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tables/table3.xml" ContentType="application/vnd.openxmlformats-officedocument.spreadsheetml.tab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tables/table4.xml" ContentType="application/vnd.openxmlformats-officedocument.spreadsheetml.table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tables/table5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Z:\2024\03 Marzo\3 Cuaderno Vulnerable\"/>
    </mc:Choice>
  </mc:AlternateContent>
  <xr:revisionPtr revIDLastSave="0" documentId="13_ncr:1_{CDC845E5-81D6-443D-9B86-B8059E7601B5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PAG_14" sheetId="453" r:id="rId16"/>
    <sheet name="PPPAMFSJSEF_TAB_PAG_15" sheetId="488" r:id="rId17"/>
    <sheet name="PPPAMFSJ_GRA_PAG_16" sheetId="455" r:id="rId18"/>
    <sheet name="PPTDPEF_TAB_PAG_17" sheetId="456" r:id="rId19"/>
    <sheet name="PPTDPEF_TAB_PAG_18" sheetId="457" r:id="rId20"/>
    <sheet name="PPTDPEF_TAB_PAG_19" sheetId="458" r:id="rId21"/>
    <sheet name="PPPDP_GRA_PAG_20" sheetId="459" r:id="rId22"/>
    <sheet name="PPPDPEF_GRA_PAG_21" sheetId="460" r:id="rId23"/>
    <sheet name="PPPDPSJSEF_TAB_PAG_22_" sheetId="461" r:id="rId24"/>
    <sheet name="PPPDPFSJ_GRA_PAG_23" sheetId="462" r:id="rId25"/>
    <sheet name="PPLHJS_TAB_PAG_24" sheetId="473" r:id="rId26"/>
    <sheet name="PPLHJS_GRA_PAG_25" sheetId="474" r:id="rId27"/>
    <sheet name="GRAFPPLHJS_GRA_PAG_26" sheetId="475" r:id="rId28"/>
    <sheet name="PPLHJS_TAB_PAG_27" sheetId="476" r:id="rId29"/>
    <sheet name="PPLHJS_GRA_PAG_28" sheetId="477" r:id="rId30"/>
    <sheet name="PPLLGBTTIQ_TAB_PAG_29" sheetId="478" r:id="rId31"/>
    <sheet name="PPLLGBTTIQ_TAB_PAG_30" sheetId="479" r:id="rId32"/>
    <sheet name="PPLLGBTTIQ_TAB_PAG_31" sheetId="480" r:id="rId33"/>
    <sheet name="PPLLGBTTIQ_GRA_PAG_32" sheetId="481" r:id="rId34"/>
    <sheet name="PPLLGBTTIQ_GRA_PAG_33" sheetId="482" r:id="rId35"/>
    <sheet name="PPEPO_TABAG__PPAG_34" sheetId="487" r:id="rId36"/>
    <sheet name="PPEPO_GRA_PAG_35" sheetId="486" r:id="rId37"/>
    <sheet name="PPEFSJSEF_TABPAG_36" sheetId="485" r:id="rId38"/>
    <sheet name="PPEFSJSEF_TABPAG_37" sheetId="484" r:id="rId39"/>
    <sheet name="PPEFSJSPO_TAB_PAG_38" sheetId="483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c" localSheetId="1">#REF!</definedName>
    <definedName name="\c" localSheetId="37">#REF!</definedName>
    <definedName name="\c" localSheetId="38">#REF!</definedName>
    <definedName name="\c" localSheetId="39">#REF!</definedName>
    <definedName name="\c" localSheetId="36">#REF!</definedName>
    <definedName name="\c" localSheetId="35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 localSheetId="1">#REF!</definedName>
    <definedName name="__vv78">'[1]CUADRO INGRESOS TRTAMIENTO'!#REF!</definedName>
    <definedName name="_b163366" localSheetId="1">#REF!</definedName>
    <definedName name="_b163366">#REF!</definedName>
    <definedName name="_CN2" localSheetId="1">#REF!</definedName>
    <definedName name="_CN2">#REF!</definedName>
    <definedName name="_e91071" localSheetId="1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16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37" hidden="1">#REF!</definedName>
    <definedName name="_Sort" localSheetId="38" hidden="1">#REF!</definedName>
    <definedName name="_Sort" localSheetId="39" hidden="1">#REF!</definedName>
    <definedName name="_Sort" localSheetId="36" hidden="1">#REF!</definedName>
    <definedName name="_Sort" localSheetId="35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3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16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#REF!</definedName>
    <definedName name="_vv78">'[1]CUADRO INGRESOS TRTAMIENTO'!#REF!</definedName>
    <definedName name="_z50000" localSheetId="1">#REF!</definedName>
    <definedName name="_z50000">#REF!</definedName>
    <definedName name="A6K49061" localSheetId="1">#REF!</definedName>
    <definedName name="A6K49061">[2]MOR.!#REF!</definedName>
    <definedName name="aa" localSheetId="1">#REF!</definedName>
    <definedName name="aa">'[2]D.F.'!#REF!</definedName>
    <definedName name="AA550Ç" localSheetId="1">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 localSheetId="1">#REF!</definedName>
    <definedName name="AK">[3]BASE!$A$150</definedName>
    <definedName name="AK490I572" localSheetId="1">#REF!</definedName>
    <definedName name="AK490I572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ENCABEZADO!$A$1:$K$47</definedName>
    <definedName name="_xlnm.Print_Area" localSheetId="27">GRAFPPLHJS_GRA_PAG_26!$A$1:$O$29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PAG_41'!$A$1:$Q$35</definedName>
    <definedName name="_xlnm.Print_Area" localSheetId="43">PPEFSJ_TAB_PAG_42!$A$1:$V$65</definedName>
    <definedName name="_xlnm.Print_Area" localSheetId="8">PPEFSJS_TAB_PAG_7!$A$1:$Q$75</definedName>
    <definedName name="_xlnm.Print_Area" localSheetId="9">PPEFSJS_TAB_PAG_8!$A$1:$Q$79</definedName>
    <definedName name="_xlnm.Print_Area" localSheetId="10">PPEFSJS_TAB_PAG_9!$A$1:$BM$67</definedName>
    <definedName name="_xlnm.Print_Area" localSheetId="37">PPEFSJSEF_TABPAG_36!$A$1:$Q$67</definedName>
    <definedName name="_xlnm.Print_Area" localSheetId="38">PPEFSJSEF_TABPAG_37!$A$1:$M$97</definedName>
    <definedName name="_xlnm.Print_Area" localSheetId="39">PPEFSJSPO_TAB_PAG_38!$A$1:$Q$71</definedName>
    <definedName name="_xlnm.Print_Area" localSheetId="36">PPEPO_GRA_PAG_35!$A$1:$M$97</definedName>
    <definedName name="_xlnm.Print_Area" localSheetId="35">PPEPO_TABAG__PPAG_34!$A$1:$BH$65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PPIFSJ_GRA_PAG_5!$A$1:$M$35</definedName>
    <definedName name="_xlnm.Print_Area" localSheetId="5">PPIFSSEF_TAB_PAG_4!$A$1:$Q$66</definedName>
    <definedName name="_xlnm.Print_Area" localSheetId="3">PPIGEF_TAB_PAG_2!$A$1:$BJ$68</definedName>
    <definedName name="_xlnm.Print_Area" localSheetId="26">PPLHJS_GRA_PAG_25!$A$1:$P$29</definedName>
    <definedName name="_xlnm.Print_Area" localSheetId="29">PPLHJS_GRA_PAG_28!$A$1:$Q$60</definedName>
    <definedName name="_xlnm.Print_Area" localSheetId="25">PPLHJS_TAB_PAG_24!$A$1:$M$64</definedName>
    <definedName name="_xlnm.Print_Area" localSheetId="28">PPLHJS_TAB_PAG_27!$A$1:$M$64</definedName>
    <definedName name="_xlnm.Print_Area" localSheetId="34">PPLLGBTTIQ_GRA_PAG_33!$A$1:$U$61</definedName>
    <definedName name="_xlnm.Print_Area" localSheetId="30">PPLLGBTTIQ_TAB_PAG_29!$A$1:$L$71</definedName>
    <definedName name="_xlnm.Print_Area" localSheetId="31">PPLLGBTTIQ_TAB_PAG_30!$A$1:$P$27</definedName>
    <definedName name="_xlnm.Print_Area" localSheetId="32">PPLLGBTTIQ_TAB_PAG_31!$A$1:$Q$36</definedName>
    <definedName name="_xlnm.Print_Area" localSheetId="15">PPPAMEF_GRAPAG_14!$A$1:$M$97</definedName>
    <definedName name="_xlnm.Print_Area" localSheetId="17">PPPAMFSJ_GRA_PAG_16!$A$1:$M$38</definedName>
    <definedName name="_xlnm.Print_Area" localSheetId="16">PPPAMFSJSEF_TAB_PAG_15!$A$1:$Q$65</definedName>
    <definedName name="_xlnm.Print_Area" localSheetId="14">PPPAMGE_GRA_PAG_13!$A$1:$M$36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24">PPPDPFSJ_GRA_PAG_23!$A$1:$M$38</definedName>
    <definedName name="_xlnm.Print_Area" localSheetId="23">PPPDPSJSEF_TAB_PAG_22_!$A$1:$Q$67</definedName>
    <definedName name="_xlnm.Print_Area" localSheetId="12">PPPMIEF_GRA_PAG_11!$A$1:$M$114</definedName>
    <definedName name="_xlnm.Print_Area" localSheetId="11">PPPMIEF_TAB_PAG_10!$A$1:$AC$66</definedName>
    <definedName name="_xlnm.Print_Area" localSheetId="18">PPTDPEF_TAB_PAG_17!$A$1:$Q$20</definedName>
    <definedName name="_xlnm.Print_Area" localSheetId="19">PPTDPEF_TAB_PAG_18!$A$1:$AX$53</definedName>
    <definedName name="_xlnm.Print_Area" localSheetId="20">PPTDPEF_TAB_PAG_19!$A$1:$M$38</definedName>
    <definedName name="ASD" localSheetId="1">#REF!</definedName>
    <definedName name="ASD" localSheetId="37">#REF!</definedName>
    <definedName name="ASD" localSheetId="38">#REF!</definedName>
    <definedName name="ASD" localSheetId="39">#REF!</definedName>
    <definedName name="ASD" localSheetId="36">#REF!</definedName>
    <definedName name="ASD" localSheetId="35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37" hidden="1">{#N/A,#N/A,FALSE,"conc_ing";#N/A,#N/A,FALSE,"conc_ing";#N/A,#N/A,FALSE,"conc_ing"}</definedName>
    <definedName name="b.c" localSheetId="38" hidden="1">{#N/A,#N/A,FALSE,"conc_ing";#N/A,#N/A,FALSE,"conc_ing";#N/A,#N/A,FALSE,"conc_ing"}</definedName>
    <definedName name="b.c" localSheetId="39" hidden="1">{#N/A,#N/A,FALSE,"conc_ing";#N/A,#N/A,FALSE,"conc_ing";#N/A,#N/A,FALSE,"conc_ing"}</definedName>
    <definedName name="b.c" localSheetId="36" hidden="1">{#N/A,#N/A,FALSE,"conc_ing";#N/A,#N/A,FALSE,"conc_ing";#N/A,#N/A,FALSE,"conc_ing"}</definedName>
    <definedName name="b.c" localSheetId="3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16" hidden="1">{#N/A,#N/A,FALSE,"conc_ing";#N/A,#N/A,FALSE,"conc_ing";#N/A,#N/A,FALSE,"conc_ing"}</definedName>
    <definedName name="b.c" hidden="1">{#N/A,#N/A,FALSE,"conc_ing";#N/A,#N/A,FALSE,"conc_ing";#N/A,#N/A,FALSE,"conc_ing"}</definedName>
    <definedName name="BAJAS" localSheetId="1">#REF!</definedName>
    <definedName name="BAJAS">#REF!</definedName>
    <definedName name="_xlnm.Database" localSheetId="1">#REF!</definedName>
    <definedName name="_xlnm.Database">#REF!</definedName>
    <definedName name="BBB" localSheetId="1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37" hidden="1">{#N/A,#N/A,FALSE,"conc_ing";#N/A,#N/A,FALSE,"conc_ing";#N/A,#N/A,FALSE,"conc_ing"}</definedName>
    <definedName name="bc" localSheetId="38" hidden="1">{#N/A,#N/A,FALSE,"conc_ing";#N/A,#N/A,FALSE,"conc_ing";#N/A,#N/A,FALSE,"conc_ing"}</definedName>
    <definedName name="bc" localSheetId="39" hidden="1">{#N/A,#N/A,FALSE,"conc_ing";#N/A,#N/A,FALSE,"conc_ing";#N/A,#N/A,FALSE,"conc_ing"}</definedName>
    <definedName name="bc" localSheetId="36" hidden="1">{#N/A,#N/A,FALSE,"conc_ing";#N/A,#N/A,FALSE,"conc_ing";#N/A,#N/A,FALSE,"conc_ing"}</definedName>
    <definedName name="bc" localSheetId="3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16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37" hidden="1">{#N/A,#N/A,FALSE,"conc_ing";#N/A,#N/A,FALSE,"conc_ing";#N/A,#N/A,FALSE,"conc_ing"}</definedName>
    <definedName name="BCC" localSheetId="38" hidden="1">{#N/A,#N/A,FALSE,"conc_ing";#N/A,#N/A,FALSE,"conc_ing";#N/A,#N/A,FALSE,"conc_ing"}</definedName>
    <definedName name="BCC" localSheetId="39" hidden="1">{#N/A,#N/A,FALSE,"conc_ing";#N/A,#N/A,FALSE,"conc_ing";#N/A,#N/A,FALSE,"conc_ing"}</definedName>
    <definedName name="BCC" localSheetId="36" hidden="1">{#N/A,#N/A,FALSE,"conc_ing";#N/A,#N/A,FALSE,"conc_ing";#N/A,#N/A,FALSE,"conc_ing"}</definedName>
    <definedName name="BCC" localSheetId="3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16" hidden="1">{#N/A,#N/A,FALSE,"conc_ing";#N/A,#N/A,FALSE,"conc_ing";#N/A,#N/A,FALSE,"conc_ing"}</definedName>
    <definedName name="BCC" hidden="1">{#N/A,#N/A,FALSE,"conc_ing";#N/A,#N/A,FALSE,"conc_ing";#N/A,#N/A,FALSE,"conc_ing"}</definedName>
    <definedName name="BJ" localSheetId="1">#REF!</definedName>
    <definedName name="BJ">'[2]D.F.'!#REF!</definedName>
    <definedName name="CAMBIOS" localSheetId="1">#REF!</definedName>
    <definedName name="CAMBIOS">#REF!</definedName>
    <definedName name="CAnio" localSheetId="27">'[4]TOTAL CF Y EF'!$L$3</definedName>
    <definedName name="CAnio" localSheetId="1">#REF!</definedName>
    <definedName name="CAnio" localSheetId="37">#REF!</definedName>
    <definedName name="CAnio" localSheetId="38">#REF!</definedName>
    <definedName name="CAnio" localSheetId="39">#REF!</definedName>
    <definedName name="CAnio" localSheetId="36">#REF!</definedName>
    <definedName name="CAnio" localSheetId="35">#REF!</definedName>
    <definedName name="CAnio" localSheetId="26">'[4]TOTAL CF Y EF'!$L$3</definedName>
    <definedName name="CAnio" localSheetId="29">'[4]TOTAL CF Y EF'!$L$3</definedName>
    <definedName name="CAnio" localSheetId="25">'[4]TOTAL CF Y EF'!$L$3</definedName>
    <definedName name="CAnio" localSheetId="28">'[4]TOTAL CF Y EF'!$L$3</definedName>
    <definedName name="CAnio" localSheetId="33">'[5]TOTAL CF Y EF'!$P$3</definedName>
    <definedName name="CAnio" localSheetId="34">'[5]TOTAL CF Y EF'!$P$3</definedName>
    <definedName name="CAnio" localSheetId="30">'[5]TOTAL CF Y EF'!$P$3</definedName>
    <definedName name="CAnio" localSheetId="31">PPLLGBTTIQ_TAB_PAG_30!$P$3</definedName>
    <definedName name="CAnio" localSheetId="32">'[5]TOTAL CF Y EF'!$P$3</definedName>
    <definedName name="CAnio">#REF!</definedName>
    <definedName name="Capacidad_de_Internamiento" localSheetId="1">#REF!</definedName>
    <definedName name="Capacidad_de_Internamiento" localSheetId="37">#REF!</definedName>
    <definedName name="Capacidad_de_Internamiento" localSheetId="38">#REF!</definedName>
    <definedName name="Capacidad_de_Internamiento" localSheetId="39">#REF!</definedName>
    <definedName name="Capacidad_de_Internamiento" localSheetId="36">#REF!</definedName>
    <definedName name="Capacidad_de_Internamiento" localSheetId="35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'[4]TOTAL CF Y EF'!$M$4</definedName>
    <definedName name="CIdMes" localSheetId="1">#REF!</definedName>
    <definedName name="CIdMes" localSheetId="37">#REF!</definedName>
    <definedName name="CIdMes" localSheetId="38">#REF!</definedName>
    <definedName name="CIdMes" localSheetId="39">#REF!</definedName>
    <definedName name="CIdMes" localSheetId="36">#REF!</definedName>
    <definedName name="CIdMes" localSheetId="35">#REF!</definedName>
    <definedName name="CIdMes" localSheetId="26">'[4]TOTAL CF Y EF'!$M$4</definedName>
    <definedName name="CIdMes" localSheetId="29">'[4]TOTAL CF Y EF'!$M$4</definedName>
    <definedName name="CIdMes" localSheetId="25">'[4]TOTAL CF Y EF'!$M$4</definedName>
    <definedName name="CIdMes" localSheetId="28">'[4]TOTAL CF Y EF'!$M$4</definedName>
    <definedName name="CIdMes" localSheetId="31">PPLLGBTTIQ_TAB_PAG_30!$Q$4</definedName>
    <definedName name="CIdMes" localSheetId="16">#REF!</definedName>
    <definedName name="CIdMes">#REF!</definedName>
    <definedName name="CMes" localSheetId="1">#REF!</definedName>
    <definedName name="CMes" localSheetId="37">#REF!</definedName>
    <definedName name="CMes" localSheetId="38">#REF!</definedName>
    <definedName name="CMes" localSheetId="39">#REF!</definedName>
    <definedName name="CMes" localSheetId="36">#REF!</definedName>
    <definedName name="CMes" localSheetId="35">#REF!</definedName>
    <definedName name="CMes" localSheetId="33">'[5]TOTAL CF Y EF'!$P$4</definedName>
    <definedName name="CMes" localSheetId="34">'[5]TOTAL CF Y EF'!$P$4</definedName>
    <definedName name="CMes" localSheetId="30">'[5]TOTAL CF Y EF'!$P$4</definedName>
    <definedName name="CMes" localSheetId="31">PPLLGBTTIQ_TAB_PAG_30!$P$4</definedName>
    <definedName name="CMes" localSheetId="32">'[5]TOTAL CF Y EF'!$P$4</definedName>
    <definedName name="CMes" localSheetId="16">#REF!</definedName>
    <definedName name="CMes">#REF!</definedName>
    <definedName name="CNNNN" localSheetId="1">#REF!</definedName>
    <definedName name="CNNNN" localSheetId="37">#REF!</definedName>
    <definedName name="CNNNN" localSheetId="38">#REF!</definedName>
    <definedName name="CNNNN" localSheetId="39">#REF!</definedName>
    <definedName name="CNNNN" localSheetId="36">#REF!</definedName>
    <definedName name="CNNNN" localSheetId="35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37" hidden="1">{#N/A,#N/A,FALSE,"conc_ing";#N/A,#N/A,FALSE,"conc_ing";#N/A,#N/A,FALSE,"conc_ing"}</definedName>
    <definedName name="D.F." localSheetId="38" hidden="1">{#N/A,#N/A,FALSE,"conc_ing";#N/A,#N/A,FALSE,"conc_ing";#N/A,#N/A,FALSE,"conc_ing"}</definedName>
    <definedName name="D.F." localSheetId="39" hidden="1">{#N/A,#N/A,FALSE,"conc_ing";#N/A,#N/A,FALSE,"conc_ing";#N/A,#N/A,FALSE,"conc_ing"}</definedName>
    <definedName name="D.F." localSheetId="36" hidden="1">{#N/A,#N/A,FALSE,"conc_ing";#N/A,#N/A,FALSE,"conc_ing";#N/A,#N/A,FALSE,"conc_ing"}</definedName>
    <definedName name="D.F." localSheetId="3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16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 localSheetId="1">#REF!</definedName>
    <definedName name="D.F._extranjeros">#REF!</definedName>
    <definedName name="D.F._Indigenas" localSheetId="1">#REF!</definedName>
    <definedName name="D.F._Indigenas">#REF!</definedName>
    <definedName name="D.F._Traslados" localSheetId="1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37" hidden="1">{#N/A,#N/A,FALSE,"conc_ing";#N/A,#N/A,FALSE,"conc_ing";#N/A,#N/A,FALSE,"conc_ing"}</definedName>
    <definedName name="DIS" localSheetId="38" hidden="1">{#N/A,#N/A,FALSE,"conc_ing";#N/A,#N/A,FALSE,"conc_ing";#N/A,#N/A,FALSE,"conc_ing"}</definedName>
    <definedName name="DIS" localSheetId="39" hidden="1">{#N/A,#N/A,FALSE,"conc_ing";#N/A,#N/A,FALSE,"conc_ing";#N/A,#N/A,FALSE,"conc_ing"}</definedName>
    <definedName name="DIS" localSheetId="36" hidden="1">{#N/A,#N/A,FALSE,"conc_ing";#N/A,#N/A,FALSE,"conc_ing";#N/A,#N/A,FALSE,"conc_ing"}</definedName>
    <definedName name="DIS" localSheetId="3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16" hidden="1">{#N/A,#N/A,FALSE,"conc_ing";#N/A,#N/A,FALSE,"conc_ing";#N/A,#N/A,FALSE,"conc_ing"}</definedName>
    <definedName name="DIS" hidden="1">{#N/A,#N/A,FALSE,"conc_ing";#N/A,#N/A,FALSE,"conc_ing";#N/A,#N/A,FALSE,"conc_ing"}</definedName>
    <definedName name="DISCAPA" localSheetId="1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37" hidden="1">{#N/A,#N/A,FALSE,"conc_ing";#N/A,#N/A,FALSE,"conc_ing";#N/A,#N/A,FALSE,"conc_ing"}</definedName>
    <definedName name="dsfasdfdsaf" localSheetId="38" hidden="1">{#N/A,#N/A,FALSE,"conc_ing";#N/A,#N/A,FALSE,"conc_ing";#N/A,#N/A,FALSE,"conc_ing"}</definedName>
    <definedName name="dsfasdfdsaf" localSheetId="39" hidden="1">{#N/A,#N/A,FALSE,"conc_ing";#N/A,#N/A,FALSE,"conc_ing";#N/A,#N/A,FALSE,"conc_ing"}</definedName>
    <definedName name="dsfasdfdsaf" localSheetId="36" hidden="1">{#N/A,#N/A,FALSE,"conc_ing";#N/A,#N/A,FALSE,"conc_ing";#N/A,#N/A,FALSE,"conc_ing"}</definedName>
    <definedName name="dsfasdfdsaf" localSheetId="3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16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 localSheetId="1">#REF!</definedName>
    <definedName name="DXS">#REF!</definedName>
    <definedName name="DXSOC" localSheetId="1">#REF!</definedName>
    <definedName name="DXSOC">#REF!</definedName>
    <definedName name="ECOLARGRAF" localSheetId="1">#REF!</definedName>
    <definedName name="ECOLARGRAF">#REF!</definedName>
    <definedName name="Entidad_Centro" localSheetId="27">[4]Catalogos!$C$2:$C$48</definedName>
    <definedName name="Entidad_Centro" localSheetId="1">#REF!</definedName>
    <definedName name="Entidad_Centro" localSheetId="37">#REF!</definedName>
    <definedName name="Entidad_Centro" localSheetId="38">#REF!</definedName>
    <definedName name="Entidad_Centro" localSheetId="39">#REF!</definedName>
    <definedName name="Entidad_Centro" localSheetId="36">#REF!</definedName>
    <definedName name="Entidad_Centro" localSheetId="35">#REF!</definedName>
    <definedName name="Entidad_Centro" localSheetId="26">[4]Catalogos!$C$2:$C$48</definedName>
    <definedName name="Entidad_Centro" localSheetId="29">[4]Catalogos!$C$2:$C$48</definedName>
    <definedName name="Entidad_Centro" localSheetId="25">[4]Catalogos!$C$2:$C$48</definedName>
    <definedName name="Entidad_Centro" localSheetId="28">[4]Catalogos!$C$2:$C$48</definedName>
    <definedName name="Entidad_Centro" localSheetId="16">#REF!</definedName>
    <definedName name="Entidad_Centro">#REF!</definedName>
    <definedName name="Escolaridad" localSheetId="27">[4]Catalogos!$E$2:$E$19</definedName>
    <definedName name="Escolaridad" localSheetId="1">#REF!</definedName>
    <definedName name="Escolaridad" localSheetId="37">#REF!</definedName>
    <definedName name="Escolaridad" localSheetId="38">#REF!</definedName>
    <definedName name="Escolaridad" localSheetId="39">#REF!</definedName>
    <definedName name="Escolaridad" localSheetId="36">#REF!</definedName>
    <definedName name="Escolaridad" localSheetId="35">#REF!</definedName>
    <definedName name="Escolaridad" localSheetId="26">[4]Catalogos!$E$2:$E$19</definedName>
    <definedName name="Escolaridad" localSheetId="29">[4]Catalogos!$E$2:$E$19</definedName>
    <definedName name="Escolaridad" localSheetId="25">[4]Catalogos!$E$2:$E$19</definedName>
    <definedName name="Escolaridad" localSheetId="28">[4]Catalogos!$E$2:$E$19</definedName>
    <definedName name="Escolaridad" localSheetId="16">#REF!</definedName>
    <definedName name="Escolaridad">#REF!</definedName>
    <definedName name="Estable" localSheetId="1">#REF!</definedName>
    <definedName name="Estable">[6]!Estable</definedName>
    <definedName name="estadistica" localSheetId="1">#REF!</definedName>
    <definedName name="estadistica" localSheetId="37">#REF!</definedName>
    <definedName name="estadistica" localSheetId="38">#REF!</definedName>
    <definedName name="estadistica" localSheetId="39">#REF!</definedName>
    <definedName name="estadistica" localSheetId="36">#REF!</definedName>
    <definedName name="estadistica" localSheetId="35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 localSheetId="1">#REF!</definedName>
    <definedName name="_xlnm.Recorder">#REF!</definedName>
    <definedName name="Graf_Grupo_Etnico" localSheetId="1">#REF!</definedName>
    <definedName name="Graf_Grupo_Etnico">#REF!</definedName>
    <definedName name="Graf_pay_1" localSheetId="1">#REF!</definedName>
    <definedName name="Graf_pay_1">#REF!</definedName>
    <definedName name="Graf_pay_2">#REF!</definedName>
    <definedName name="GRAF_POBABS">#REF!</definedName>
    <definedName name="GRAFID" localSheetId="1">#REF!</definedName>
    <definedName name="GRAFID">'[7]CUADRO INGRESOS TRTAMIENTO'!#REF!</definedName>
    <definedName name="GRAFU" localSheetId="1">#REF!</definedName>
    <definedName name="GRAFU">'[8]CUADRO INGRESOS TRTAMIENTO'!#REF!</definedName>
    <definedName name="GTOC" localSheetId="1">#REF!</definedName>
    <definedName name="GTOC" localSheetId="37">#REF!</definedName>
    <definedName name="GTOC" localSheetId="38">#REF!</definedName>
    <definedName name="GTOC" localSheetId="39">#REF!</definedName>
    <definedName name="GTOC" localSheetId="36">#REF!</definedName>
    <definedName name="GTOC" localSheetId="35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 localSheetId="1">#REF!</definedName>
    <definedName name="IMP_REGIONVERI">[9]región!$AC$565:$AV$655</definedName>
    <definedName name="JALC" localSheetId="1">#REF!</definedName>
    <definedName name="JALC" localSheetId="37">#REF!</definedName>
    <definedName name="JALC" localSheetId="38">#REF!</definedName>
    <definedName name="JALC" localSheetId="39">#REF!</definedName>
    <definedName name="JALC" localSheetId="36">#REF!</definedName>
    <definedName name="JALC" localSheetId="35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7">[4]Catalogos!$G$2:$G$9</definedName>
    <definedName name="LMenores" localSheetId="1">#REF!</definedName>
    <definedName name="LMenores" localSheetId="37">#REF!</definedName>
    <definedName name="LMenores" localSheetId="38">#REF!</definedName>
    <definedName name="LMenores" localSheetId="39">#REF!</definedName>
    <definedName name="LMenores" localSheetId="36">#REF!</definedName>
    <definedName name="LMenores" localSheetId="35">#REF!</definedName>
    <definedName name="LMenores" localSheetId="26">[4]Catalogos!$G$2:$G$9</definedName>
    <definedName name="LMenores" localSheetId="29">[4]Catalogos!$G$2:$G$9</definedName>
    <definedName name="LMenores" localSheetId="25">[4]Catalogos!$G$2:$G$9</definedName>
    <definedName name="LMenores" localSheetId="28">[4]Catalogos!$G$2:$G$9</definedName>
    <definedName name="LMenores">#REF!</definedName>
    <definedName name="luis" localSheetId="1">#REF!</definedName>
    <definedName name="luis" localSheetId="37">#REF!</definedName>
    <definedName name="luis" localSheetId="38">#REF!</definedName>
    <definedName name="luis" localSheetId="39">#REF!</definedName>
    <definedName name="luis" localSheetId="36">#REF!</definedName>
    <definedName name="luis" localSheetId="35">#REF!</definedName>
    <definedName name="luis">#REF!</definedName>
    <definedName name="Meses" localSheetId="27">[4]Catalogos!$A$2:$A$13</definedName>
    <definedName name="Meses" localSheetId="1">#REF!</definedName>
    <definedName name="Meses" localSheetId="37">#REF!</definedName>
    <definedName name="Meses" localSheetId="38">#REF!</definedName>
    <definedName name="Meses" localSheetId="39">#REF!</definedName>
    <definedName name="Meses" localSheetId="36">#REF!</definedName>
    <definedName name="Meses" localSheetId="35">#REF!</definedName>
    <definedName name="Meses" localSheetId="26">[4]Catalogos!$A$2:$A$13</definedName>
    <definedName name="Meses" localSheetId="29">[4]Catalogos!$A$2:$A$13</definedName>
    <definedName name="Meses" localSheetId="25">[4]Catalogos!$A$2:$A$13</definedName>
    <definedName name="Meses" localSheetId="28">[4]Catalogos!$A$2:$A$13</definedName>
    <definedName name="Meses" localSheetId="33">[5]Catalogos!$A$2:$A$13</definedName>
    <definedName name="Meses" localSheetId="34">[5]Catalogos!$A$2:$A$13</definedName>
    <definedName name="Meses" localSheetId="30">[5]Catalogos!$A$2:$A$13</definedName>
    <definedName name="Meses" localSheetId="31">[5]Catalogos!$A$2:$A$13</definedName>
    <definedName name="Meses" localSheetId="32">[5]Catalogos!$A$2:$A$13</definedName>
    <definedName name="Meses" localSheetId="16">#REF!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37" hidden="1">{#N/A,#N/A,FALSE,"conc_ing";#N/A,#N/A,FALSE,"conc_ing";#N/A,#N/A,FALSE,"conc_ing"}</definedName>
    <definedName name="MEX" localSheetId="38" hidden="1">{#N/A,#N/A,FALSE,"conc_ing";#N/A,#N/A,FALSE,"conc_ing";#N/A,#N/A,FALSE,"conc_ing"}</definedName>
    <definedName name="MEX" localSheetId="39" hidden="1">{#N/A,#N/A,FALSE,"conc_ing";#N/A,#N/A,FALSE,"conc_ing";#N/A,#N/A,FALSE,"conc_ing"}</definedName>
    <definedName name="MEX" localSheetId="36" hidden="1">{#N/A,#N/A,FALSE,"conc_ing";#N/A,#N/A,FALSE,"conc_ing";#N/A,#N/A,FALSE,"conc_ing"}</definedName>
    <definedName name="MEX" localSheetId="3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16" hidden="1">{#N/A,#N/A,FALSE,"conc_ing";#N/A,#N/A,FALSE,"conc_ing";#N/A,#N/A,FALSE,"conc_ing"}</definedName>
    <definedName name="MEX" hidden="1">{#N/A,#N/A,FALSE,"conc_ing";#N/A,#N/A,FALSE,"conc_ing";#N/A,#N/A,FALSE,"conc_ing"}</definedName>
    <definedName name="MIO" localSheetId="1">#REF!</definedName>
    <definedName name="MIO">'[8]CUADRO INGRESOS TRTAMIENTO'!#REF!</definedName>
    <definedName name="NextMes" localSheetId="27">'[4]TOTAL CF Y EF'!$P$4</definedName>
    <definedName name="NextMes" localSheetId="1">#REF!</definedName>
    <definedName name="NextMes" localSheetId="37">#REF!</definedName>
    <definedName name="NextMes" localSheetId="38">#REF!</definedName>
    <definedName name="NextMes" localSheetId="39">#REF!</definedName>
    <definedName name="NextMes" localSheetId="36">#REF!</definedName>
    <definedName name="NextMes" localSheetId="35">#REF!</definedName>
    <definedName name="NextMes" localSheetId="26">'[4]TOTAL CF Y EF'!$P$4</definedName>
    <definedName name="NextMes" localSheetId="29">'[4]TOTAL CF Y EF'!$P$4</definedName>
    <definedName name="NextMes" localSheetId="25">'[4]TOTAL CF Y EF'!$P$4</definedName>
    <definedName name="NextMes" localSheetId="28">'[4]TOTAL CF Y EF'!$P$4</definedName>
    <definedName name="NextMes" localSheetId="33">'[5]TOTAL CF Y EF'!$T$4</definedName>
    <definedName name="NextMes" localSheetId="34">'[5]TOTAL CF Y EF'!$T$4</definedName>
    <definedName name="NextMes" localSheetId="30">'[5]TOTAL CF Y EF'!$T$4</definedName>
    <definedName name="NextMes" localSheetId="31">PPLLGBTTIQ_TAB_PAG_30!$T$4</definedName>
    <definedName name="NextMes" localSheetId="32">'[5]TOTAL CF Y EF'!$T$4</definedName>
    <definedName name="NextMes">#REF!</definedName>
    <definedName name="NNN" localSheetId="1">#REF!</definedName>
    <definedName name="NNN" localSheetId="37">#REF!</definedName>
    <definedName name="NNN" localSheetId="38">#REF!</definedName>
    <definedName name="NNN" localSheetId="39">#REF!</definedName>
    <definedName name="NNN" localSheetId="36">#REF!</definedName>
    <definedName name="NNN" localSheetId="35">#REF!</definedName>
    <definedName name="NNN">#REF!</definedName>
    <definedName name="NOTA2" localSheetId="1">#REF!</definedName>
    <definedName name="NOTA2">'[10]sobpob 9'!#REF!</definedName>
    <definedName name="notas_secciones_cuaderno.php?mes__Abril__anio__2012__idSeccion__29" localSheetId="2">ENCABEZADO!$A$2863:$A$2864</definedName>
    <definedName name="Otro" localSheetId="1">#REF!</definedName>
    <definedName name="Otro">#REF!</definedName>
    <definedName name="paco" localSheetId="1">#REF!</definedName>
    <definedName name="paco">#REF!</definedName>
    <definedName name="Pag_10_excel.php?mes_Marzo_anio_2024_origen_excel" localSheetId="13">PPPAMGEEF_TAB_PAG_12!$A$1:$I$64</definedName>
    <definedName name="Pag_11_excel.php?mes_Marzo_anio_2024_origen_excel" localSheetId="14">PPPAMGE_GRA_PAG_13!$A$1:$B$23</definedName>
    <definedName name="Pag_12_excel.php?mes_Marzo_anio_2024_origen_excel" localSheetId="15">PPPAMEF_GRAPAG_14!$A$1:$B$57</definedName>
    <definedName name="Pag_13_excel.php?mes_Diciembre_anio_2021_origen_excel" localSheetId="16">PPPAMFSJSEF_TAB_PAG_15!$A$1:$Q$65</definedName>
    <definedName name="Pag_14_excel.php?mes_Marzo_anio_2024_origen_excel" localSheetId="17">PPPAMFSJ_GRA_PAG_16!$A$1:$B$14</definedName>
    <definedName name="Pag_15_excel.php?mes_Marzo_anio_2024_origen_excel" localSheetId="18">PPTDPEF_TAB_PAG_17!$A$1:$Q$20</definedName>
    <definedName name="Pag_16_excel.php?mes_Marzo_anio_2024_origen_excel" localSheetId="19">PPTDPEF_TAB_PAG_18!$A$1:$AX$53</definedName>
    <definedName name="Pag_17_excel.php?mes_Marzo_anio_2024_origen_excel" localSheetId="20">PPTDPEF_TAB_PAG_19!$A$1:$B$16</definedName>
    <definedName name="Pag_18_excel.php?mes_Marzo_anio_2024_origen_excel" localSheetId="21">PPPDP_GRA_PAG_20!$A$1:$B$61</definedName>
    <definedName name="Pag_19_excel.php?mes_Marzo_anio_2024_origen_excel" localSheetId="22">PPPDPEF_GRA_PAG_21!$A$1:$B$57</definedName>
    <definedName name="Pag_2_excel.php?mes_Marzo_anio_2024_origen_excel" localSheetId="3">PPIGEF_TAB_PAG_2!$A$1:$BK$66</definedName>
    <definedName name="Pag_20_excel.php?mes_Marzo_anio_2024_origen_excel" localSheetId="23">PPPDPSJSEF_TAB_PAG_22_!$A$1:$Q$66</definedName>
    <definedName name="Pag_21_excel.php?mes_Marzo_anio_2024_origen_excel" localSheetId="24">PPPDPFSJ_GRA_PAG_23!$A$1:$B$14</definedName>
    <definedName name="Pag_22_excel.php?mes_Marzo_anio_2024_origen_excel" localSheetId="35">PPEPO_TABAG__PPAG_34!$A$1:$BH$65</definedName>
    <definedName name="Pag_23_excel.php?mes_Marzo_anio_2024_origen_excel" localSheetId="36">PPEPO_GRA_PAG_35!$A$1:$B$66</definedName>
    <definedName name="Pag_24_excel.php?mes_Marzo_anio_2024_origen_excel" localSheetId="37">PPEFSJSEF_TABPAG_36!$A$1:$Q$66</definedName>
    <definedName name="Pag_25_excel.php?mes_Marzo_anio_2024_origen_excel" localSheetId="38">PPEFSJSEF_TABPAG_37!$A$1:$B$57</definedName>
    <definedName name="Pag_26_excel.php?mes_Marzo_anio_2024_origen_excel" localSheetId="39">PPEFSJSPO_TAB_PAG_38!$A$1:$Q$71</definedName>
    <definedName name="Pag_27_excel.php?mes_Marzo_anio_2024_origen_excel" localSheetId="40">PPEFSJ_GRA_PAG_39!$A$1:$B$14</definedName>
    <definedName name="Pag_28_excel.php?mes_Marzo_anio_2024_origen_excel" localSheetId="41">PPEC_GRA_PAG_40!$A$1:$B$25</definedName>
    <definedName name="Pag_29_excel.php?mes_Marzo_anio_2024_origen_excel" localSheetId="9">PPEFSJS_TAB_PAG_8!$A$1:$Q$76</definedName>
    <definedName name="Pag_3_excel.php?mes_Marzo_anio_2024_origen_excel" localSheetId="4">PPGE_GRA_PAG_3!$A$1:$B$69</definedName>
    <definedName name="Pag_30_excel.php?mes_Marzo_anio_2024_origen_excel" localSheetId="10">PPEFSJS_TAB_PAG_9!$A$1:$BM$65</definedName>
    <definedName name="Pag_31_excel.php?mes_Marzo_anio_2024_origen_excel" localSheetId="42">'PPEFSJ_TAB PAG_41'!$A$1:$Q$35</definedName>
    <definedName name="Pag_32_excel.php?mes_Marzo_anio_2024_origen_excel" localSheetId="43">PPEFSJ_TAB_PAG_42!$A$1:$V$64</definedName>
    <definedName name="Pag_4_excel.php?mes_Abril_anio_2022_origen_excel" localSheetId="33">PPLLGBTTIQ_GRA_PAG_32!$A$1:$Q$67</definedName>
    <definedName name="Pag_4_excel.php?mes_Marzo_anio_2024_origen_excel" localSheetId="5">PPIFSSEF_TAB_PAG_4!$A$1:$Q$66</definedName>
    <definedName name="Pag_5_excel.php?mes_Marzo_anio_2024_origen_excel" localSheetId="6">PPIFSJ_GRA_PAG_5!$A$1:$B$14</definedName>
    <definedName name="Pag_6_excel.php?mes_Marzo_anio_2024_origen_excel" localSheetId="7">PPIEF_GRA_PAG_6!$A$1:$B$57</definedName>
    <definedName name="Pag_7_excel.php?mes_Marzo_anio_2024_origen_excel" localSheetId="8">PPEFSJS_TAB_PAG_7!$A$1:$Q$73</definedName>
    <definedName name="Pag_8_excel.php?mes_Marzo_anio_2024_origen_excel" localSheetId="11">PPPMIEF_TAB_PAG_10!$A$1:$AC$66</definedName>
    <definedName name="Pag_9_excel.php?mes_Marzo_anio_2024_origen_excel" localSheetId="12">PPPMIEF_GRA_PAG_11!$A$1:$B$64</definedName>
    <definedName name="paty" localSheetId="1">#REF!</definedName>
    <definedName name="paty" localSheetId="37">#REF!</definedName>
    <definedName name="paty" localSheetId="38">#REF!</definedName>
    <definedName name="paty" localSheetId="39">#REF!</definedName>
    <definedName name="paty" localSheetId="36">#REF!</definedName>
    <definedName name="paty" localSheetId="35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 localSheetId="1">#REF!</definedName>
    <definedName name="poblacion">#REF!</definedName>
    <definedName name="PROBLEMAS_MENTALES" localSheetId="1">#REF!</definedName>
    <definedName name="PROBLEMAS_MENTALES">#REF!</definedName>
    <definedName name="PROCC" localSheetId="1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37" hidden="1">{#N/A,#N/A,FALSE,"conc_ing";#N/A,#N/A,FALSE,"conc_ing";#N/A,#N/A,FALSE,"conc_ing"}</definedName>
    <definedName name="PRUEBA" localSheetId="38" hidden="1">{#N/A,#N/A,FALSE,"conc_ing";#N/A,#N/A,FALSE,"conc_ing";#N/A,#N/A,FALSE,"conc_ing"}</definedName>
    <definedName name="PRUEBA" localSheetId="39" hidden="1">{#N/A,#N/A,FALSE,"conc_ing";#N/A,#N/A,FALSE,"conc_ing";#N/A,#N/A,FALSE,"conc_ing"}</definedName>
    <definedName name="PRUEBA" localSheetId="36" hidden="1">{#N/A,#N/A,FALSE,"conc_ing";#N/A,#N/A,FALSE,"conc_ing";#N/A,#N/A,FALSE,"conc_ing"}</definedName>
    <definedName name="PRUEBA" localSheetId="3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16" hidden="1">{#N/A,#N/A,FALSE,"conc_ing";#N/A,#N/A,FALSE,"conc_ing";#N/A,#N/A,FALSE,"conc_ing"}</definedName>
    <definedName name="PRUEBA" hidden="1">{#N/A,#N/A,FALSE,"conc_ing";#N/A,#N/A,FALSE,"conc_ing";#N/A,#N/A,FALSE,"conc_ing"}</definedName>
    <definedName name="PSIC" localSheetId="1">#REF!</definedName>
    <definedName name="PSIC">#REF!</definedName>
    <definedName name="Ref_Cat_Anio" localSheetId="1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 localSheetId="1">#REF!</definedName>
    <definedName name="reg_1_al_8_impresión">[9]región!$A$1:$Y$551</definedName>
    <definedName name="REGION" localSheetId="1">#REF!</definedName>
    <definedName name="REGION">[9]región!$A$1:$Y$563</definedName>
    <definedName name="region_v" localSheetId="1">#REF!</definedName>
    <definedName name="region_v">[9]región!$AC$565:$AV$657</definedName>
    <definedName name="Reimbursement">"Reembolso"</definedName>
    <definedName name="RY" localSheetId="1">#REF!</definedName>
    <definedName name="RY">#REF!</definedName>
    <definedName name="SEG" localSheetId="1">#REF!</definedName>
    <definedName name="SEG">#REF!</definedName>
    <definedName name="SENTC" localSheetId="1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37" hidden="1">{#N/A,#N/A,FALSE,"conc_ing";#N/A,#N/A,FALSE,"conc_ing";#N/A,#N/A,FALSE,"conc_ing"}</definedName>
    <definedName name="Tab" localSheetId="38" hidden="1">{#N/A,#N/A,FALSE,"conc_ing";#N/A,#N/A,FALSE,"conc_ing";#N/A,#N/A,FALSE,"conc_ing"}</definedName>
    <definedName name="Tab" localSheetId="39" hidden="1">{#N/A,#N/A,FALSE,"conc_ing";#N/A,#N/A,FALSE,"conc_ing";#N/A,#N/A,FALSE,"conc_ing"}</definedName>
    <definedName name="Tab" localSheetId="36" hidden="1">{#N/A,#N/A,FALSE,"conc_ing";#N/A,#N/A,FALSE,"conc_ing";#N/A,#N/A,FALSE,"conc_ing"}</definedName>
    <definedName name="Tab" localSheetId="3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16" hidden="1">{#N/A,#N/A,FALSE,"conc_ing";#N/A,#N/A,FALSE,"conc_ing";#N/A,#N/A,FALSE,"conc_ing"}</definedName>
    <definedName name="Tab" hidden="1">{#N/A,#N/A,FALSE,"conc_ing";#N/A,#N/A,FALSE,"conc_ing";#N/A,#N/A,FALSE,"conc_ing"}</definedName>
    <definedName name="TEMPO" localSheetId="1">#REF!</definedName>
    <definedName name="TEMPO">#REF!</definedName>
    <definedName name="TOTAL" localSheetId="1">#REF!</definedName>
    <definedName name="TOTAL">#REF!</definedName>
    <definedName name="trab" localSheetId="1">#REF!</definedName>
    <definedName name="trab">#REF!</definedName>
    <definedName name="TRABA" localSheetId="1">#REF!</definedName>
    <definedName name="TRABA">'[11]sobpob 9'!#REF!</definedName>
    <definedName name="TTT" localSheetId="1">#REF!</definedName>
    <definedName name="TTT" localSheetId="37">#REF!</definedName>
    <definedName name="TTT" localSheetId="38">#REF!</definedName>
    <definedName name="TTT" localSheetId="39">#REF!</definedName>
    <definedName name="TTT" localSheetId="36">#REF!</definedName>
    <definedName name="TTT" localSheetId="35">#REF!</definedName>
    <definedName name="TTT">#REF!</definedName>
    <definedName name="UUU" localSheetId="1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37" hidden="1">{#N/A,#N/A,FALSE,"conc_ing";#N/A,#N/A,FALSE,"conc_ing";#N/A,#N/A,FALSE,"conc_ing"}</definedName>
    <definedName name="Vcruz" localSheetId="38" hidden="1">{#N/A,#N/A,FALSE,"conc_ing";#N/A,#N/A,FALSE,"conc_ing";#N/A,#N/A,FALSE,"conc_ing"}</definedName>
    <definedName name="Vcruz" localSheetId="39" hidden="1">{#N/A,#N/A,FALSE,"conc_ing";#N/A,#N/A,FALSE,"conc_ing";#N/A,#N/A,FALSE,"conc_ing"}</definedName>
    <definedName name="Vcruz" localSheetId="36" hidden="1">{#N/A,#N/A,FALSE,"conc_ing";#N/A,#N/A,FALSE,"conc_ing";#N/A,#N/A,FALSE,"conc_ing"}</definedName>
    <definedName name="Vcruz" localSheetId="3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16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37" hidden="1">{#N/A,#N/A,FALSE,"conc_ing";#N/A,#N/A,FALSE,"conc_ing";#N/A,#N/A,FALSE,"conc_ing"}</definedName>
    <definedName name="wrn.CUOTA." localSheetId="38" hidden="1">{#N/A,#N/A,FALSE,"conc_ing";#N/A,#N/A,FALSE,"conc_ing";#N/A,#N/A,FALSE,"conc_ing"}</definedName>
    <definedName name="wrn.CUOTA." localSheetId="39" hidden="1">{#N/A,#N/A,FALSE,"conc_ing";#N/A,#N/A,FALSE,"conc_ing";#N/A,#N/A,FALSE,"conc_ing"}</definedName>
    <definedName name="wrn.CUOTA." localSheetId="36" hidden="1">{#N/A,#N/A,FALSE,"conc_ing";#N/A,#N/A,FALSE,"conc_ing";#N/A,#N/A,FALSE,"conc_ing"}</definedName>
    <definedName name="wrn.CUOTA." localSheetId="3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16" hidden="1">{#N/A,#N/A,FALSE,"conc_ing";#N/A,#N/A,FALSE,"conc_ing";#N/A,#N/A,FALSE,"conc_ing"}</definedName>
    <definedName name="wrn.CUOTA." hidden="1">{#N/A,#N/A,FALSE,"conc_ing";#N/A,#N/A,FALSE,"conc_ing";#N/A,#N/A,FALSE,"conc_ing"}</definedName>
    <definedName name="X" localSheetId="1">#REF!</definedName>
    <definedName name="X">#REF!</definedName>
    <definedName name="YYY" localSheetId="1">#REF!</definedName>
    <definedName name="YYY">#REF!</definedName>
    <definedName name="Z_1A36C260_E9F9_4DB6_99D0_E910102A2BA9_.wvu.PrintArea" localSheetId="16" hidden="1">PPPAMFSJSEF_TAB_PAG_15!$A$1:$Q$65</definedName>
    <definedName name="Z_377C4EAF_4CD6_436E_8489_6C54D24EB9AF_.wvu.PrintArea" localSheetId="16" hidden="1">PPPAMFSJSEF_TAB_PAG_15!$A$1:$Q$65</definedName>
    <definedName name="Z_3829847C_5A75_4D90_917A_3B7794A66049_.wvu.PrintArea" localSheetId="16" hidden="1">PPPAMFSJSEF_TAB_PAG_15!$A$1:$Q$65</definedName>
    <definedName name="Z_8C3FE8C8_8757_48EA_AD5C_36B98F930CF1_.wvu.PrintArea" localSheetId="16" hidden="1">PPPAMFSJSEF_TAB_PAG_15!$A$1:$Q$65</definedName>
    <definedName name="ZZZ" localSheetId="1">#REF!</definedName>
    <definedName name="ZZ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0" i="488" l="1"/>
  <c r="M58" i="488"/>
  <c r="L58" i="488"/>
  <c r="K58" i="488"/>
  <c r="J58" i="488"/>
  <c r="F58" i="488"/>
  <c r="E58" i="488"/>
  <c r="D58" i="488"/>
  <c r="C58" i="488"/>
  <c r="N56" i="488"/>
  <c r="G56" i="488"/>
  <c r="Q56" i="488" s="1"/>
  <c r="N55" i="488"/>
  <c r="G55" i="488"/>
  <c r="Q55" i="488" s="1"/>
  <c r="N54" i="488"/>
  <c r="G54" i="488"/>
  <c r="Q54" i="488" s="1"/>
  <c r="N53" i="488"/>
  <c r="G53" i="488"/>
  <c r="Q53" i="488" s="1"/>
  <c r="Q52" i="488"/>
  <c r="H52" i="488" s="1"/>
  <c r="O52" i="488"/>
  <c r="N52" i="488"/>
  <c r="G52" i="488"/>
  <c r="Q51" i="488"/>
  <c r="O51" i="488" s="1"/>
  <c r="N51" i="488"/>
  <c r="G51" i="488"/>
  <c r="N50" i="488"/>
  <c r="G50" i="488"/>
  <c r="Q50" i="488" s="1"/>
  <c r="N49" i="488"/>
  <c r="Q49" i="488" s="1"/>
  <c r="G49" i="488"/>
  <c r="N48" i="488"/>
  <c r="G48" i="488"/>
  <c r="Q48" i="488" s="1"/>
  <c r="Q47" i="488"/>
  <c r="O47" i="488" s="1"/>
  <c r="N47" i="488"/>
  <c r="G47" i="488"/>
  <c r="N46" i="488"/>
  <c r="Q46" i="488" s="1"/>
  <c r="G46" i="488"/>
  <c r="N45" i="488"/>
  <c r="G45" i="488"/>
  <c r="Q45" i="488" s="1"/>
  <c r="N44" i="488"/>
  <c r="G44" i="488"/>
  <c r="Q44" i="488" s="1"/>
  <c r="N43" i="488"/>
  <c r="N58" i="488" s="1"/>
  <c r="G43" i="488"/>
  <c r="Q43" i="488" s="1"/>
  <c r="M41" i="488"/>
  <c r="M60" i="488" s="1"/>
  <c r="L41" i="488"/>
  <c r="L60" i="488" s="1"/>
  <c r="K41" i="488"/>
  <c r="K60" i="488" s="1"/>
  <c r="J41" i="488"/>
  <c r="J60" i="488" s="1"/>
  <c r="I41" i="488"/>
  <c r="F41" i="488"/>
  <c r="F60" i="488" s="1"/>
  <c r="E41" i="488"/>
  <c r="E60" i="488" s="1"/>
  <c r="D41" i="488"/>
  <c r="C41" i="488"/>
  <c r="C60" i="488" s="1"/>
  <c r="N39" i="488"/>
  <c r="G39" i="488"/>
  <c r="Q39" i="488" s="1"/>
  <c r="N38" i="488"/>
  <c r="G38" i="488"/>
  <c r="Q38" i="488" s="1"/>
  <c r="Q37" i="488"/>
  <c r="O37" i="488"/>
  <c r="N37" i="488"/>
  <c r="H37" i="488"/>
  <c r="G37" i="488"/>
  <c r="N36" i="488"/>
  <c r="G36" i="488"/>
  <c r="Q36" i="488" s="1"/>
  <c r="Q35" i="488"/>
  <c r="H35" i="488" s="1"/>
  <c r="O35" i="488"/>
  <c r="N35" i="488"/>
  <c r="G35" i="488"/>
  <c r="Q34" i="488"/>
  <c r="O34" i="488" s="1"/>
  <c r="N34" i="488"/>
  <c r="G34" i="488"/>
  <c r="N33" i="488"/>
  <c r="G33" i="488"/>
  <c r="Q33" i="488" s="1"/>
  <c r="N32" i="488"/>
  <c r="Q32" i="488" s="1"/>
  <c r="G32" i="488"/>
  <c r="N31" i="488"/>
  <c r="G31" i="488"/>
  <c r="Q31" i="488" s="1"/>
  <c r="Q30" i="488"/>
  <c r="O30" i="488" s="1"/>
  <c r="N30" i="488"/>
  <c r="G30" i="488"/>
  <c r="N29" i="488"/>
  <c r="Q29" i="488" s="1"/>
  <c r="G29" i="488"/>
  <c r="N28" i="488"/>
  <c r="G28" i="488"/>
  <c r="Q28" i="488" s="1"/>
  <c r="Q27" i="488"/>
  <c r="H27" i="488" s="1"/>
  <c r="O27" i="488"/>
  <c r="N27" i="488"/>
  <c r="G27" i="488"/>
  <c r="N26" i="488"/>
  <c r="G26" i="488"/>
  <c r="Q26" i="488" s="1"/>
  <c r="N25" i="488"/>
  <c r="Q25" i="488" s="1"/>
  <c r="G25" i="488"/>
  <c r="N24" i="488"/>
  <c r="G24" i="488"/>
  <c r="Q24" i="488" s="1"/>
  <c r="Q23" i="488"/>
  <c r="H23" i="488" s="1"/>
  <c r="O23" i="488"/>
  <c r="N23" i="488"/>
  <c r="G23" i="488"/>
  <c r="Q22" i="488"/>
  <c r="O22" i="488" s="1"/>
  <c r="N22" i="488"/>
  <c r="G22" i="488"/>
  <c r="N21" i="488"/>
  <c r="G21" i="488"/>
  <c r="Q21" i="488" s="1"/>
  <c r="N20" i="488"/>
  <c r="Q20" i="488" s="1"/>
  <c r="G20" i="488"/>
  <c r="N19" i="488"/>
  <c r="G19" i="488"/>
  <c r="Q19" i="488" s="1"/>
  <c r="Q18" i="488"/>
  <c r="O18" i="488" s="1"/>
  <c r="N18" i="488"/>
  <c r="G18" i="488"/>
  <c r="N17" i="488"/>
  <c r="Q17" i="488" s="1"/>
  <c r="G17" i="488"/>
  <c r="N16" i="488"/>
  <c r="G16" i="488"/>
  <c r="Q16" i="488" s="1"/>
  <c r="Q15" i="488"/>
  <c r="H15" i="488" s="1"/>
  <c r="O15" i="488"/>
  <c r="N15" i="488"/>
  <c r="G15" i="488"/>
  <c r="N14" i="488"/>
  <c r="G14" i="488"/>
  <c r="Q14" i="488" s="1"/>
  <c r="N13" i="488"/>
  <c r="G13" i="488"/>
  <c r="Q13" i="488" s="1"/>
  <c r="N12" i="488"/>
  <c r="G12" i="488"/>
  <c r="Q12" i="488" s="1"/>
  <c r="Q11" i="488"/>
  <c r="H11" i="488" s="1"/>
  <c r="O11" i="488"/>
  <c r="N11" i="488"/>
  <c r="G11" i="488"/>
  <c r="Q10" i="488"/>
  <c r="O10" i="488" s="1"/>
  <c r="N10" i="488"/>
  <c r="G10" i="488"/>
  <c r="N9" i="488"/>
  <c r="G9" i="488"/>
  <c r="Q9" i="488" s="1"/>
  <c r="N8" i="488"/>
  <c r="Q8" i="488" s="1"/>
  <c r="G8" i="488"/>
  <c r="G41" i="488" s="1"/>
  <c r="O17" i="488" l="1"/>
  <c r="H17" i="488"/>
  <c r="O32" i="488"/>
  <c r="H32" i="488"/>
  <c r="H28" i="488"/>
  <c r="O28" i="488"/>
  <c r="Q41" i="488"/>
  <c r="O8" i="488"/>
  <c r="H8" i="488"/>
  <c r="O13" i="488"/>
  <c r="H13" i="488"/>
  <c r="H14" i="488"/>
  <c r="O14" i="488"/>
  <c r="O24" i="488"/>
  <c r="H24" i="488"/>
  <c r="O33" i="488"/>
  <c r="H33" i="488"/>
  <c r="O48" i="488"/>
  <c r="H48" i="488"/>
  <c r="O29" i="488"/>
  <c r="H29" i="488"/>
  <c r="O38" i="488"/>
  <c r="H38" i="488"/>
  <c r="O53" i="488"/>
  <c r="H53" i="488"/>
  <c r="O21" i="488"/>
  <c r="H21" i="488"/>
  <c r="O25" i="488"/>
  <c r="H25" i="488"/>
  <c r="O39" i="488"/>
  <c r="H39" i="488"/>
  <c r="H9" i="488"/>
  <c r="O9" i="488"/>
  <c r="O46" i="488"/>
  <c r="H46" i="488"/>
  <c r="O19" i="488"/>
  <c r="H19" i="488"/>
  <c r="O20" i="488"/>
  <c r="H20" i="488"/>
  <c r="Q58" i="488"/>
  <c r="H43" i="488"/>
  <c r="O43" i="488"/>
  <c r="H16" i="488"/>
  <c r="O16" i="488"/>
  <c r="O26" i="488"/>
  <c r="H26" i="488"/>
  <c r="O44" i="488"/>
  <c r="H44" i="488"/>
  <c r="O49" i="488"/>
  <c r="H49" i="488"/>
  <c r="O54" i="488"/>
  <c r="H54" i="488"/>
  <c r="O56" i="488"/>
  <c r="H56" i="488"/>
  <c r="O31" i="488"/>
  <c r="H31" i="488"/>
  <c r="H50" i="488"/>
  <c r="O50" i="488"/>
  <c r="O12" i="488"/>
  <c r="H12" i="488"/>
  <c r="O36" i="488"/>
  <c r="H36" i="488"/>
  <c r="H45" i="488"/>
  <c r="O45" i="488"/>
  <c r="O55" i="488"/>
  <c r="H55" i="488"/>
  <c r="G58" i="488"/>
  <c r="G60" i="488" s="1"/>
  <c r="H10" i="488"/>
  <c r="H22" i="488"/>
  <c r="H34" i="488"/>
  <c r="H51" i="488"/>
  <c r="H18" i="488"/>
  <c r="H30" i="488"/>
  <c r="N41" i="488"/>
  <c r="N60" i="488" s="1"/>
  <c r="H47" i="488"/>
  <c r="Q60" i="488" l="1"/>
  <c r="O41" i="488"/>
  <c r="H41" i="488"/>
  <c r="O58" i="488"/>
  <c r="H58" i="488"/>
  <c r="O60" i="488" l="1"/>
  <c r="H60" i="488"/>
  <c r="A3" i="487" l="1"/>
  <c r="A3" i="486"/>
  <c r="O59" i="485"/>
  <c r="H59" i="485"/>
  <c r="A3" i="485"/>
  <c r="A3" i="484"/>
  <c r="A3" i="483"/>
  <c r="Q14" i="482"/>
  <c r="D2" i="482"/>
  <c r="A67" i="481"/>
  <c r="E3" i="480"/>
  <c r="R4" i="479" a="1"/>
  <c r="R4" i="479" s="1"/>
  <c r="S4" i="479" s="1"/>
  <c r="T4" i="479" s="1" a="1"/>
  <c r="T4" i="479" s="1"/>
  <c r="Q4" i="479"/>
  <c r="A2" i="478"/>
  <c r="B48" i="477"/>
  <c r="B47" i="477"/>
  <c r="B46" i="477"/>
  <c r="B45" i="477"/>
  <c r="B44" i="477"/>
  <c r="B43" i="477"/>
  <c r="B42" i="477"/>
  <c r="B41" i="477"/>
  <c r="B40" i="477"/>
  <c r="B39" i="477"/>
  <c r="B38" i="477"/>
  <c r="B37" i="477"/>
  <c r="B36" i="477"/>
  <c r="B35" i="477"/>
  <c r="B34" i="477"/>
  <c r="B33" i="477"/>
  <c r="B32" i="477"/>
  <c r="B31" i="477"/>
  <c r="B30" i="477"/>
  <c r="B29" i="477"/>
  <c r="B28" i="477"/>
  <c r="B27" i="477"/>
  <c r="B26" i="477"/>
  <c r="B25" i="477"/>
  <c r="B24" i="477"/>
  <c r="B23" i="477"/>
  <c r="B22" i="477"/>
  <c r="B21" i="477"/>
  <c r="B20" i="477"/>
  <c r="B19" i="477"/>
  <c r="B18" i="477"/>
  <c r="B17" i="477"/>
  <c r="B16" i="477"/>
  <c r="B15" i="477"/>
  <c r="B14" i="477"/>
  <c r="B13" i="477"/>
  <c r="B12" i="477"/>
  <c r="B11" i="477"/>
  <c r="B10" i="477"/>
  <c r="B9" i="477"/>
  <c r="B8" i="477"/>
  <c r="B7" i="477"/>
  <c r="B6" i="477"/>
  <c r="B5" i="477"/>
  <c r="B4" i="477"/>
  <c r="B3" i="477"/>
  <c r="B2" i="477"/>
  <c r="A3" i="476"/>
  <c r="J25" i="475"/>
  <c r="E2" i="475"/>
  <c r="C10" i="474"/>
  <c r="C9" i="474"/>
  <c r="N9" i="474"/>
  <c r="C8" i="474"/>
  <c r="C7" i="474"/>
  <c r="C6" i="474"/>
  <c r="C5" i="474"/>
  <c r="C4" i="474"/>
  <c r="C3" i="474"/>
  <c r="F2" i="474"/>
  <c r="C2" i="474"/>
  <c r="A3" i="471"/>
  <c r="A3" i="470"/>
  <c r="A3" i="469"/>
  <c r="A3" i="468"/>
  <c r="A3" i="462"/>
  <c r="A3" i="460"/>
  <c r="A3" i="459"/>
  <c r="A3" i="458"/>
  <c r="A3" i="457"/>
  <c r="A3" i="456"/>
  <c r="A3" i="455"/>
  <c r="A3" i="453"/>
  <c r="A3" i="448"/>
  <c r="A3" i="443"/>
  <c r="A3" i="442"/>
  <c r="A3" i="441"/>
  <c r="A3" i="44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FB9EE55D-2A25-49DA-A3AC-ADA80203BA2E}" name="Conexión7055" type="4" refreshedVersion="8" background="1" saveData="1">
    <webPr sourceData="1" parsePre="1" consecutive="1" xl2000="1" url="http://10.238.199.8/ssp_estadistica_vulnerable/cuaderno_vulnerable/exportar_2014/Pag_2_excel.php?mes=Marzo&amp;anio=2024&amp;origen=excel" htmlFormat="all"/>
  </connection>
  <connection id="6729" xr16:uid="{A317DE15-6BD8-4C2B-BE5B-7815A7A1B607}" name="Conexión7056" type="4" refreshedVersion="8" background="1" saveData="1">
    <webPr sourceData="1" parsePre="1" consecutive="1" xl2000="1" url="http://10.238.199.8/ssp_estadistica_vulnerable/cuaderno_vulnerable/exportar_2014/Pag_3_excel.php?mes=Marzo&amp;anio=2024&amp;origen=excel" htmlFormat="all"/>
  </connection>
  <connection id="6730" xr16:uid="{CBBD99A0-2007-4409-8554-50A97A62D0B0}" name="Conexión7057" type="4" refreshedVersion="8" background="1" saveData="1">
    <webPr sourceData="1" parsePre="1" consecutive="1" xl2000="1" url="http://10.238.199.8/ssp_estadistica_vulnerable/cuaderno_vulnerable/exportar_2014/Pag_4_excel.php?mes=Marzo&amp;anio=2024&amp;origen=excel" htmlFormat="all"/>
  </connection>
  <connection id="6731" xr16:uid="{5F1CF95F-2B0A-4F15-8471-A18AA6ACF3E3}" name="Conexión70571" type="4" refreshedVersion="4" background="1" saveData="1">
    <webPr sourceData="1" parsePre="1" consecutive="1" xl2000="1" url="http://10.238.199.8/ssp_estadistica_vulnerable/cuaderno_vulnerable/exportar_2014/Pag_13_excel.php?mes=Diciembre&amp;anio=2021&amp;origen=excel" htmlFormat="all"/>
  </connection>
  <connection id="6732" xr16:uid="{647F7D3B-D92D-4021-8A94-1EA0E075114C}" name="Conexión7058" type="4" refreshedVersion="8" background="1" saveData="1">
    <webPr sourceData="1" parsePre="1" consecutive="1" xl2000="1" url="http://10.238.199.8/ssp_estadistica_vulnerable/cuaderno_vulnerable/exportar_2014/Pag_5_excel.php?mes=Marzo&amp;anio=2024&amp;origen=excel" htmlFormat="all"/>
  </connection>
  <connection id="6733" xr16:uid="{A456DA46-5026-4C19-80EC-E53D6A7FB47D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4" xr16:uid="{0F6881BE-68EF-48BE-88BF-27D1FB62A771}" name="Conexión7059" type="4" refreshedVersion="8" background="1" saveData="1">
    <webPr sourceData="1" parsePre="1" consecutive="1" xl2000="1" url="http://10.238.199.8/ssp_estadistica_vulnerable/cuaderno_vulnerable/exportar_2014/Pag_6_excel.php?mes=Marzo&amp;anio=2024&amp;origen=excel" htmlFormat="all"/>
  </connection>
  <connection id="6735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6" xr16:uid="{B7E14AA4-5AF3-42CE-A663-2A6290C7965E}" name="Conexión7060" type="4" refreshedVersion="8" background="1" saveData="1">
    <webPr sourceData="1" parsePre="1" consecutive="1" xl2000="1" url="http://10.238.199.8/ssp_estadistica_vulnerable/cuaderno_vulnerable/exportar_2014/Pag_7_excel.php?mes=Marzo&amp;anio=2024&amp;origen=excel" htmlFormat="all"/>
  </connection>
  <connection id="6737" xr16:uid="{8B795CCC-D2BD-4C46-BD95-C20398A12EDC}" name="Conexión7061" type="4" refreshedVersion="8" background="1" saveData="1">
    <webPr sourceData="1" parsePre="1" consecutive="1" xl2000="1" url="http://10.238.199.8/ssp_estadistica_vulnerable/cuaderno_vulnerable/exportar_2014/Pag_29_excel.php?mes=Marzo&amp;anio=2024&amp;origen=excel" htmlFormat="all"/>
  </connection>
  <connection id="6738" xr16:uid="{7517DC54-3E05-459E-9CA2-FD282B8E6333}" name="Conexión7062" type="4" refreshedVersion="8" background="1" saveData="1">
    <webPr sourceData="1" parsePre="1" consecutive="1" xl2000="1" url="http://10.238.199.8/ssp_estadistica_vulnerable/cuaderno_vulnerable/exportar_2014/Pag_30_excel.php?mes=Marzo&amp;anio=2024&amp;origen=excel" htmlFormat="all"/>
  </connection>
  <connection id="6739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0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1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2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3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4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5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6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7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8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9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0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1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2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3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4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5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6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7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8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9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0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1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2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3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4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5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6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7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8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9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0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1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2" xr16:uid="{52C2C634-7E53-46FF-A10D-1008DD4158A1}" name="Conexión7093" type="4" refreshedVersion="8" background="1" saveData="1">
    <webPr sourceData="1" parsePre="1" consecutive="1" xl2000="1" url="http://10.238.199.8/ssp_estadistica_vulnerable/cuaderno_vulnerable/exportar_2014/Pag_8_excel.php?mes=Marzo&amp;anio=2024&amp;origen=excel" htmlFormat="all"/>
  </connection>
  <connection id="6773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4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5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6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7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8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9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80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1" xr16:uid="{098F7E4B-510A-4D48-866C-8FE6F1418D30}" name="Conexión7100" type="4" refreshedVersion="8" background="1" saveData="1">
    <webPr sourceData="1" parsePre="1" consecutive="1" xl2000="1" url="http://10.238.199.8/ssp_estadistica_vulnerable/cuaderno_vulnerable/exportar_2014/Pag_9_excel.php?mes=Marzo&amp;anio=2024&amp;origen=excel" htmlFormat="all"/>
  </connection>
  <connection id="6782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3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4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5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6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7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8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9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0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1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2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3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4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5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6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7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8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9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800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1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2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3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4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5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6" xr16:uid="{4CF959A1-1F94-4407-8237-32B2A235F535}" name="Conexión7123" type="4" refreshedVersion="8" background="1" saveData="1">
    <webPr sourceData="1" parsePre="1" consecutive="1" xl2000="1" url="http://10.238.199.8/ssp_estadistica_vulnerable/cuaderno_vulnerable/exportar_2014/Pag_10_excel.php?mes=Marzo&amp;anio=2024&amp;origen=excel" htmlFormat="all"/>
  </connection>
  <connection id="6807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8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9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0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1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2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3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4" xr16:uid="{DD5F20B8-FC4A-4CD4-B289-445B7539DC9B}" name="Conexión7130" type="4" refreshedVersion="8" background="1" saveData="1">
    <webPr sourceData="1" parsePre="1" consecutive="1" xl2000="1" url="http://10.238.199.8/ssp_estadistica_vulnerable/cuaderno_vulnerable/exportar_2014/Pag_11_excel.php?mes=Marzo&amp;anio=2024&amp;origen=excel" htmlFormat="all"/>
  </connection>
  <connection id="6815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6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7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8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9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20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1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2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3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4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5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6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8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9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0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1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2" xr16:uid="{9B1C36D8-F8A1-47EF-82D1-86C3D66407B4}" name="Conexión7147" type="4" refreshedVersion="8" background="1" saveData="1">
    <webPr sourceData="1" parsePre="1" consecutive="1" xl2000="1" url="http://10.238.199.8/ssp_estadistica_vulnerable/cuaderno_vulnerable/exportar_2014/Pag_12_excel.php?mes=Marzo&amp;anio=2024&amp;origen=excel" htmlFormat="all"/>
  </connection>
  <connection id="6833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4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5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6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7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8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9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0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1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2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3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4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5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6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1D01A129-AED3-4C39-BB66-1EC50B694AE9}" name="Conexión7176" type="4" refreshedVersion="8" background="1" saveData="1">
    <webPr sourceData="1" parsePre="1" consecutive="1" xl2000="1" url="http://10.238.199.8/ssp_estadistica_vulnerable/cuaderno_vulnerable/exportar_2014/Pag_14_excel.php?mes=Marzo&amp;anio=2024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0F3E0B52-A9B5-4F1F-8523-B4653BCD4890}" name="Conexión7210" type="4" refreshedVersion="8" background="1" saveData="1">
    <webPr sourceData="1" parsePre="1" consecutive="1" xl2000="1" url="http://10.238.199.8/ssp_estadistica_vulnerable/cuaderno_vulnerable/exportar_2014/Pag_15_excel.php?mes=Marzo&amp;anio=2024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39ECC5DE-2003-4E63-BB78-49C62CF431E9}" name="Conexión7232" type="4" refreshedVersion="8" background="1" saveData="1">
    <webPr sourceData="1" parsePre="1" consecutive="1" xl2000="1" url="http://10.238.199.8/ssp_estadistica_vulnerable/cuaderno_vulnerable/exportar_2014/Pag_16_excel.php?mes=Marzo&amp;anio=2024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837A10DB-93BE-46E9-B1FD-222A85136495}" name="Conexión7234" type="4" refreshedVersion="8" background="1" saveData="1">
    <webPr sourceData="1" parsePre="1" consecutive="1" xl2000="1" url="http://10.238.199.8/ssp_estadistica_vulnerable/cuaderno_vulnerable/exportar_2014/Pag_17_excel.php?mes=Marzo&amp;anio=2024&amp;origen=excel" htmlFormat="all"/>
  </connection>
  <connection id="6929" xr16:uid="{6C1AE638-6DD8-4FAF-B31D-20A0EFA9784C}" name="Conexión7235" type="4" refreshedVersion="8" background="1" saveData="1">
    <webPr sourceData="1" parsePre="1" consecutive="1" xl2000="1" url="http://10.238.199.8/ssp_estadistica_vulnerable/cuaderno_vulnerable/exportar_2014/Pag_18_excel.php?mes=Marzo&amp;anio=2024&amp;origen=excel" htmlFormat="all"/>
  </connection>
  <connection id="6930" xr16:uid="{C6D2C8C2-627C-40E8-A141-0CC455AC9EC8}" name="Conexión7236" type="4" refreshedVersion="8" background="1" saveData="1">
    <webPr sourceData="1" parsePre="1" consecutive="1" xl2000="1" url="http://10.238.199.8/ssp_estadistica_vulnerable/cuaderno_vulnerable/exportar_2014/Pag_19_excel.php?mes=Marzo&amp;anio=2024&amp;origen=excel" htmlFormat="all"/>
  </connection>
  <connection id="6931" xr16:uid="{0250F2FE-3D86-4AB0-9319-6BBC9418A825}" name="Conexión7237" type="4" refreshedVersion="8" background="1" saveData="1">
    <webPr sourceData="1" parsePre="1" consecutive="1" xl2000="1" url="http://10.238.199.8/ssp_estadistica_vulnerable/cuaderno_vulnerable/exportar_2014/Pag_20_excel.php?mes=Marzo&amp;anio=2024&amp;origen=excel" htmlFormat="all"/>
  </connection>
  <connection id="6932" xr16:uid="{6759734A-13FE-4C96-A4CB-5CB849F34145}" name="Conexión7238" type="4" refreshedVersion="8" background="1" saveData="1">
    <webPr sourceData="1" parsePre="1" consecutive="1" xl2000="1" url="http://10.238.199.8/ssp_estadistica_vulnerable/cuaderno_vulnerable/exportar_2014/Pag_21_excel.php?mes=Marzo&amp;anio=2024&amp;origen=excel" htmlFormat="all"/>
  </connection>
  <connection id="6933" xr16:uid="{F9B6A3B2-57BB-47AD-911E-84F35F45A89E}" name="Conexión72391" type="4" refreshedVersion="8" background="1" saveData="1">
    <webPr sourceData="1" parsePre="1" consecutive="1" xl2000="1" url="http://10.238.199.8/ssp_estadistica_vulnerable/cuaderno_vulnerable/exportar_2014/Pag_22_excel.php?mes=Marzo&amp;anio=2024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6130715B-0481-49E1-9169-E120FBC6E3EE}" name="Conexión72401" type="4" refreshedVersion="8" background="1" saveData="1">
    <webPr sourceData="1" parsePre="1" consecutive="1" xl2000="1" url="http://10.238.199.8/ssp_estadistica_vulnerable/cuaderno_vulnerable/exportar_2014/Pag_23_excel.php?mes=Marzo&amp;anio=2024&amp;origen=excel" htmlFormat="all"/>
  </connection>
  <connection id="6936" xr16:uid="{D08CCB44-C562-4C72-812C-345FB5CF8F93}" name="Conexión72411" type="4" refreshedVersion="8" background="1" saveData="1">
    <webPr sourceData="1" parsePre="1" consecutive="1" xl2000="1" url="http://10.238.199.8/ssp_estadistica_vulnerable/cuaderno_vulnerable/exportar_2014/Pag_24_excel.php?mes=Marzo&amp;anio=2024&amp;origen=excel" htmlFormat="all"/>
  </connection>
  <connection id="6937" xr16:uid="{CC307AE3-D706-4B56-BD0F-BB77FFF13BEB}" name="Conexión72421" type="4" refreshedVersion="8" background="1" saveData="1">
    <webPr sourceData="1" parsePre="1" consecutive="1" xl2000="1" url="http://10.238.199.8/ssp_estadistica_vulnerable/cuaderno_vulnerable/exportar_2014/Pag_25_excel.php?mes=Marzo&amp;anio=2024&amp;origen=excel" htmlFormat="all"/>
  </connection>
  <connection id="6938" xr16:uid="{2BBA8038-6756-4121-B176-FF0AD3E4DDCD}" name="Conexión72431" type="4" refreshedVersion="8" background="1" saveData="1">
    <webPr sourceData="1" parsePre="1" consecutive="1" xl2000="1" url="http://10.238.199.8/ssp_estadistica_vulnerable/cuaderno_vulnerable/exportar_2014/Pag_26_excel.php?mes=Marzo&amp;anio=2024&amp;origen=excel" htmlFormat="all"/>
  </connection>
  <connection id="6939" xr16:uid="{84078022-FA50-4ACD-940D-7B76655F7663}" name="Conexión7244" type="4" refreshedVersion="8" background="1" saveData="1">
    <webPr sourceData="1" parsePre="1" consecutive="1" xl2000="1" url="http://10.238.199.8/ssp_estadistica_vulnerable/cuaderno_vulnerable/exportar_2014/Pag_27_excel.php?mes=Marzo&amp;anio=2024&amp;origen=excel" htmlFormat="all"/>
  </connection>
  <connection id="6940" xr16:uid="{B769DE16-6F6B-4A08-B19E-98CD3B7C4519}" name="Conexión7245" type="4" refreshedVersion="8" background="1" saveData="1">
    <webPr sourceData="1" parsePre="1" consecutive="1" xl2000="1" url="http://10.238.199.8/ssp_estadistica_vulnerable/cuaderno_vulnerable/exportar_2014/Pag_31_excel.php?mes=Marzo&amp;anio=2024&amp;origen=excel" htmlFormat="all"/>
  </connection>
  <connection id="6941" xr16:uid="{08FA09BF-2D7D-4EEC-B967-E5B53E7BBF70}" name="Conexión7246" type="4" refreshedVersion="8" background="1" saveData="1">
    <webPr sourceData="1" parsePre="1" consecutive="1" xl2000="1" url="http://10.238.199.8/ssp_estadistica_vulnerable/cuaderno_vulnerable/exportar_2014/Pag_32_excel.php?mes=Marzo&amp;anio=2024&amp;origen=excel" htmlFormat="all"/>
  </connection>
  <connection id="6942" xr16:uid="{B39CD113-6BC3-4A9E-9787-709B36ED286D}" name="Conexión7247" type="4" refreshedVersion="8" background="1" saveData="1">
    <webPr sourceData="1" parsePre="1" consecutive="1" xl2000="1" url="http://10.238.199.8/ssp_estadistica_vulnerable/cuaderno_vulnerable/exportar_2014/Pag_28_excel.php?mes=Marzo&amp;anio=2024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<sst xmlns="http://schemas.openxmlformats.org/spreadsheetml/2006/main" count="2492" uniqueCount="622">
  <si>
    <t>ÍNDICE</t>
  </si>
  <si>
    <t>Población Privada de la Libertad Vulnerable y de Origen Extranjero.</t>
  </si>
  <si>
    <t>POBLACIÓN PRIVADA DE LA LIBERTAD INDÍGENA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</si>
  <si>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</si>
  <si>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</si>
  <si>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</si>
  <si>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Gráfica de la Población Privada de la Libertad Indígena por Fuero y Situación Jurídica.</t>
  </si>
  <si>
    <t>Gráfica de la Población Privada de la Libertad Indígena por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</si>
  <si>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</si>
  <si>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</si>
  <si>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</si>
  <si>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</si>
  <si>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</si>
  <si>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</si>
  <si>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</si>
  <si>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.</t>
  </si>
  <si>
    <t>POBLACIÓN PRIVADA DE LA LIBERTAD ADULTOS MAYORES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</si>
  <si>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</si>
  <si>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</si>
  <si>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</si>
  <si>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</si>
  <si>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Gráfica de la Población Privada de la Libertad Adultos Mayores por Fuero y Situación Jurídica.</t>
  </si>
  <si>
    <t>Población Privada de la Libertad Adultos Mayores por Grupo de Edades, Fuero, Situación Jurídica y Sexo.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</si>
  <si>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</si>
  <si>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</si>
  <si>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</si>
  <si>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</si>
  <si>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</si>
  <si>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</si>
  <si>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FEMENINA CON HIJOS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</si>
  <si>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</si>
  <si>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</si>
  <si>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</si>
  <si>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</si>
  <si>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</si>
  <si>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POBLACIÓN PRIVADA DE LA LIBERTAD DE LA COMUNIDAD LGBTTTIQ+</t>
  </si>
  <si>
    <t>Población Privada de la Libertad por Tipo de Comunidad LGBTTTIQ+ en Entidad Federativa y Centro Penitenciario Federal.</t>
  </si>
  <si>
    <t>29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</si>
  <si>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</si>
  <si>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</si>
  <si>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</si>
  <si>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Gráfica de la Población Privada de la Libertad de la Comunidad LGBTTTIQ+ por Entidad Federativa y Centro Penitenciario Federal.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</si>
  <si>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</si>
  <si>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</si>
  <si>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</si>
  <si>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</si>
  <si>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</si>
  <si>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</si>
  <si>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</si>
  <si>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</si>
  <si>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</si>
  <si>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</si>
  <si>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POBLACIÓN PRIVADA DE LA LIBERTAD VULNERABLE Y DE ORIGEN EXTRANJERO</t>
  </si>
  <si>
    <t>MARZO 2024</t>
  </si>
  <si>
    <t>INDÍGENAS</t>
  </si>
  <si>
    <t>LENGUAS INDÍGENAS</t>
  </si>
  <si>
    <t>ADULTOS MAYORES</t>
  </si>
  <si>
    <t>DISCAPACIDAD Y/O PATOLOGÍAS</t>
  </si>
  <si>
    <t>PADECIMIENTOS MENTALES E INIMPUTABLES</t>
  </si>
  <si>
    <t>MUJERES PRIVADAS DE LA LIBERTAD CON HIJOS</t>
  </si>
  <si>
    <t>LGBTTTIQ+</t>
  </si>
  <si>
    <t>EXTRANJEROS</t>
  </si>
  <si>
    <t>EXTRANJEROS POR IDIOMA</t>
  </si>
  <si>
    <t>Nota: Una persona privada de su libertad puede estar en más de una categoría de población vulnerable.</t>
  </si>
  <si>
    <t>﻿</t>
  </si>
  <si>
    <t>POBLACIÓN PRIVADA DE LA LIBERTAD INDÍGENA POR GRUPO ÉTNICO EN ENTIDAD FEDERATIVA Y CENTRO PENITENCIARIO FEDERAL</t>
  </si>
  <si>
    <t>ENTIDAD FEDERATIVA/ CENTRO PENITENCIARIO FEDERAL</t>
  </si>
  <si>
    <t>GRUPO ÉTNICO Y ENTIDAD A LA QUE PERTENECE</t>
  </si>
  <si>
    <t>TOTAL</t>
  </si>
  <si>
    <t>Gro. Ver.</t>
  </si>
  <si>
    <t>Oax.</t>
  </si>
  <si>
    <t>Gto.</t>
  </si>
  <si>
    <t>Oax. Ver.</t>
  </si>
  <si>
    <t>Chis. Camp. Tab.</t>
  </si>
  <si>
    <t>Tab. Oax.</t>
  </si>
  <si>
    <t>Chis.</t>
  </si>
  <si>
    <t>Nay.</t>
  </si>
  <si>
    <t>B. C. Son.</t>
  </si>
  <si>
    <t>Chih. Son.</t>
  </si>
  <si>
    <t>SLP. Ver.</t>
  </si>
  <si>
    <t>Jal. Nay. Dgo. Zac.</t>
  </si>
  <si>
    <t>Camp. Q.Roo.</t>
  </si>
  <si>
    <t>Camp.</t>
  </si>
  <si>
    <t>Coah.</t>
  </si>
  <si>
    <t>B. C.</t>
  </si>
  <si>
    <t>Chis. Camp. Q.Roo.</t>
  </si>
  <si>
    <t>Edo. Méx.</t>
  </si>
  <si>
    <t>Camp. Q.Roo. Yuc.</t>
  </si>
  <si>
    <t>Son. Sin.</t>
  </si>
  <si>
    <t>Edo. Méx. Mich.</t>
  </si>
  <si>
    <t>Gro. Oax. Pue.</t>
  </si>
  <si>
    <t>Ver. CDMX. Gro. Gto. Jal. Hgo. Mich. Mor. Edo. Méx. Oax. Pue. SLP. Tlax. Nay. Dgo.</t>
  </si>
  <si>
    <t>Hgo. Edo. Méx. Qro. Ver. Jal.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</si>
  <si>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</si>
  <si>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</si>
  <si>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</si>
  <si>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</si>
  <si>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</si>
  <si>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</si>
  <si>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</si>
  <si>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</si>
  <si>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</si>
  <si>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</si>
  <si>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</si>
  <si>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</si>
  <si>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Otros</t>
  </si>
  <si>
    <t>No especifica</t>
  </si>
  <si>
    <t>Amuzgo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</si>
  <si>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</si>
  <si>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</si>
  <si>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</si>
  <si>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</si>
  <si>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</si>
  <si>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</si>
  <si>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</si>
  <si>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</si>
  <si>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</si>
  <si>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</si>
  <si>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</si>
  <si>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</si>
  <si>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</si>
  <si>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</si>
  <si>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Ixil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</si>
  <si>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</si>
  <si>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</si>
  <si>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</si>
  <si>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</si>
  <si>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</si>
  <si>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</si>
  <si>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</si>
  <si>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</si>
  <si>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</si>
  <si>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Mayo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</si>
  <si>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</si>
  <si>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</si>
  <si>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</si>
  <si>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</si>
  <si>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</si>
  <si>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</si>
  <si>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</si>
  <si>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</si>
  <si>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</si>
  <si>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</si>
  <si>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</si>
  <si>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</si>
  <si>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</si>
  <si>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</si>
  <si>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</si>
  <si>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</si>
  <si>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</si>
  <si>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</si>
  <si>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</si>
  <si>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</si>
  <si>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</si>
  <si>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</si>
  <si>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</si>
  <si>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</si>
  <si>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</si>
  <si>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</si>
  <si>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</si>
  <si>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</si>
  <si>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</si>
  <si>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</si>
  <si>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</si>
  <si>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</si>
  <si>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</si>
  <si>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</si>
  <si>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</si>
  <si>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</si>
  <si>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</si>
  <si>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</si>
  <si>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</si>
  <si>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</si>
  <si>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Estado de México</t>
  </si>
  <si>
    <t>Guanajuato</t>
  </si>
  <si>
    <t>Guerrero</t>
  </si>
  <si>
    <t>Hidalgo</t>
  </si>
  <si>
    <t>Jalisco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</si>
  <si>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</si>
  <si>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</si>
  <si>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</si>
  <si>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</si>
  <si>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</si>
  <si>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</si>
  <si>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</si>
  <si>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</si>
  <si>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</si>
  <si>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</si>
  <si>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</si>
  <si>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</si>
  <si>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</si>
  <si>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</si>
  <si>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</si>
  <si>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</si>
  <si>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</si>
  <si>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SUBTOTAL</t>
  </si>
  <si>
    <t>CEFERESO No. 1 Altiplano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</si>
  <si>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</si>
  <si>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</si>
  <si>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</si>
  <si>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</si>
  <si>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</si>
  <si>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</si>
  <si>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</si>
  <si>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</si>
  <si>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CEFERESO No. 16 CPS Femenil Morelos</t>
  </si>
  <si>
    <t>CEFERESO No. 15 CPS Chiapas</t>
  </si>
  <si>
    <t>CEFERESO No. 17 CPS Michoacán</t>
  </si>
  <si>
    <t>Centro Penitenciario Federal 18 CPS Coahuila</t>
  </si>
  <si>
    <t>CEFEREPSI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</si>
  <si>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</si>
  <si>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</si>
  <si>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</si>
  <si>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</si>
  <si>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</si>
  <si>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POBLACIÓN PRIVADA DE LA LIBERTAD INDÍGENA POR GRUPO ÉTNICO</t>
  </si>
  <si>
    <t>GRUPO ÉTNICO</t>
  </si>
  <si>
    <t>Náhuatl ó Mexicano</t>
  </si>
  <si>
    <t>Zapoteco ó ben´zaa ó binnizá ó benexon</t>
  </si>
  <si>
    <t xml:space="preserve">Maya </t>
  </si>
  <si>
    <t>Tarahumara ó rarámuri</t>
  </si>
  <si>
    <t>Tzeltal ó k´op ó winik atel</t>
  </si>
  <si>
    <t>Mixteco ó ñuu savi</t>
  </si>
  <si>
    <t>TOTAL:</t>
  </si>
  <si>
    <t>Tzotzil, Chamula ó batzil k´op</t>
  </si>
  <si>
    <t>Otomí ó ñahñú ó Hña hñu</t>
  </si>
  <si>
    <t>Mazateco ó ha shuta enima</t>
  </si>
  <si>
    <t>Totonaca ó tachihuiin</t>
  </si>
  <si>
    <t>Chol ó winik</t>
  </si>
  <si>
    <t>Chinanteco ó tsa jujmí</t>
  </si>
  <si>
    <t>Cora ó naayeri</t>
  </si>
  <si>
    <t>Mixe ó ayook ó ayuuk</t>
  </si>
  <si>
    <t>Tepehuán, Tepehuano u ó dam</t>
  </si>
  <si>
    <t>Mazahua ó jñatio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</si>
  <si>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</si>
  <si>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</si>
  <si>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</si>
  <si>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</si>
  <si>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</si>
  <si>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</si>
  <si>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Yaqui ó yoreme</t>
  </si>
  <si>
    <t>Zoque ú o´de püt</t>
  </si>
  <si>
    <t>Popoloca ó runixa ngiigua</t>
  </si>
  <si>
    <t>Chatino ó cha´cña</t>
  </si>
  <si>
    <t>Chontal de Oaxaca,Tabasco ó Slijuala Xanuk, Yokot´an</t>
  </si>
  <si>
    <t>Triqui, Tinujei ó driki</t>
  </si>
  <si>
    <t>Popoluca ó homoshok ó Núntahá´yi ó tuncapxe</t>
  </si>
  <si>
    <t>Huave ó mero ikooc</t>
  </si>
  <si>
    <t>Tojolabal ó tojolwinik otik</t>
  </si>
  <si>
    <t>Tepehua ó hamasipini</t>
  </si>
  <si>
    <t>Cuicateco ó nduudu yu</t>
  </si>
  <si>
    <t>Pame ó xigüe ó Xiui</t>
  </si>
  <si>
    <t>Kekchí ó k´ekchi ó queckchí ó quetzchí</t>
  </si>
  <si>
    <t>Guarijio ó varojío ó macurawe</t>
  </si>
  <si>
    <t>Ocuilteco ó tlahuica</t>
  </si>
  <si>
    <t>Pápago ó tono ooh´tam</t>
  </si>
  <si>
    <t>Seri ó konkaak</t>
  </si>
  <si>
    <t>Mame, Mam ó ayou ó qyool</t>
  </si>
  <si>
    <t>Lacandón ó hach t´an ó hach winik</t>
  </si>
  <si>
    <t>Chichimeca jonaz ó uza</t>
  </si>
  <si>
    <t>Kanjobal ó k´anjobal</t>
  </si>
  <si>
    <t>Ixcateco ó Mero ikooa</t>
  </si>
  <si>
    <t>Cucapá ó es-pei</t>
  </si>
  <si>
    <t>Motozintleco ó mochó ó qatok</t>
  </si>
  <si>
    <t>Matlatzinca ó botuná ó matlame</t>
  </si>
  <si>
    <t>Paipai ó akwa´ala</t>
  </si>
  <si>
    <t xml:space="preserve">Chuj </t>
  </si>
  <si>
    <t xml:space="preserve">Tacuate </t>
  </si>
  <si>
    <t xml:space="preserve">Ixil </t>
  </si>
  <si>
    <t>Pima u otam u o´ob</t>
  </si>
  <si>
    <t>Kumiai ó Kumeya ó kamia ó ti´pai</t>
  </si>
  <si>
    <t>Kiliwa ó k´olew</t>
  </si>
  <si>
    <t>Kikapú ó Kikapoa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</si>
  <si>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</si>
  <si>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</si>
  <si>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</si>
  <si>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</si>
  <si>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abril de 2024.</t>
  </si>
  <si>
    <t>POBLACIÓN PRIVADA DE LA LIBERTAD INDÍGENA POR FUERO, SITUACIÓN JURÍDICA, SEXO, EN ENTIDAD FEDERATIVA Y CENTRO PENITENCIARIO FEDERAL</t>
  </si>
  <si>
    <t>ENTIDAD FEDERATIVA / CENTRO PENITENCIARIO FEDERAL</t>
  </si>
  <si>
    <t>FUERO COMÚN</t>
  </si>
  <si>
    <t>FUERO FEDERAL</t>
  </si>
  <si>
    <t>PERSONAS PROCESADAS</t>
  </si>
  <si>
    <t>PERSONAS SENTENCIADAS</t>
  </si>
  <si>
    <t>%*</t>
  </si>
  <si>
    <t>H</t>
  </si>
  <si>
    <t>M</t>
  </si>
  <si>
    <t>Notas: Una persona privada de la libertad puede estar en más de una categoría de población vulnerable.</t>
  </si>
  <si>
    <t xml:space="preserve">           * El % se obtiene en relación a la población total de cada Entidad Federativa.</t>
  </si>
  <si>
    <t>POBLACIÓN PRIVADA DE LA LIBERTAD INDÍGENA POR FUERO Y SITUACIÓN JURÍDICA</t>
  </si>
  <si>
    <t>Personas Sentenciadas del Fuero Común</t>
  </si>
  <si>
    <t>Personas Procesadas del Fuero Común</t>
  </si>
  <si>
    <t>Personas Sentenciadas del Fuero Federal</t>
  </si>
  <si>
    <t>Personas Procesadas del Fuero Federal</t>
  </si>
  <si>
    <t>POBLACIÓN PRIVADA DE LA LIBERTAD INDÍGENA POR ENTIDAD FEDERATIVA Y CENTRO PENITENCIARIO FEDERAL</t>
  </si>
  <si>
    <t xml:space="preserve">CEFERESO No. 16 CPS Femenil Morelos </t>
  </si>
  <si>
    <t xml:space="preserve">CEFEREPSI </t>
  </si>
  <si>
    <t>Complejo Penitenciario Islas Marías</t>
  </si>
  <si>
    <t>POBLACIÓN PRIVADA DE LA LIBERTAD INDÍGENA POR ÉTNIA, FUERO, SITUACIÓN JURÍDICA Y SEXO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</si>
  <si>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</si>
  <si>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</si>
  <si>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LENGUA INDIGENA, FUERO, SITUACIÓN JURÍDICA Y SEXO</t>
  </si>
  <si>
    <t>LENGUA INDÍGENA</t>
  </si>
  <si>
    <t>akateko</t>
  </si>
  <si>
    <t>amuzgo</t>
  </si>
  <si>
    <t>chatino</t>
  </si>
  <si>
    <t>chichimeco jonaz</t>
  </si>
  <si>
    <t>chinanteco</t>
  </si>
  <si>
    <t>ch´ol</t>
  </si>
  <si>
    <t>chontal de oaxaca</t>
  </si>
  <si>
    <t>chontal de tabasco</t>
  </si>
  <si>
    <t>chuj</t>
  </si>
  <si>
    <t>cora</t>
  </si>
  <si>
    <t>cucapá</t>
  </si>
  <si>
    <t>cuicateco</t>
  </si>
  <si>
    <t>guarijío</t>
  </si>
  <si>
    <t>hinanteco</t>
  </si>
  <si>
    <t>huasteco</t>
  </si>
  <si>
    <t>huave</t>
  </si>
  <si>
    <t>huichol</t>
  </si>
  <si>
    <t>ixcateco</t>
  </si>
  <si>
    <t>Jakalteko</t>
  </si>
  <si>
    <t>k´iche´</t>
  </si>
  <si>
    <t>kaqchikel</t>
  </si>
  <si>
    <t>kickapoo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</si>
  <si>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</si>
  <si>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</si>
  <si>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</si>
  <si>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</si>
  <si>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</si>
  <si>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</si>
  <si>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</si>
  <si>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</si>
  <si>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</si>
  <si>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</si>
  <si>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</si>
  <si>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</si>
  <si>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</si>
  <si>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</si>
  <si>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</si>
  <si>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</si>
  <si>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</si>
  <si>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</si>
  <si>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q´anjob´al</t>
  </si>
  <si>
    <t>q´eqchi´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</si>
  <si>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</si>
  <si>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</si>
  <si>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</si>
  <si>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</si>
  <si>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</si>
  <si>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</si>
  <si>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</si>
  <si>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</si>
  <si>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</si>
  <si>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</si>
  <si>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</si>
  <si>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</si>
  <si>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</si>
  <si>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</si>
  <si>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</si>
  <si>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</si>
  <si>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</si>
  <si>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>otros</t>
  </si>
  <si>
    <t>no especifica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</si>
  <si>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</si>
  <si>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</si>
  <si>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</si>
  <si>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</si>
  <si>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</si>
  <si>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</si>
  <si>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</si>
  <si>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</si>
  <si>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</si>
  <si>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CON PADECIMIENTOS MENTALES E INIMPUTABLES POR ENTIDAD FEDERATIVA Y CENTRO PENITENCIARIO FEDERAL</t>
  </si>
  <si>
    <t>PERSONAS CON PADECIMIENTOS MENTALES</t>
  </si>
  <si>
    <t>PERSONAS INIMPUTABLES</t>
  </si>
  <si>
    <t>TOTAL GENERAL</t>
  </si>
  <si>
    <t>ENTIDAD</t>
  </si>
  <si>
    <t>TIPO POBLACIÓN</t>
  </si>
  <si>
    <t>Enfermos Mentales</t>
  </si>
  <si>
    <t>Inimputables</t>
  </si>
  <si>
    <t>POBLACIÓN PRIVADA DE LA LIBERTAD CON PADECIMIENTOS MENTALES E INIMPUTABLES</t>
  </si>
  <si>
    <t>POBLACIÓN PRIVADA DE LA LIBERTAD ADULTOS MAYORES POR GRUPO DE EDADES EN ENTIDAD FEDERATIVA Y CENTRO PENITENCIARIO FEDERAL</t>
  </si>
  <si>
    <t>GRUPO DE EDADES</t>
  </si>
  <si>
    <t>60 - 65 AÑOS</t>
  </si>
  <si>
    <t>66 - 70 AÑOS</t>
  </si>
  <si>
    <t>71 - 75 AÑOS</t>
  </si>
  <si>
    <t>76 - 80 AÑOS</t>
  </si>
  <si>
    <t>81 AÑOS O MÁS</t>
  </si>
  <si>
    <t>Subtotal</t>
  </si>
  <si>
    <t>POBLACIÓN PRIVADA DE LA LIBERTAD ADULTOS MAYORES POR GRUPO DE EDADES</t>
  </si>
  <si>
    <t>EDAD</t>
  </si>
  <si>
    <t>60 - 65 años</t>
  </si>
  <si>
    <t>66 - 70 años</t>
  </si>
  <si>
    <t>71 - 75 años</t>
  </si>
  <si>
    <t>76 - 80 años</t>
  </si>
  <si>
    <t>81 años o más</t>
  </si>
  <si>
    <t>* El % se obtiene en relación a la población total de cada Entidad Federativa y/o Centro Penitenciario Federal.</t>
  </si>
  <si>
    <t>POBLACIÓN PRIVADA DE LA LIBERTAD ADULTOS MAYORES POR FUERO Y SITUACIÓN JURÍDICA</t>
  </si>
  <si>
    <t>POBLACIÓN PRIVADA DE LA LIBERTAD ADULTOS MAYORES POR GRUPO DE EDADES, FUERO, SITUACIÓN JURÍDICA Y SEXO</t>
  </si>
  <si>
    <t>* El % se obtiene en relación a la población total de cada Grupo de Edades.</t>
  </si>
  <si>
    <t>POBLACIÓN PRIVADA DE LA LIBERTAD POR TIPO DE DISCAPACIDAD Y/O PATOLOGÍAS EN ENTIDAD FEDERATIVA Y CENTRO PENITENCIARIO FEDERAL</t>
  </si>
  <si>
    <t>TIPO DE DISCAPACIDAD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</si>
  <si>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</si>
  <si>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</si>
  <si>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</si>
  <si>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</si>
  <si>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</si>
  <si>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</si>
  <si>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</si>
  <si>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</si>
  <si>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</si>
  <si>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CEFERESO No. 15</t>
  </si>
  <si>
    <t>CEFERESO No. 16</t>
  </si>
  <si>
    <t>CEFERESO No. 17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</si>
  <si>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</si>
  <si>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</si>
  <si>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</si>
  <si>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</si>
  <si>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</si>
  <si>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</si>
  <si>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</si>
  <si>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</si>
  <si>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</si>
  <si>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</si>
  <si>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</si>
  <si>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</si>
  <si>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</si>
  <si>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</si>
  <si>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</si>
  <si>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</si>
  <si>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</si>
  <si>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</si>
  <si>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</si>
  <si>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</si>
  <si>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</si>
  <si>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</si>
  <si>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</si>
  <si>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</si>
  <si>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</si>
  <si>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</si>
  <si>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</si>
  <si>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</si>
  <si>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VIH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</si>
  <si>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</si>
  <si>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</si>
  <si>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</si>
  <si>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</si>
  <si>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</si>
  <si>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</si>
  <si>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POBLACIÓN PRIVADA DE LA LIBERTAD POR TIPO DE DISCAPACIDAD Y/O PATOLOGÍAS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</si>
  <si>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</si>
  <si>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</si>
  <si>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</si>
  <si>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</si>
  <si>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</si>
  <si>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</si>
  <si>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</si>
  <si>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</si>
  <si>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</si>
  <si>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</si>
  <si>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</si>
  <si>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</si>
  <si>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POBLACIÓN PRIVADA DE LA LIBERTAD EXTRANJERA POR PAÍS DE ORIGEN EN ENTIDAD FEDERATIVA Y CENTRO PENITENCIARIO FEDERAL</t>
  </si>
  <si>
    <t>PAIS DE ORIGEN</t>
  </si>
  <si>
    <t>Alemania</t>
  </si>
  <si>
    <t>Argentina</t>
  </si>
  <si>
    <t>Armenia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</si>
  <si>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</si>
  <si>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</si>
  <si>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</si>
  <si>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</si>
  <si>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</si>
  <si>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</si>
  <si>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</si>
  <si>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</si>
  <si>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</si>
  <si>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</si>
  <si>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</si>
  <si>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</si>
  <si>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Ecuador</t>
  </si>
  <si>
    <t>El Salvador</t>
  </si>
  <si>
    <t>Emiratos Árabes Unidos</t>
  </si>
  <si>
    <t>España</t>
  </si>
  <si>
    <t>Estados Unidos</t>
  </si>
  <si>
    <t>Filipinas</t>
  </si>
  <si>
    <t>Grecia</t>
  </si>
  <si>
    <t>Guatemala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</si>
  <si>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</si>
  <si>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</si>
  <si>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</si>
  <si>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</si>
  <si>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</si>
  <si>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</si>
  <si>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</si>
  <si>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</si>
  <si>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</si>
  <si>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</si>
  <si>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Japón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</si>
  <si>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</si>
  <si>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</si>
  <si>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</si>
  <si>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</si>
  <si>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</si>
  <si>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</si>
  <si>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</si>
  <si>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</si>
  <si>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</si>
  <si>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</si>
  <si>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</si>
  <si>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</si>
  <si>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</si>
  <si>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</si>
  <si>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</si>
  <si>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Suecia</t>
  </si>
  <si>
    <t>Suiza</t>
  </si>
  <si>
    <t>Taiwán</t>
  </si>
  <si>
    <t>Turquía</t>
  </si>
  <si>
    <t>Ucranía</t>
  </si>
  <si>
    <t>Uruguay</t>
  </si>
  <si>
    <t>Venezuela</t>
  </si>
  <si>
    <t>POBLACIÓN PRIVADA DE LA LIBERTAD EXTRANJERA POR PAÍS DE ORIGEN</t>
  </si>
  <si>
    <t>PAIS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</si>
  <si>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</si>
  <si>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</si>
  <si>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POBLACIÓN PRIVADA DE LA LIBERTAD EXTRANJERA POR FUERO, SITUACIÓN JURÍDICA, SEXO Y PAÍS DE ORIGEN</t>
  </si>
  <si>
    <t>PAÍS DE ORIGEN</t>
  </si>
  <si>
    <t>POBLACIÓN PRIVADA DE LA LIBERTAD EXTRANJERA POR FUERO Y SITUACIÓN JURÍDICA</t>
  </si>
  <si>
    <t>POBLACIÓN PRIVADA DE LA LIBERTAD EXTRANJERA POR IDIOMA, FUERO, SITUACIÓN JURÍDICA Y SEXO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</si>
  <si>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</si>
  <si>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</si>
  <si>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</si>
  <si>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</si>
  <si>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</si>
  <si>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</si>
  <si>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</si>
  <si>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</si>
  <si>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</si>
  <si>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</si>
  <si>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</si>
  <si>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</si>
  <si>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</si>
  <si>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</si>
  <si>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</si>
  <si>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</si>
  <si>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</si>
  <si>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</si>
  <si>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</si>
  <si>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* El % se obtiene en relación a la población total de cada Entidad Federativa.</t>
  </si>
  <si>
    <t>POBLACIÓN PRIVADA DE LA LIBERTAD EXTRANJERA POR CONTINENTE Y REGIÓN GEOGRÁFICA DEL CONTINENTE AMERICANO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</si>
  <si>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</si>
  <si>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</si>
  <si>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</si>
  <si>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</si>
  <si>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</si>
  <si>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</si>
  <si>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</si>
  <si>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</si>
  <si>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</si>
  <si>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</si>
  <si>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IDIOMA EN ENTIDAD FEDERATIVA Y CENTRO PENITENCIARIO FEDERAL</t>
  </si>
  <si>
    <t>No específica: se refiere a la población privada de la libertad que no especificó su idioma materno.</t>
  </si>
  <si>
    <t>Fuente: SSPC,PRS;  Centros Penitenciarios Federales; Direcciones de Prevención y Readaptación Social en los Estados.</t>
  </si>
  <si>
    <t>De 60 y más</t>
  </si>
  <si>
    <t>De 55 a 59</t>
  </si>
  <si>
    <t>De 50 a 54</t>
  </si>
  <si>
    <t>De 45 a 49</t>
  </si>
  <si>
    <t>De 40 a 44</t>
  </si>
  <si>
    <t>De 35 a 39</t>
  </si>
  <si>
    <t>De 30 a 34</t>
  </si>
  <si>
    <t>De 25 a 29</t>
  </si>
  <si>
    <t>De 18 a 24</t>
  </si>
  <si>
    <t>EDADES</t>
  </si>
  <si>
    <t>MUJERES PRIVADAS DE LA LIBERTAD POR RANGO DE EDADES QUE VIVEN CON SUS HIJOS POR ENTIDAD FEDERATIVA Y CENTRO PENITENCIARIO FEDERAL</t>
  </si>
  <si>
    <t>ESTUDIOS</t>
  </si>
  <si>
    <t>CANTIDAD</t>
  </si>
  <si>
    <t>MUJERES PRIVADAS DE LA LIBERTAD QUE VIVEN CON SUS HIJOS EN EL CENTRO PENITENCIARIO POR FUERO Y SITUACIÓN JURÍDICA</t>
  </si>
  <si>
    <t>%</t>
  </si>
  <si>
    <t>ENTIDAD FEDERATIVA/CENTRO PENITENCIARIO FEDERAL</t>
  </si>
  <si>
    <t>MUJERES PRIVADAS DE LA LIBERTAD QUE VIVEN CON SUS HIJOS EN EL CENTRO PENITENCIARIO POR ENTIDAD FEDERATIVA Y CENTRO PENITENCIARIO FEDERAL</t>
  </si>
  <si>
    <t>Centro Penitenciario Federal 10 Nor-Noreste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</si>
  <si>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</si>
  <si>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</si>
  <si>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</si>
  <si>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</si>
  <si>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</si>
  <si>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</si>
  <si>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</si>
  <si>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</si>
  <si>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</si>
  <si>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</si>
  <si>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</si>
  <si>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</si>
  <si>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</si>
  <si>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</si>
  <si>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</si>
  <si>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</si>
  <si>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</si>
  <si>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</si>
  <si>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</si>
  <si>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</si>
  <si>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</si>
  <si>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AÑO:</t>
  </si>
  <si>
    <t>MES:</t>
  </si>
  <si>
    <t>Marzo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</si>
  <si>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</si>
  <si>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</si>
  <si>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</si>
  <si>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POBLACIÓN PRIVADA DE LA LIBERTAD POR TIPO DE COMUNIDAD DE LGBTTTIQ+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</si>
  <si>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</si>
  <si>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</si>
  <si>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</si>
  <si>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</si>
  <si>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</si>
  <si>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</si>
  <si>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POBLACIÓN PRIVADA DE LA LIBERTAD DE LA COMUNIDAD LGBTTTIQ+ EN ENTIDAD FEDERATIVA Y CENTRO PENITENCIARIO FEDERAL</t>
  </si>
  <si>
    <t>CEFERESO No. 10</t>
  </si>
  <si>
    <t>La información publicada es con fecha de corte al  31/03/2024,  misma que puede estar sujeta a modificaciones o actualizaciones derivadas de cambios que realicen las Entidades Federativas y/o Centros Penitenciarios Federales.</t>
  </si>
  <si>
    <t>POBLACIÓN PRIVADA DE LA LIBERTAD ADULTOS MAYORES POR ENTIDAD FEDERATIVA Y CENTRO PENITENCIARIO FEDERAL</t>
  </si>
  <si>
    <t xml:space="preserve">MUJERES PRIVADAS DE LA LIBERTAD QUE VIVEN CON SUS HIJOS EN EL CENTRO PENITENCIARIO POR RANGO DE EDADES </t>
  </si>
  <si>
    <t>POBLACIÓN PRIVADA DE LA LIBERTAD EXTRANJERA POR FUERO, SITUACIÓN JURÍDICA, SEXO, EN ENTIDAD FEDERATIVA Y CENTRO PENITENCIARIO FEDERAL</t>
  </si>
  <si>
    <t>POBLACIÓN PRIVADA DE LA LIBERTAD ADULTOS MAYORES POR FUERO, SITUACIÓN JURÍDICA, SEXO 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</si>
</sst>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0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4"/>
      <color theme="2" tint="-9.9978637043366805E-2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sz val="8"/>
      <color theme="1"/>
      <name val="Montserrat"/>
    </font>
    <font>
      <b/>
      <sz val="15"/>
      <name val="Montserrat"/>
    </font>
    <font>
      <b/>
      <sz val="18"/>
      <name val="Montserrat"/>
    </font>
    <font>
      <b/>
      <sz val="13"/>
      <name val="Montserrat"/>
    </font>
    <font>
      <b/>
      <sz val="16"/>
      <color theme="2" tint="-9.9978637043366805E-2"/>
      <name val="Montserrat"/>
    </font>
    <font>
      <b/>
      <sz val="12"/>
      <color theme="2" tint="-9.9978637043366805E-2"/>
      <name val="Montserrat"/>
    </font>
    <font>
      <sz val="11"/>
      <color theme="1"/>
      <name val="Calibri"/>
      <family val="2"/>
      <scheme val="minor"/>
    </font>
    <font>
      <sz val="9"/>
      <color theme="1"/>
      <name val="Montserrat"/>
      <family val="3"/>
    </font>
    <font>
      <sz val="12"/>
      <color theme="1"/>
      <name val="Montserrat"/>
      <family val="3"/>
    </font>
    <font>
      <b/>
      <sz val="1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22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1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10"/>
      <name val="Montserrat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sz val="11"/>
      <name val="Montserrat"/>
      <family val="3"/>
    </font>
    <font>
      <b/>
      <sz val="16"/>
      <color theme="0"/>
      <name val="Montserrat"/>
    </font>
    <font>
      <sz val="10"/>
      <color theme="0"/>
      <name val="Montserrat"/>
    </font>
    <font>
      <sz val="11"/>
      <color theme="0"/>
      <name val="Montserrat"/>
    </font>
    <font>
      <sz val="5"/>
      <color theme="0"/>
      <name val="Montserrat"/>
    </font>
    <font>
      <b/>
      <sz val="20"/>
      <color theme="1"/>
      <name val="Montserrat"/>
    </font>
    <font>
      <sz val="20"/>
      <color theme="1"/>
      <name val="Montserrat"/>
    </font>
    <font>
      <sz val="11"/>
      <name val="Montserrat"/>
    </font>
    <font>
      <b/>
      <sz val="10"/>
      <color theme="2"/>
      <name val="Montserrat"/>
      <family val="3"/>
    </font>
    <font>
      <b/>
      <sz val="10"/>
      <color theme="1"/>
      <name val="Montserrat"/>
      <family val="3"/>
    </font>
    <font>
      <b/>
      <sz val="11"/>
      <color theme="1"/>
      <name val="Montserrat"/>
      <family val="3"/>
    </font>
  </fonts>
  <fills count="12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87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99" fillId="0" borderId="0"/>
    <xf numFmtId="0" fontId="1" fillId="0" borderId="0"/>
    <xf numFmtId="0" fontId="4" fillId="0" borderId="0"/>
  </cellStyleXfs>
  <cellXfs count="644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 wrapText="1"/>
    </xf>
    <xf numFmtId="3" fontId="45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3" fontId="53" fillId="0" borderId="0" xfId="0" applyNumberFormat="1" applyFont="1" applyAlignment="1">
      <alignment vertical="center" wrapText="1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left" vertical="center"/>
    </xf>
    <xf numFmtId="0" fontId="55" fillId="0" borderId="0" xfId="0" applyFont="1"/>
    <xf numFmtId="0" fontId="49" fillId="0" borderId="0" xfId="0" applyFont="1"/>
    <xf numFmtId="0" fontId="49" fillId="0" borderId="0" xfId="0" applyFont="1" applyAlignment="1">
      <alignment horizontal="right" vertical="center"/>
    </xf>
    <xf numFmtId="3" fontId="49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1" fillId="0" borderId="0" xfId="0" applyFont="1"/>
    <xf numFmtId="0" fontId="50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4" xfId="0" applyFont="1" applyBorder="1" applyAlignment="1">
      <alignment vertical="center" wrapText="1"/>
    </xf>
    <xf numFmtId="0" fontId="36" fillId="0" borderId="4" xfId="0" applyFont="1" applyBorder="1" applyAlignment="1">
      <alignment vertical="center" wrapText="1"/>
    </xf>
    <xf numFmtId="0" fontId="50" fillId="0" borderId="4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0" fontId="33" fillId="0" borderId="11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5" fillId="0" borderId="14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5" fillId="0" borderId="14" xfId="0" applyFont="1" applyBorder="1" applyAlignment="1">
      <alignment horizontal="right" vertical="center" wrapText="1"/>
    </xf>
    <xf numFmtId="0" fontId="55" fillId="0" borderId="0" xfId="0" applyFont="1" applyAlignment="1">
      <alignment horizontal="right" vertical="center" wrapText="1"/>
    </xf>
    <xf numFmtId="0" fontId="39" fillId="0" borderId="11" xfId="0" applyFont="1" applyBorder="1" applyAlignment="1">
      <alignment vertical="center" wrapText="1"/>
    </xf>
    <xf numFmtId="0" fontId="55" fillId="0" borderId="17" xfId="0" applyFont="1" applyBorder="1" applyAlignment="1">
      <alignment vertical="center" wrapText="1"/>
    </xf>
    <xf numFmtId="0" fontId="55" fillId="0" borderId="17" xfId="0" applyFont="1" applyBorder="1" applyAlignment="1">
      <alignment horizontal="right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right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0" fontId="32" fillId="0" borderId="11" xfId="0" applyFont="1" applyBorder="1" applyAlignment="1">
      <alignment vertical="center" wrapText="1"/>
    </xf>
    <xf numFmtId="0" fontId="32" fillId="0" borderId="11" xfId="0" applyFont="1" applyBorder="1" applyAlignment="1">
      <alignment horizontal="right" vertical="center" wrapText="1"/>
    </xf>
    <xf numFmtId="0" fontId="58" fillId="0" borderId="0" xfId="0" applyFont="1" applyAlignment="1">
      <alignment horizontal="left"/>
    </xf>
    <xf numFmtId="0" fontId="61" fillId="0" borderId="0" xfId="0" applyFont="1"/>
    <xf numFmtId="0" fontId="44" fillId="0" borderId="0" xfId="0" applyFont="1" applyAlignment="1">
      <alignment vertical="center" wrapText="1"/>
    </xf>
    <xf numFmtId="0" fontId="44" fillId="0" borderId="3" xfId="0" applyFont="1" applyBorder="1" applyAlignment="1">
      <alignment horizontal="right" vertical="center" wrapText="1"/>
    </xf>
    <xf numFmtId="0" fontId="47" fillId="0" borderId="3" xfId="0" applyFont="1" applyBorder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2" fillId="2" borderId="9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7" fillId="3" borderId="3" xfId="0" applyNumberFormat="1" applyFont="1" applyFill="1" applyBorder="1" applyAlignment="1">
      <alignment horizontal="right" vertical="center" wrapText="1"/>
    </xf>
    <xf numFmtId="0" fontId="47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4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0" fontId="63" fillId="0" borderId="0" xfId="0" applyFont="1"/>
    <xf numFmtId="0" fontId="4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0" fontId="34" fillId="3" borderId="12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51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5" fillId="0" borderId="0" xfId="0" applyFont="1" applyAlignment="1">
      <alignment horizontal="left"/>
    </xf>
    <xf numFmtId="0" fontId="47" fillId="3" borderId="3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54" fillId="0" borderId="0" xfId="0" applyFont="1"/>
    <xf numFmtId="3" fontId="34" fillId="3" borderId="12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vertical="center" wrapText="1"/>
    </xf>
    <xf numFmtId="0" fontId="47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right" vertical="center" wrapText="1"/>
    </xf>
    <xf numFmtId="0" fontId="65" fillId="0" borderId="3" xfId="0" applyFont="1" applyBorder="1" applyAlignment="1">
      <alignment horizontal="right" vertical="center" wrapText="1"/>
    </xf>
    <xf numFmtId="0" fontId="69" fillId="0" borderId="0" xfId="0" applyFont="1" applyAlignment="1">
      <alignment horizontal="left"/>
    </xf>
    <xf numFmtId="0" fontId="47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65" fillId="0" borderId="0" xfId="0" applyFont="1" applyAlignment="1">
      <alignment horizontal="right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 wrapText="1"/>
    </xf>
    <xf numFmtId="0" fontId="58" fillId="0" borderId="14" xfId="0" applyFont="1" applyBorder="1" applyAlignment="1">
      <alignment horizontal="right" vertical="center" wrapText="1"/>
    </xf>
    <xf numFmtId="0" fontId="58" fillId="0" borderId="14" xfId="0" applyFont="1" applyBorder="1" applyAlignment="1">
      <alignment vertical="center" wrapText="1"/>
    </xf>
    <xf numFmtId="0" fontId="47" fillId="0" borderId="11" xfId="0" applyFont="1" applyBorder="1" applyAlignment="1">
      <alignment vertical="center" wrapText="1"/>
    </xf>
    <xf numFmtId="0" fontId="58" fillId="0" borderId="11" xfId="0" applyFont="1" applyBorder="1" applyAlignment="1">
      <alignment vertical="center" wrapText="1"/>
    </xf>
    <xf numFmtId="0" fontId="47" fillId="0" borderId="17" xfId="0" applyFont="1" applyBorder="1" applyAlignment="1">
      <alignment horizontal="left" vertical="center" wrapText="1"/>
    </xf>
    <xf numFmtId="0" fontId="58" fillId="0" borderId="17" xfId="0" applyFont="1" applyBorder="1" applyAlignment="1">
      <alignment horizontal="right" vertical="center" wrapText="1"/>
    </xf>
    <xf numFmtId="0" fontId="66" fillId="0" borderId="11" xfId="0" applyFont="1" applyBorder="1" applyAlignment="1">
      <alignment horizontal="center" vertical="center" wrapText="1"/>
    </xf>
    <xf numFmtId="0" fontId="66" fillId="0" borderId="11" xfId="0" applyFont="1" applyBorder="1" applyAlignment="1">
      <alignment horizontal="right" vertical="center" wrapText="1"/>
    </xf>
    <xf numFmtId="0" fontId="58" fillId="0" borderId="0" xfId="0" applyFont="1" applyAlignment="1">
      <alignment vertical="center" wrapText="1"/>
    </xf>
    <xf numFmtId="0" fontId="66" fillId="0" borderId="11" xfId="0" applyFont="1" applyBorder="1" applyAlignment="1">
      <alignment vertical="center" wrapText="1"/>
    </xf>
    <xf numFmtId="0" fontId="65" fillId="0" borderId="11" xfId="0" applyFont="1" applyBorder="1" applyAlignment="1">
      <alignment vertical="center" wrapText="1"/>
    </xf>
    <xf numFmtId="0" fontId="71" fillId="3" borderId="12" xfId="0" applyFont="1" applyFill="1" applyBorder="1" applyAlignment="1">
      <alignment horizontal="center" vertical="center" wrapText="1"/>
    </xf>
    <xf numFmtId="0" fontId="72" fillId="3" borderId="12" xfId="0" applyFont="1" applyFill="1" applyBorder="1" applyAlignment="1">
      <alignment vertical="center" textRotation="255" wrapText="1"/>
    </xf>
    <xf numFmtId="0" fontId="73" fillId="2" borderId="7" xfId="0" applyFont="1" applyFill="1" applyBorder="1" applyAlignment="1">
      <alignment horizontal="center" vertical="center" wrapText="1"/>
    </xf>
    <xf numFmtId="3" fontId="73" fillId="2" borderId="7" xfId="0" applyNumberFormat="1" applyFont="1" applyFill="1" applyBorder="1" applyAlignment="1">
      <alignment horizontal="right" vertical="center" wrapText="1"/>
    </xf>
    <xf numFmtId="0" fontId="71" fillId="3" borderId="3" xfId="0" applyFont="1" applyFill="1" applyBorder="1" applyAlignment="1">
      <alignment horizontal="center" vertical="center" wrapText="1"/>
    </xf>
    <xf numFmtId="3" fontId="72" fillId="3" borderId="3" xfId="0" applyNumberFormat="1" applyFont="1" applyFill="1" applyBorder="1" applyAlignment="1">
      <alignment horizontal="right" vertical="center" wrapText="1"/>
    </xf>
    <xf numFmtId="0" fontId="72" fillId="3" borderId="3" xfId="0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 vertical="center" textRotation="255"/>
    </xf>
    <xf numFmtId="0" fontId="76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7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6" fillId="0" borderId="0" xfId="1" applyFont="1" applyAlignment="1">
      <alignment horizontal="left" vertical="center" wrapText="1" shrinkToFit="1"/>
    </xf>
    <xf numFmtId="0" fontId="76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6" fillId="0" borderId="0" xfId="1" applyFont="1" applyAlignment="1">
      <alignment horizontal="left" vertical="center"/>
    </xf>
    <xf numFmtId="0" fontId="61" fillId="0" borderId="0" xfId="0" applyFont="1" applyAlignment="1">
      <alignment vertical="center" wrapText="1" shrinkToFit="1"/>
    </xf>
    <xf numFmtId="0" fontId="76" fillId="0" borderId="0" xfId="1" applyFont="1" applyAlignment="1">
      <alignment vertical="center" wrapText="1" shrinkToFit="1"/>
    </xf>
    <xf numFmtId="0" fontId="77" fillId="0" borderId="0" xfId="1" applyFont="1" applyAlignment="1">
      <alignment horizontal="right"/>
    </xf>
    <xf numFmtId="0" fontId="76" fillId="0" borderId="0" xfId="1" applyFont="1"/>
    <xf numFmtId="0" fontId="61" fillId="0" borderId="0" xfId="0" applyFont="1" applyAlignment="1">
      <alignment horizontal="right" vertical="center"/>
    </xf>
    <xf numFmtId="0" fontId="77" fillId="0" borderId="0" xfId="1" applyFont="1" applyAlignment="1">
      <alignment vertical="center"/>
    </xf>
    <xf numFmtId="0" fontId="80" fillId="0" borderId="0" xfId="1" applyFont="1" applyAlignment="1">
      <alignment horizontal="right" vertical="center"/>
    </xf>
    <xf numFmtId="0" fontId="77" fillId="0" borderId="0" xfId="1" applyFont="1" applyAlignment="1">
      <alignment horizontal="center" vertical="center"/>
    </xf>
    <xf numFmtId="0" fontId="61" fillId="0" borderId="0" xfId="0" applyFont="1" applyAlignment="1">
      <alignment horizontal="right"/>
    </xf>
    <xf numFmtId="0" fontId="76" fillId="0" borderId="0" xfId="1" applyFont="1" applyAlignment="1">
      <alignment horizontal="right" vertical="center"/>
    </xf>
    <xf numFmtId="0" fontId="76" fillId="0" borderId="0" xfId="1" applyFont="1" applyAlignment="1">
      <alignment horizontal="center" vertical="center"/>
    </xf>
    <xf numFmtId="0" fontId="61" fillId="0" borderId="0" xfId="0" applyFont="1" applyAlignment="1">
      <alignment horizontal="left"/>
    </xf>
    <xf numFmtId="0" fontId="76" fillId="0" borderId="0" xfId="1" applyFont="1" applyAlignment="1">
      <alignment horizontal="left"/>
    </xf>
    <xf numFmtId="0" fontId="76" fillId="5" borderId="0" xfId="0" applyFont="1" applyFill="1" applyAlignment="1">
      <alignment horizontal="center" vertical="center"/>
    </xf>
    <xf numFmtId="0" fontId="76" fillId="4" borderId="0" xfId="1" applyFont="1" applyFill="1" applyAlignment="1">
      <alignment horizontal="center" vertical="center" wrapText="1"/>
    </xf>
    <xf numFmtId="49" fontId="76" fillId="0" borderId="0" xfId="1" applyNumberFormat="1" applyFont="1" applyAlignment="1">
      <alignment horizontal="center" vertical="center"/>
    </xf>
    <xf numFmtId="0" fontId="76" fillId="0" borderId="0" xfId="1" applyFont="1" applyAlignment="1">
      <alignment horizontal="center" vertical="center" wrapText="1"/>
    </xf>
    <xf numFmtId="0" fontId="59" fillId="2" borderId="7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>
      <alignment horizontal="right" vertical="center" wrapText="1"/>
    </xf>
    <xf numFmtId="0" fontId="34" fillId="3" borderId="12" xfId="0" applyFont="1" applyFill="1" applyBorder="1" applyAlignment="1">
      <alignment horizontal="center" vertical="center" wrapText="1"/>
    </xf>
    <xf numFmtId="3" fontId="47" fillId="3" borderId="12" xfId="0" applyNumberFormat="1" applyFont="1" applyFill="1" applyBorder="1" applyAlignment="1">
      <alignment horizontal="right" vertical="center" wrapText="1"/>
    </xf>
    <xf numFmtId="3" fontId="34" fillId="3" borderId="12" xfId="0" applyNumberFormat="1" applyFont="1" applyFill="1" applyBorder="1" applyAlignment="1">
      <alignment horizontal="center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83" fillId="3" borderId="12" xfId="0" applyFont="1" applyFill="1" applyBorder="1" applyAlignment="1">
      <alignment horizontal="center" vertical="center" wrapText="1"/>
    </xf>
    <xf numFmtId="0" fontId="82" fillId="3" borderId="12" xfId="0" applyFont="1" applyFill="1" applyBorder="1" applyAlignment="1">
      <alignment vertical="center" textRotation="255" wrapText="1"/>
    </xf>
    <xf numFmtId="166" fontId="55" fillId="0" borderId="3" xfId="0" applyNumberFormat="1" applyFont="1" applyBorder="1" applyAlignment="1">
      <alignment horizontal="right" vertical="center" wrapText="1"/>
    </xf>
    <xf numFmtId="0" fontId="49" fillId="0" borderId="3" xfId="0" applyFont="1" applyBorder="1" applyAlignment="1">
      <alignment vertical="center" wrapText="1"/>
    </xf>
    <xf numFmtId="0" fontId="49" fillId="0" borderId="3" xfId="0" applyFont="1" applyBorder="1" applyAlignment="1">
      <alignment horizontal="right" vertical="center" wrapText="1"/>
    </xf>
    <xf numFmtId="3" fontId="49" fillId="0" borderId="3" xfId="0" applyNumberFormat="1" applyFont="1" applyBorder="1" applyAlignment="1">
      <alignment horizontal="right" vertical="center" wrapText="1"/>
    </xf>
    <xf numFmtId="3" fontId="59" fillId="2" borderId="7" xfId="0" applyNumberFormat="1" applyFont="1" applyFill="1" applyBorder="1" applyAlignment="1">
      <alignment horizontal="right" vertical="center" wrapText="1"/>
    </xf>
    <xf numFmtId="3" fontId="85" fillId="2" borderId="7" xfId="0" applyNumberFormat="1" applyFont="1" applyFill="1" applyBorder="1" applyAlignment="1">
      <alignment horizontal="right" vertical="center" wrapText="1"/>
    </xf>
    <xf numFmtId="3" fontId="85" fillId="2" borderId="7" xfId="0" applyNumberFormat="1" applyFont="1" applyFill="1" applyBorder="1" applyAlignment="1">
      <alignment horizontal="center" vertical="center" wrapText="1"/>
    </xf>
    <xf numFmtId="0" fontId="84" fillId="3" borderId="12" xfId="0" applyFont="1" applyFill="1" applyBorder="1" applyAlignment="1">
      <alignment vertical="center" textRotation="255" wrapText="1"/>
    </xf>
    <xf numFmtId="0" fontId="83" fillId="5" borderId="12" xfId="0" applyFont="1" applyFill="1" applyBorder="1" applyAlignment="1">
      <alignment horizontal="center" vertical="center" wrapText="1"/>
    </xf>
    <xf numFmtId="0" fontId="81" fillId="0" borderId="0" xfId="0" applyFont="1" applyAlignment="1">
      <alignment horizontal="left" vertical="center"/>
    </xf>
    <xf numFmtId="0" fontId="44" fillId="0" borderId="6" xfId="0" applyFont="1" applyBorder="1" applyAlignment="1">
      <alignment horizontal="right" vertical="center" wrapText="1"/>
    </xf>
    <xf numFmtId="3" fontId="34" fillId="0" borderId="6" xfId="0" applyNumberFormat="1" applyFont="1" applyBorder="1" applyAlignment="1">
      <alignment horizontal="right" vertical="center" wrapText="1"/>
    </xf>
    <xf numFmtId="3" fontId="86" fillId="2" borderId="7" xfId="0" applyNumberFormat="1" applyFont="1" applyFill="1" applyBorder="1" applyAlignment="1">
      <alignment horizontal="right" vertical="center" wrapText="1"/>
    </xf>
    <xf numFmtId="0" fontId="33" fillId="0" borderId="6" xfId="0" applyFont="1" applyBorder="1" applyAlignment="1">
      <alignment horizontal="left" vertical="center" wrapText="1"/>
    </xf>
    <xf numFmtId="0" fontId="43" fillId="2" borderId="7" xfId="0" applyFont="1" applyFill="1" applyBorder="1" applyAlignment="1">
      <alignment horizontal="left" vertical="center" wrapText="1"/>
    </xf>
    <xf numFmtId="0" fontId="44" fillId="0" borderId="0" xfId="0" applyFont="1" applyAlignment="1">
      <alignment horizontal="left"/>
    </xf>
    <xf numFmtId="0" fontId="8" fillId="0" borderId="0" xfId="20" applyFont="1"/>
    <xf numFmtId="0" fontId="88" fillId="0" borderId="0" xfId="20" applyFont="1" applyAlignment="1">
      <alignment vertical="center"/>
    </xf>
    <xf numFmtId="0" fontId="23" fillId="0" borderId="0" xfId="20" applyFont="1" applyAlignment="1">
      <alignment vertical="center"/>
    </xf>
    <xf numFmtId="0" fontId="23" fillId="0" borderId="0" xfId="20" applyFont="1" applyAlignment="1">
      <alignment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0" fontId="15" fillId="0" borderId="0" xfId="20" applyFont="1" applyAlignment="1">
      <alignment vertical="center" wrapText="1"/>
    </xf>
    <xf numFmtId="0" fontId="18" fillId="3" borderId="3" xfId="20" applyFont="1" applyFill="1" applyBorder="1" applyAlignment="1">
      <alignment horizontal="center" vertical="center" wrapText="1"/>
    </xf>
    <xf numFmtId="3" fontId="15" fillId="0" borderId="0" xfId="20" applyNumberFormat="1" applyFont="1" applyProtection="1">
      <protection hidden="1"/>
    </xf>
    <xf numFmtId="0" fontId="15" fillId="0" borderId="0" xfId="20" applyFont="1" applyProtection="1"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8" fillId="0" borderId="0" xfId="20" applyFont="1" applyAlignment="1" applyProtection="1">
      <alignment vertical="center" wrapText="1"/>
      <protection hidden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8" fillId="5" borderId="0" xfId="20" applyFont="1" applyFill="1"/>
    <xf numFmtId="3" fontId="18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5" borderId="0" xfId="20" applyFont="1" applyFill="1" applyAlignment="1" applyProtection="1">
      <alignment vertical="center" wrapText="1"/>
      <protection hidden="1"/>
    </xf>
    <xf numFmtId="166" fontId="15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5" borderId="0" xfId="20" applyFont="1" applyFill="1" applyAlignment="1">
      <alignment vertical="center" wrapText="1"/>
    </xf>
    <xf numFmtId="0" fontId="18" fillId="5" borderId="3" xfId="20" applyFont="1" applyFill="1" applyBorder="1" applyAlignment="1">
      <alignment horizontal="left" vertical="center" wrapText="1"/>
    </xf>
    <xf numFmtId="166" fontId="15" fillId="0" borderId="4" xfId="20" applyNumberFormat="1" applyFont="1" applyBorder="1" applyAlignment="1" applyProtection="1">
      <alignment horizontal="right" vertical="center" wrapText="1"/>
      <protection hidden="1"/>
    </xf>
    <xf numFmtId="0" fontId="15" fillId="5" borderId="0" xfId="20" applyFont="1" applyFill="1" applyAlignment="1" applyProtection="1">
      <alignment vertical="center" wrapText="1"/>
      <protection hidden="1"/>
    </xf>
    <xf numFmtId="0" fontId="15" fillId="5" borderId="0" xfId="20" applyFont="1" applyFill="1" applyAlignment="1">
      <alignment vertical="center" wrapText="1"/>
    </xf>
    <xf numFmtId="3" fontId="18" fillId="5" borderId="6" xfId="20" applyNumberFormat="1" applyFont="1" applyFill="1" applyBorder="1" applyAlignment="1" applyProtection="1">
      <alignment horizontal="right" vertical="center" wrapText="1"/>
      <protection hidden="1"/>
    </xf>
    <xf numFmtId="166" fontId="15" fillId="5" borderId="6" xfId="20" applyNumberFormat="1" applyFont="1" applyFill="1" applyBorder="1" applyAlignment="1" applyProtection="1">
      <alignment horizontal="right" vertical="center" wrapText="1"/>
      <protection hidden="1"/>
    </xf>
    <xf numFmtId="0" fontId="18" fillId="5" borderId="6" xfId="20" applyFont="1" applyFill="1" applyBorder="1" applyAlignment="1">
      <alignment horizontal="left" vertical="center" wrapText="1"/>
    </xf>
    <xf numFmtId="0" fontId="8" fillId="5" borderId="11" xfId="20" applyFont="1" applyFill="1" applyBorder="1"/>
    <xf numFmtId="0" fontId="15" fillId="5" borderId="11" xfId="20" applyFont="1" applyFill="1" applyBorder="1" applyAlignment="1" applyProtection="1">
      <alignment vertical="center" wrapText="1"/>
      <protection hidden="1"/>
    </xf>
    <xf numFmtId="0" fontId="15" fillId="5" borderId="11" xfId="20" applyFont="1" applyFill="1" applyBorder="1" applyAlignment="1">
      <alignment vertical="center" wrapText="1"/>
    </xf>
    <xf numFmtId="3" fontId="15" fillId="5" borderId="3" xfId="20" applyNumberFormat="1" applyFont="1" applyFill="1" applyBorder="1" applyAlignment="1" applyProtection="1">
      <alignment horizontal="right" vertical="center" wrapText="1"/>
      <protection hidden="1"/>
    </xf>
    <xf numFmtId="3" fontId="15" fillId="5" borderId="14" xfId="20" applyNumberFormat="1" applyFont="1" applyFill="1" applyBorder="1" applyAlignment="1" applyProtection="1">
      <alignment horizontal="right" vertical="center" wrapText="1"/>
      <protection hidden="1"/>
    </xf>
    <xf numFmtId="0" fontId="89" fillId="0" borderId="0" xfId="20" applyFont="1" applyAlignment="1">
      <alignment vertical="center" wrapText="1"/>
    </xf>
    <xf numFmtId="0" fontId="90" fillId="0" borderId="0" xfId="20" applyFont="1" applyAlignment="1">
      <alignment vertical="center" wrapText="1"/>
    </xf>
    <xf numFmtId="166" fontId="91" fillId="2" borderId="7" xfId="21" applyNumberFormat="1" applyFont="1" applyFill="1" applyBorder="1" applyAlignment="1" applyProtection="1">
      <alignment horizontal="center" vertical="center" textRotation="90" wrapText="1"/>
      <protection hidden="1"/>
    </xf>
    <xf numFmtId="0" fontId="92" fillId="0" borderId="0" xfId="20" applyFont="1" applyAlignment="1">
      <alignment horizontal="center" vertical="center" wrapText="1"/>
    </xf>
    <xf numFmtId="0" fontId="23" fillId="0" borderId="0" xfId="20" applyFont="1"/>
    <xf numFmtId="0" fontId="93" fillId="5" borderId="7" xfId="21" applyFont="1" applyFill="1" applyBorder="1"/>
    <xf numFmtId="0" fontId="4" fillId="0" borderId="0" xfId="21"/>
    <xf numFmtId="3" fontId="93" fillId="5" borderId="24" xfId="21" applyNumberFormat="1" applyFont="1" applyFill="1" applyBorder="1"/>
    <xf numFmtId="0" fontId="4" fillId="0" borderId="26" xfId="21" applyBorder="1"/>
    <xf numFmtId="3" fontId="93" fillId="5" borderId="7" xfId="21" applyNumberFormat="1" applyFont="1" applyFill="1" applyBorder="1"/>
    <xf numFmtId="3" fontId="93" fillId="5" borderId="26" xfId="21" applyNumberFormat="1" applyFont="1" applyFill="1" applyBorder="1"/>
    <xf numFmtId="3" fontId="93" fillId="5" borderId="25" xfId="21" applyNumberFormat="1" applyFont="1" applyFill="1" applyBorder="1"/>
    <xf numFmtId="0" fontId="93" fillId="5" borderId="27" xfId="21" applyFont="1" applyFill="1" applyBorder="1"/>
    <xf numFmtId="3" fontId="93" fillId="5" borderId="28" xfId="21" applyNumberFormat="1" applyFont="1" applyFill="1" applyBorder="1"/>
    <xf numFmtId="0" fontId="94" fillId="0" borderId="0" xfId="21" applyFont="1" applyAlignment="1">
      <alignment horizontal="right"/>
    </xf>
    <xf numFmtId="3" fontId="94" fillId="0" borderId="0" xfId="21" applyNumberFormat="1" applyFont="1" applyAlignment="1">
      <alignment horizontal="left"/>
    </xf>
    <xf numFmtId="0" fontId="93" fillId="5" borderId="26" xfId="21" applyFont="1" applyFill="1" applyBorder="1"/>
    <xf numFmtId="3" fontId="93" fillId="5" borderId="0" xfId="21" applyNumberFormat="1" applyFont="1" applyFill="1"/>
    <xf numFmtId="0" fontId="93" fillId="5" borderId="0" xfId="21" applyFont="1" applyFill="1"/>
    <xf numFmtId="0" fontId="95" fillId="0" borderId="0" xfId="22" applyFont="1" applyAlignment="1">
      <alignment vertical="center"/>
    </xf>
    <xf numFmtId="0" fontId="4" fillId="5" borderId="22" xfId="21" applyFill="1" applyBorder="1"/>
    <xf numFmtId="0" fontId="4" fillId="5" borderId="0" xfId="21" applyFill="1"/>
    <xf numFmtId="0" fontId="93" fillId="5" borderId="24" xfId="21" applyFont="1" applyFill="1" applyBorder="1"/>
    <xf numFmtId="0" fontId="4" fillId="5" borderId="26" xfId="21" applyFill="1" applyBorder="1"/>
    <xf numFmtId="3" fontId="4" fillId="5" borderId="10" xfId="21" applyNumberFormat="1" applyFill="1" applyBorder="1"/>
    <xf numFmtId="3" fontId="4" fillId="5" borderId="0" xfId="21" applyNumberFormat="1" applyFill="1"/>
    <xf numFmtId="3" fontId="4" fillId="0" borderId="0" xfId="21" applyNumberFormat="1"/>
    <xf numFmtId="0" fontId="96" fillId="0" borderId="0" xfId="21" applyFont="1" applyAlignment="1">
      <alignment horizontal="right" vertical="center"/>
    </xf>
    <xf numFmtId="3" fontId="96" fillId="0" borderId="0" xfId="21" applyNumberFormat="1" applyFont="1" applyAlignment="1">
      <alignment horizontal="left" vertical="center"/>
    </xf>
    <xf numFmtId="166" fontId="97" fillId="0" borderId="0" xfId="21" applyNumberFormat="1" applyFont="1" applyProtection="1">
      <protection locked="0"/>
    </xf>
    <xf numFmtId="166" fontId="97" fillId="0" borderId="0" xfId="21" applyNumberFormat="1" applyFont="1" applyAlignment="1" applyProtection="1">
      <alignment horizontal="center" vertical="center"/>
      <protection locked="0"/>
    </xf>
    <xf numFmtId="166" fontId="97" fillId="5" borderId="0" xfId="21" applyNumberFormat="1" applyFont="1" applyFill="1" applyProtection="1">
      <protection locked="0"/>
    </xf>
    <xf numFmtId="0" fontId="97" fillId="0" borderId="0" xfId="21" applyFont="1" applyProtection="1">
      <protection locked="0"/>
    </xf>
    <xf numFmtId="0" fontId="97" fillId="0" borderId="0" xfId="23" applyFont="1" applyProtection="1">
      <protection locked="0"/>
    </xf>
    <xf numFmtId="166" fontId="98" fillId="0" borderId="0" xfId="21" applyNumberFormat="1" applyFont="1" applyProtection="1">
      <protection locked="0"/>
    </xf>
    <xf numFmtId="166" fontId="98" fillId="0" borderId="0" xfId="21" applyNumberFormat="1" applyFont="1" applyAlignment="1" applyProtection="1">
      <alignment horizontal="center" vertical="center"/>
      <protection locked="0"/>
    </xf>
    <xf numFmtId="0" fontId="98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166" fontId="17" fillId="5" borderId="25" xfId="26" applyNumberFormat="1" applyFont="1" applyFill="1" applyBorder="1" applyAlignment="1" applyProtection="1">
      <alignment horizontal="center" vertical="center"/>
      <protection hidden="1"/>
    </xf>
    <xf numFmtId="0" fontId="97" fillId="0" borderId="0" xfId="25" applyFont="1" applyProtection="1">
      <protection locked="0"/>
    </xf>
    <xf numFmtId="0" fontId="98" fillId="0" borderId="0" xfId="25" applyFont="1" applyProtection="1">
      <protection locked="0"/>
    </xf>
    <xf numFmtId="166" fontId="17" fillId="5" borderId="25" xfId="25" applyNumberFormat="1" applyFont="1" applyFill="1" applyBorder="1" applyAlignment="1" applyProtection="1">
      <alignment horizontal="center" vertical="center"/>
      <protection hidden="1"/>
    </xf>
    <xf numFmtId="0" fontId="97" fillId="5" borderId="0" xfId="25" applyFont="1" applyFill="1" applyProtection="1">
      <protection hidden="1"/>
    </xf>
    <xf numFmtId="0" fontId="98" fillId="5" borderId="0" xfId="25" applyFont="1" applyFill="1" applyProtection="1">
      <protection hidden="1"/>
    </xf>
    <xf numFmtId="166" fontId="98" fillId="5" borderId="0" xfId="21" applyNumberFormat="1" applyFont="1" applyFill="1" applyProtection="1">
      <protection locked="0"/>
    </xf>
    <xf numFmtId="0" fontId="98" fillId="5" borderId="0" xfId="25" applyFont="1" applyFill="1" applyProtection="1">
      <protection locked="0"/>
    </xf>
    <xf numFmtId="0" fontId="97" fillId="5" borderId="0" xfId="25" applyFont="1" applyFill="1" applyProtection="1">
      <protection locked="0"/>
    </xf>
    <xf numFmtId="0" fontId="18" fillId="5" borderId="3" xfId="24" applyFont="1" applyFill="1" applyBorder="1" applyAlignment="1">
      <alignment horizontal="left" vertical="center" wrapText="1"/>
    </xf>
    <xf numFmtId="166" fontId="16" fillId="5" borderId="12" xfId="21" applyNumberFormat="1" applyFont="1" applyFill="1" applyBorder="1" applyAlignment="1" applyProtection="1">
      <alignment horizontal="right" vertical="center"/>
      <protection hidden="1"/>
    </xf>
    <xf numFmtId="3" fontId="17" fillId="5" borderId="12" xfId="21" applyNumberFormat="1" applyFont="1" applyFill="1" applyBorder="1" applyAlignment="1" applyProtection="1">
      <alignment horizontal="right" vertical="center"/>
      <protection hidden="1"/>
    </xf>
    <xf numFmtId="3" fontId="100" fillId="5" borderId="12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98" fillId="5" borderId="0" xfId="21" applyFont="1" applyFill="1" applyProtection="1">
      <protection locked="0"/>
    </xf>
    <xf numFmtId="0" fontId="97" fillId="5" borderId="0" xfId="21" applyFont="1" applyFill="1" applyProtection="1">
      <protection locked="0"/>
    </xf>
    <xf numFmtId="0" fontId="97" fillId="5" borderId="0" xfId="23" applyFont="1" applyFill="1" applyProtection="1">
      <protection locked="0"/>
    </xf>
    <xf numFmtId="3" fontId="17" fillId="5" borderId="12" xfId="21" applyNumberFormat="1" applyFont="1" applyFill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29" xfId="21" applyNumberFormat="1" applyFont="1" applyFill="1" applyBorder="1" applyAlignment="1" applyProtection="1">
      <alignment horizontal="right" vertical="center"/>
      <protection hidden="1"/>
    </xf>
    <xf numFmtId="3" fontId="17" fillId="5" borderId="29" xfId="21" applyNumberFormat="1" applyFont="1" applyFill="1" applyBorder="1" applyAlignment="1" applyProtection="1">
      <alignment horizontal="right" vertical="center"/>
      <protection hidden="1"/>
    </xf>
    <xf numFmtId="166" fontId="16" fillId="0" borderId="0" xfId="21" applyNumberFormat="1" applyFont="1" applyProtection="1">
      <protection locked="0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2" xfId="21" applyNumberFormat="1" applyFont="1" applyFill="1" applyBorder="1" applyAlignment="1" applyProtection="1">
      <alignment horizontal="right" vertical="center"/>
      <protection hidden="1"/>
    </xf>
    <xf numFmtId="3" fontId="100" fillId="3" borderId="12" xfId="21" applyNumberFormat="1" applyFont="1" applyFill="1" applyBorder="1" applyAlignment="1" applyProtection="1">
      <alignment horizontal="right" vertical="center"/>
      <protection hidden="1"/>
    </xf>
    <xf numFmtId="0" fontId="18" fillId="0" borderId="3" xfId="24" applyFont="1" applyBorder="1" applyAlignment="1">
      <alignment horizontal="left" vertical="center" wrapText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29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4" fillId="0" borderId="22" xfId="21" applyBorder="1"/>
    <xf numFmtId="0" fontId="4" fillId="0" borderId="30" xfId="21" applyBorder="1"/>
    <xf numFmtId="0" fontId="101" fillId="0" borderId="0" xfId="22" applyFont="1" applyAlignment="1">
      <alignment vertical="center"/>
    </xf>
    <xf numFmtId="0" fontId="8" fillId="0" borderId="0" xfId="22" applyFont="1"/>
    <xf numFmtId="0" fontId="92" fillId="0" borderId="0" xfId="22" applyFont="1" applyAlignment="1">
      <alignment horizontal="center" vertical="center" wrapText="1"/>
    </xf>
    <xf numFmtId="0" fontId="103" fillId="0" borderId="0" xfId="22" applyFont="1" applyAlignment="1">
      <alignment vertical="center" wrapText="1"/>
    </xf>
    <xf numFmtId="0" fontId="104" fillId="0" borderId="0" xfId="22" applyFont="1"/>
    <xf numFmtId="166" fontId="102" fillId="2" borderId="7" xfId="21" applyNumberFormat="1" applyFont="1" applyFill="1" applyBorder="1" applyAlignment="1" applyProtection="1">
      <alignment horizontal="center" vertical="center" textRotation="90" wrapText="1"/>
      <protection hidden="1"/>
    </xf>
    <xf numFmtId="0" fontId="90" fillId="0" borderId="0" xfId="22" applyFont="1" applyAlignment="1">
      <alignment vertical="center" wrapText="1"/>
    </xf>
    <xf numFmtId="0" fontId="89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4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4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18" fillId="7" borderId="0" xfId="22" applyFont="1" applyFill="1" applyAlignment="1" applyProtection="1">
      <alignment horizontal="center" vertical="center" wrapText="1"/>
      <protection locked="0"/>
    </xf>
    <xf numFmtId="0" fontId="18" fillId="0" borderId="0" xfId="22" applyFont="1" applyAlignment="1" applyProtection="1">
      <alignment horizontal="center" vertical="center" wrapText="1"/>
      <protection locked="0"/>
    </xf>
    <xf numFmtId="49" fontId="18" fillId="7" borderId="0" xfId="22" applyNumberFormat="1" applyFont="1" applyFill="1" applyAlignment="1" applyProtection="1">
      <alignment horizontal="center" vertical="center" wrapText="1"/>
      <protection locked="0"/>
    </xf>
    <xf numFmtId="49" fontId="18" fillId="0" borderId="0" xfId="22" applyNumberFormat="1" applyFont="1" applyAlignment="1" applyProtection="1">
      <alignment horizontal="center" vertical="center" wrapText="1"/>
      <protection locked="0"/>
    </xf>
    <xf numFmtId="49" fontId="18" fillId="8" borderId="0" xfId="22" applyNumberFormat="1" applyFont="1" applyFill="1" applyAlignment="1" applyProtection="1">
      <alignment horizontal="center" vertical="center" wrapText="1"/>
      <protection locked="0"/>
    </xf>
    <xf numFmtId="0" fontId="98" fillId="0" borderId="0" xfId="21" applyFont="1"/>
    <xf numFmtId="0" fontId="98" fillId="0" borderId="0" xfId="21" applyFont="1" applyAlignment="1">
      <alignment wrapText="1"/>
    </xf>
    <xf numFmtId="166" fontId="105" fillId="6" borderId="7" xfId="25" applyNumberFormat="1" applyFont="1" applyFill="1" applyBorder="1" applyAlignment="1" applyProtection="1">
      <alignment horizontal="center" vertical="center"/>
      <protection hidden="1"/>
    </xf>
    <xf numFmtId="166" fontId="106" fillId="5" borderId="0" xfId="21" applyNumberFormat="1" applyFont="1" applyFill="1" applyProtection="1">
      <protection locked="0"/>
    </xf>
    <xf numFmtId="166" fontId="96" fillId="5" borderId="25" xfId="26" applyNumberFormat="1" applyFont="1" applyFill="1" applyBorder="1" applyAlignment="1" applyProtection="1">
      <alignment horizontal="center" vertical="center"/>
      <protection hidden="1"/>
    </xf>
    <xf numFmtId="0" fontId="106" fillId="0" borderId="0" xfId="25" applyFont="1" applyProtection="1">
      <protection locked="0"/>
    </xf>
    <xf numFmtId="0" fontId="106" fillId="0" borderId="0" xfId="21" applyFont="1" applyProtection="1">
      <protection locked="0"/>
    </xf>
    <xf numFmtId="166" fontId="96" fillId="5" borderId="25" xfId="25" applyNumberFormat="1" applyFont="1" applyFill="1" applyBorder="1" applyAlignment="1" applyProtection="1">
      <alignment horizontal="center" vertical="center"/>
      <protection hidden="1"/>
    </xf>
    <xf numFmtId="166" fontId="17" fillId="5" borderId="12" xfId="21" applyNumberFormat="1" applyFont="1" applyFill="1" applyBorder="1" applyAlignment="1" applyProtection="1">
      <alignment vertical="center" wrapText="1"/>
      <protection hidden="1"/>
    </xf>
    <xf numFmtId="0" fontId="16" fillId="0" borderId="0" xfId="21" applyFont="1" applyProtection="1">
      <protection locked="0"/>
    </xf>
    <xf numFmtId="166" fontId="106" fillId="5" borderId="0" xfId="21" applyNumberFormat="1" applyFont="1" applyFill="1" applyAlignment="1" applyProtection="1">
      <alignment vertical="center" wrapText="1"/>
      <protection hidden="1"/>
    </xf>
    <xf numFmtId="0" fontId="106" fillId="5" borderId="0" xfId="21" applyFont="1" applyFill="1" applyAlignment="1" applyProtection="1">
      <alignment horizontal="center" vertical="center"/>
      <protection hidden="1"/>
    </xf>
    <xf numFmtId="0" fontId="106" fillId="5" borderId="0" xfId="21" applyFont="1" applyFill="1" applyAlignment="1" applyProtection="1">
      <alignment vertical="center"/>
      <protection hidden="1"/>
    </xf>
    <xf numFmtId="0" fontId="106" fillId="5" borderId="0" xfId="21" applyFont="1" applyFill="1" applyProtection="1">
      <protection locked="0"/>
    </xf>
    <xf numFmtId="0" fontId="96" fillId="5" borderId="12" xfId="21" applyFont="1" applyFill="1" applyBorder="1" applyAlignment="1" applyProtection="1">
      <alignment horizontal="right" vertical="center"/>
      <protection hidden="1"/>
    </xf>
    <xf numFmtId="166" fontId="17" fillId="3" borderId="12" xfId="21" applyNumberFormat="1" applyFont="1" applyFill="1" applyBorder="1" applyAlignment="1" applyProtection="1">
      <alignment horizontal="right" vertical="center" wrapText="1"/>
      <protection hidden="1"/>
    </xf>
    <xf numFmtId="3" fontId="17" fillId="9" borderId="12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97" fillId="0" borderId="0" xfId="21" applyNumberFormat="1" applyFont="1" applyProtection="1">
      <protection hidden="1"/>
    </xf>
    <xf numFmtId="166" fontId="107" fillId="0" borderId="0" xfId="21" applyNumberFormat="1" applyFont="1" applyProtection="1">
      <protection hidden="1"/>
    </xf>
    <xf numFmtId="166" fontId="108" fillId="0" borderId="0" xfId="21" applyNumberFormat="1" applyFont="1" applyProtection="1">
      <protection hidden="1"/>
    </xf>
    <xf numFmtId="0" fontId="88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93" fillId="5" borderId="7" xfId="21" applyFont="1" applyFill="1" applyBorder="1" applyProtection="1">
      <protection hidden="1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3" fontId="93" fillId="5" borderId="24" xfId="21" applyNumberFormat="1" applyFont="1" applyFill="1" applyBorder="1" applyProtection="1">
      <protection hidden="1"/>
    </xf>
    <xf numFmtId="0" fontId="92" fillId="0" borderId="0" xfId="22" applyFont="1" applyAlignment="1">
      <alignment vertical="center" wrapText="1"/>
    </xf>
    <xf numFmtId="0" fontId="109" fillId="0" borderId="0" xfId="22" applyFont="1" applyAlignment="1" applyProtection="1">
      <alignment vertical="center" wrapText="1"/>
      <protection hidden="1"/>
    </xf>
    <xf numFmtId="0" fontId="110" fillId="0" borderId="0" xfId="22" applyFont="1" applyProtection="1">
      <protection hidden="1"/>
    </xf>
    <xf numFmtId="0" fontId="111" fillId="0" borderId="0" xfId="22" applyFont="1" applyAlignment="1" applyProtection="1">
      <alignment vertical="center" wrapText="1"/>
      <protection hidden="1"/>
    </xf>
    <xf numFmtId="0" fontId="89" fillId="0" borderId="0" xfId="22" applyFont="1" applyProtection="1">
      <protection hidden="1"/>
    </xf>
    <xf numFmtId="0" fontId="89" fillId="0" borderId="0" xfId="22" applyFont="1"/>
    <xf numFmtId="3" fontId="93" fillId="5" borderId="7" xfId="21" applyNumberFormat="1" applyFont="1" applyFill="1" applyBorder="1" applyProtection="1">
      <protection hidden="1"/>
    </xf>
    <xf numFmtId="166" fontId="112" fillId="0" borderId="0" xfId="21" applyNumberFormat="1" applyFont="1" applyAlignment="1" applyProtection="1">
      <alignment vertical="center" wrapText="1"/>
      <protection hidden="1"/>
    </xf>
    <xf numFmtId="3" fontId="112" fillId="0" borderId="0" xfId="21" applyNumberFormat="1" applyFont="1" applyAlignment="1" applyProtection="1">
      <alignment horizontal="right" vertical="center"/>
      <protection hidden="1"/>
    </xf>
    <xf numFmtId="0" fontId="93" fillId="5" borderId="9" xfId="21" applyFont="1" applyFill="1" applyBorder="1" applyProtection="1">
      <protection hidden="1"/>
    </xf>
    <xf numFmtId="3" fontId="93" fillId="5" borderId="25" xfId="21" applyNumberFormat="1" applyFont="1" applyFill="1" applyBorder="1" applyProtection="1">
      <protection hidden="1"/>
    </xf>
    <xf numFmtId="3" fontId="93" fillId="5" borderId="32" xfId="21" applyNumberFormat="1" applyFont="1" applyFill="1" applyBorder="1" applyProtection="1">
      <protection hidden="1"/>
    </xf>
    <xf numFmtId="0" fontId="111" fillId="0" borderId="0" xfId="22" applyFont="1" applyProtection="1">
      <protection hidden="1"/>
    </xf>
    <xf numFmtId="3" fontId="111" fillId="0" borderId="0" xfId="22" applyNumberFormat="1" applyFont="1" applyProtection="1">
      <protection hidden="1"/>
    </xf>
    <xf numFmtId="0" fontId="113" fillId="0" borderId="0" xfId="22" applyFont="1" applyProtection="1">
      <protection hidden="1"/>
    </xf>
    <xf numFmtId="0" fontId="114" fillId="0" borderId="0" xfId="22" applyFont="1" applyProtection="1">
      <protection hidden="1"/>
    </xf>
    <xf numFmtId="0" fontId="90" fillId="0" borderId="0" xfId="22" applyFont="1" applyAlignment="1" applyProtection="1">
      <alignment horizontal="right" vertical="center"/>
      <protection hidden="1"/>
    </xf>
    <xf numFmtId="3" fontId="90" fillId="0" borderId="0" xfId="22" applyNumberFormat="1" applyFont="1" applyAlignment="1" applyProtection="1">
      <alignment horizontal="left" vertical="center"/>
      <protection hidden="1"/>
    </xf>
    <xf numFmtId="0" fontId="101" fillId="0" borderId="0" xfId="22" applyFont="1" applyAlignment="1" applyProtection="1">
      <alignment horizontal="left" vertical="center"/>
      <protection hidden="1"/>
    </xf>
    <xf numFmtId="0" fontId="101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2" fillId="2" borderId="7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21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2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2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2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1" fillId="0" borderId="0" xfId="21" applyFont="1" applyAlignment="1">
      <alignment horizontal="left"/>
    </xf>
    <xf numFmtId="0" fontId="33" fillId="0" borderId="0" xfId="21" applyFont="1"/>
    <xf numFmtId="0" fontId="115" fillId="0" borderId="0" xfId="21" applyFont="1" applyAlignment="1">
      <alignment wrapText="1"/>
    </xf>
    <xf numFmtId="0" fontId="116" fillId="0" borderId="0" xfId="21" applyFont="1"/>
    <xf numFmtId="0" fontId="51" fillId="0" borderId="0" xfId="27" applyFont="1" applyAlignment="1">
      <alignment horizontal="left"/>
    </xf>
    <xf numFmtId="0" fontId="4" fillId="0" borderId="0" xfId="21" applyProtection="1">
      <protection hidden="1"/>
    </xf>
    <xf numFmtId="0" fontId="118" fillId="0" borderId="0" xfId="21" applyFont="1" applyProtection="1">
      <protection hidden="1"/>
    </xf>
    <xf numFmtId="0" fontId="119" fillId="0" borderId="0" xfId="22" applyFont="1"/>
    <xf numFmtId="0" fontId="119" fillId="0" borderId="0" xfId="22" applyFont="1" applyProtection="1">
      <protection hidden="1"/>
    </xf>
    <xf numFmtId="0" fontId="85" fillId="2" borderId="7" xfId="0" applyFont="1" applyFill="1" applyBorder="1" applyAlignment="1">
      <alignment horizontal="center" vertical="center" wrapText="1"/>
    </xf>
    <xf numFmtId="0" fontId="115" fillId="0" borderId="0" xfId="0" applyFont="1" applyAlignment="1">
      <alignment vertical="center" wrapText="1"/>
    </xf>
    <xf numFmtId="0" fontId="115" fillId="0" borderId="0" xfId="0" applyFont="1"/>
    <xf numFmtId="0" fontId="121" fillId="0" borderId="0" xfId="0" applyFont="1" applyAlignment="1">
      <alignment vertical="center" wrapText="1"/>
    </xf>
    <xf numFmtId="0" fontId="122" fillId="0" borderId="0" xfId="0" applyFont="1"/>
    <xf numFmtId="0" fontId="123" fillId="0" borderId="0" xfId="0" applyFont="1" applyAlignment="1">
      <alignment vertical="center" wrapText="1"/>
    </xf>
    <xf numFmtId="3" fontId="123" fillId="0" borderId="0" xfId="0" applyNumberFormat="1" applyFont="1" applyAlignment="1">
      <alignment vertical="center" wrapText="1"/>
    </xf>
    <xf numFmtId="0" fontId="36" fillId="0" borderId="11" xfId="0" applyFont="1" applyBorder="1" applyAlignment="1">
      <alignment horizontal="left" vertical="center" wrapText="1"/>
    </xf>
    <xf numFmtId="0" fontId="38" fillId="0" borderId="11" xfId="0" applyFont="1" applyBorder="1" applyAlignment="1">
      <alignment horizontal="right" vertical="center" wrapText="1"/>
    </xf>
    <xf numFmtId="0" fontId="125" fillId="0" borderId="0" xfId="0" applyFont="1"/>
    <xf numFmtId="0" fontId="126" fillId="0" borderId="0" xfId="0" applyFont="1"/>
    <xf numFmtId="0" fontId="89" fillId="0" borderId="0" xfId="22" applyFont="1" applyAlignment="1">
      <alignment vertical="center"/>
    </xf>
    <xf numFmtId="0" fontId="4" fillId="0" borderId="26" xfId="21" applyBorder="1" applyProtection="1">
      <protection hidden="1"/>
    </xf>
    <xf numFmtId="3" fontId="4" fillId="0" borderId="26" xfId="21" applyNumberFormat="1" applyBorder="1" applyProtection="1">
      <protection hidden="1"/>
    </xf>
    <xf numFmtId="3" fontId="4" fillId="0" borderId="0" xfId="21" applyNumberFormat="1" applyProtection="1">
      <protection hidden="1"/>
    </xf>
    <xf numFmtId="0" fontId="113" fillId="0" borderId="0" xfId="22" applyFont="1"/>
    <xf numFmtId="0" fontId="113" fillId="0" borderId="31" xfId="22" applyFont="1" applyBorder="1"/>
    <xf numFmtId="0" fontId="113" fillId="0" borderId="10" xfId="22" applyFont="1" applyBorder="1"/>
    <xf numFmtId="0" fontId="120" fillId="2" borderId="7" xfId="0" applyFont="1" applyFill="1" applyBorder="1" applyAlignment="1">
      <alignment horizontal="right" vertical="center" wrapText="1"/>
    </xf>
    <xf numFmtId="0" fontId="120" fillId="0" borderId="14" xfId="0" applyFont="1" applyBorder="1" applyAlignment="1">
      <alignment horizontal="right" vertical="center" wrapText="1"/>
    </xf>
    <xf numFmtId="0" fontId="8" fillId="0" borderId="0" xfId="21" applyFont="1"/>
    <xf numFmtId="0" fontId="23" fillId="0" borderId="0" xfId="21" applyFont="1" applyAlignment="1">
      <alignment vertical="center" wrapText="1"/>
    </xf>
    <xf numFmtId="0" fontId="128" fillId="0" borderId="0" xfId="21" applyFont="1" applyAlignment="1">
      <alignment vertical="center" wrapText="1"/>
    </xf>
    <xf numFmtId="0" fontId="127" fillId="2" borderId="7" xfId="21" applyFont="1" applyFill="1" applyBorder="1" applyAlignment="1">
      <alignment horizontal="center" vertical="center" wrapText="1"/>
    </xf>
    <xf numFmtId="0" fontId="23" fillId="0" borderId="0" xfId="21" applyFont="1" applyAlignment="1" applyProtection="1">
      <alignment vertical="center" wrapText="1"/>
      <protection hidden="1"/>
    </xf>
    <xf numFmtId="0" fontId="129" fillId="5" borderId="3" xfId="21" applyFont="1" applyFill="1" applyBorder="1" applyAlignment="1" applyProtection="1">
      <alignment horizontal="left" vertical="center" wrapText="1"/>
      <protection hidden="1"/>
    </xf>
    <xf numFmtId="0" fontId="89" fillId="5" borderId="0" xfId="21" applyFont="1" applyFill="1" applyAlignment="1">
      <alignment vertical="center" wrapText="1"/>
    </xf>
    <xf numFmtId="166" fontId="89" fillId="5" borderId="3" xfId="21" applyNumberFormat="1" applyFont="1" applyFill="1" applyBorder="1" applyAlignment="1">
      <alignment horizontal="right" vertical="center" wrapText="1"/>
    </xf>
    <xf numFmtId="3" fontId="90" fillId="5" borderId="3" xfId="21" applyNumberFormat="1" applyFont="1" applyFill="1" applyBorder="1" applyAlignment="1" applyProtection="1">
      <alignment horizontal="right" vertical="center" wrapText="1"/>
      <protection hidden="1"/>
    </xf>
    <xf numFmtId="1" fontId="90" fillId="5" borderId="3" xfId="21" applyNumberFormat="1" applyFont="1" applyFill="1" applyBorder="1" applyAlignment="1" applyProtection="1">
      <alignment horizontal="right" vertical="center" wrapText="1"/>
      <protection hidden="1"/>
    </xf>
    <xf numFmtId="0" fontId="90" fillId="5" borderId="3" xfId="21" applyFont="1" applyFill="1" applyBorder="1" applyAlignment="1" applyProtection="1">
      <alignment horizontal="right" vertical="center" wrapText="1"/>
      <protection hidden="1"/>
    </xf>
    <xf numFmtId="0" fontId="8" fillId="5" borderId="0" xfId="21" applyFont="1" applyFill="1"/>
    <xf numFmtId="0" fontId="129" fillId="0" borderId="3" xfId="21" applyFont="1" applyBorder="1" applyAlignment="1" applyProtection="1">
      <alignment horizontal="left" vertical="center" wrapText="1"/>
      <protection hidden="1"/>
    </xf>
    <xf numFmtId="0" fontId="89" fillId="0" borderId="0" xfId="21" applyFont="1" applyAlignment="1">
      <alignment vertical="center" wrapText="1"/>
    </xf>
    <xf numFmtId="166" fontId="89" fillId="0" borderId="3" xfId="21" applyNumberFormat="1" applyFont="1" applyBorder="1" applyAlignment="1">
      <alignment horizontal="right" vertical="center" wrapText="1"/>
    </xf>
    <xf numFmtId="3" fontId="90" fillId="0" borderId="3" xfId="21" applyNumberFormat="1" applyFont="1" applyBorder="1" applyAlignment="1" applyProtection="1">
      <alignment horizontal="right" vertical="center" wrapText="1"/>
      <protection hidden="1"/>
    </xf>
    <xf numFmtId="1" fontId="90" fillId="0" borderId="3" xfId="21" applyNumberFormat="1" applyFont="1" applyBorder="1" applyAlignment="1" applyProtection="1">
      <alignment horizontal="right" vertical="center" wrapText="1"/>
      <protection hidden="1"/>
    </xf>
    <xf numFmtId="0" fontId="90" fillId="0" borderId="3" xfId="21" applyFont="1" applyBorder="1" applyAlignment="1" applyProtection="1">
      <alignment horizontal="right" vertical="center" wrapText="1"/>
      <protection hidden="1"/>
    </xf>
    <xf numFmtId="0" fontId="90" fillId="3" borderId="3" xfId="21" applyFont="1" applyFill="1" applyBorder="1" applyAlignment="1" applyProtection="1">
      <alignment horizontal="center" vertical="center" wrapText="1"/>
      <protection hidden="1"/>
    </xf>
    <xf numFmtId="0" fontId="90" fillId="0" borderId="0" xfId="21" applyFont="1" applyAlignment="1">
      <alignment vertical="center" wrapText="1"/>
    </xf>
    <xf numFmtId="3" fontId="90" fillId="3" borderId="3" xfId="21" applyNumberFormat="1" applyFont="1" applyFill="1" applyBorder="1" applyAlignment="1" applyProtection="1">
      <alignment horizontal="right" vertical="center" wrapText="1"/>
      <protection hidden="1"/>
    </xf>
    <xf numFmtId="0" fontId="90" fillId="0" borderId="0" xfId="21" applyFont="1" applyAlignment="1" applyProtection="1">
      <alignment vertical="center" wrapText="1"/>
      <protection hidden="1"/>
    </xf>
    <xf numFmtId="0" fontId="23" fillId="5" borderId="0" xfId="21" applyFont="1" applyFill="1" applyAlignment="1">
      <alignment vertical="center" wrapText="1"/>
    </xf>
    <xf numFmtId="0" fontId="8" fillId="11" borderId="0" xfId="21" applyFont="1" applyFill="1"/>
    <xf numFmtId="0" fontId="129" fillId="0" borderId="0" xfId="21" applyFont="1" applyAlignment="1" applyProtection="1">
      <alignment horizontal="left" vertical="center" wrapText="1"/>
      <protection hidden="1"/>
    </xf>
    <xf numFmtId="0" fontId="89" fillId="0" borderId="0" xfId="21" applyFont="1" applyAlignment="1">
      <alignment horizontal="right" vertical="center" wrapText="1"/>
    </xf>
    <xf numFmtId="0" fontId="90" fillId="0" borderId="0" xfId="21" applyFont="1" applyAlignment="1" applyProtection="1">
      <alignment horizontal="right" vertical="center" wrapText="1"/>
      <protection hidden="1"/>
    </xf>
    <xf numFmtId="0" fontId="90" fillId="3" borderId="12" xfId="21" applyFont="1" applyFill="1" applyBorder="1" applyAlignment="1" applyProtection="1">
      <alignment horizontal="center" vertical="center" wrapText="1"/>
      <protection hidden="1"/>
    </xf>
    <xf numFmtId="3" fontId="90" fillId="3" borderId="12" xfId="21" applyNumberFormat="1" applyFont="1" applyFill="1" applyBorder="1" applyAlignment="1" applyProtection="1">
      <alignment horizontal="right" vertical="center" wrapText="1"/>
      <protection hidden="1"/>
    </xf>
    <xf numFmtId="0" fontId="88" fillId="0" borderId="0" xfId="21" applyFont="1" applyAlignment="1">
      <alignment vertical="center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6" fillId="0" borderId="0" xfId="1" applyFont="1" applyAlignment="1">
      <alignment horizontal="left" vertical="center" wrapText="1"/>
    </xf>
    <xf numFmtId="0" fontId="76" fillId="0" borderId="0" xfId="1" applyFont="1" applyAlignment="1">
      <alignment horizontal="left" vertical="center"/>
    </xf>
    <xf numFmtId="0" fontId="79" fillId="0" borderId="20" xfId="1" applyFont="1" applyBorder="1" applyAlignment="1">
      <alignment horizontal="left" vertical="center" shrinkToFit="1"/>
    </xf>
    <xf numFmtId="0" fontId="76" fillId="0" borderId="0" xfId="1" applyFont="1" applyAlignment="1">
      <alignment horizontal="left" vertical="center" wrapText="1" shrinkToFit="1"/>
    </xf>
    <xf numFmtId="0" fontId="79" fillId="0" borderId="20" xfId="1" applyFont="1" applyBorder="1" applyAlignment="1">
      <alignment horizontal="left" vertical="center" wrapText="1" shrinkToFit="1"/>
    </xf>
    <xf numFmtId="0" fontId="74" fillId="2" borderId="0" xfId="0" applyFont="1" applyFill="1" applyAlignment="1">
      <alignment horizontal="center" vertical="center" textRotation="90"/>
    </xf>
    <xf numFmtId="0" fontId="76" fillId="0" borderId="0" xfId="1" applyFont="1" applyAlignment="1">
      <alignment horizontal="left" vertical="center" shrinkToFit="1"/>
    </xf>
    <xf numFmtId="49" fontId="79" fillId="0" borderId="20" xfId="1" applyNumberFormat="1" applyFont="1" applyBorder="1" applyAlignment="1">
      <alignment horizontal="left" vertical="center" wrapText="1" shrinkToFit="1"/>
    </xf>
    <xf numFmtId="0" fontId="20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47" fillId="10" borderId="0" xfId="0" applyFont="1" applyFill="1" applyAlignment="1">
      <alignment horizontal="left" vertical="center" wrapText="1"/>
    </xf>
    <xf numFmtId="0" fontId="70" fillId="3" borderId="12" xfId="0" applyFont="1" applyFill="1" applyBorder="1" applyAlignment="1">
      <alignment horizontal="center" vertical="center" wrapText="1"/>
    </xf>
    <xf numFmtId="0" fontId="70" fillId="3" borderId="18" xfId="0" applyFont="1" applyFill="1" applyBorder="1" applyAlignment="1">
      <alignment horizontal="center" vertical="center" wrapText="1"/>
    </xf>
    <xf numFmtId="0" fontId="70" fillId="3" borderId="33" xfId="0" applyFont="1" applyFill="1" applyBorder="1" applyAlignment="1">
      <alignment horizontal="center" vertical="center" wrapText="1"/>
    </xf>
    <xf numFmtId="0" fontId="70" fillId="3" borderId="19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2" fillId="3" borderId="18" xfId="0" applyFont="1" applyFill="1" applyBorder="1" applyAlignment="1">
      <alignment horizontal="center" vertical="center" textRotation="255" wrapText="1"/>
    </xf>
    <xf numFmtId="0" fontId="72" fillId="3" borderId="19" xfId="0" applyFont="1" applyFill="1" applyBorder="1" applyAlignment="1">
      <alignment horizontal="center" vertical="center" textRotation="255" wrapText="1"/>
    </xf>
    <xf numFmtId="3" fontId="47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52" fillId="2" borderId="16" xfId="0" applyFont="1" applyFill="1" applyBorder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 wrapText="1"/>
    </xf>
    <xf numFmtId="0" fontId="83" fillId="3" borderId="12" xfId="0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right" vertical="center" wrapText="1"/>
    </xf>
    <xf numFmtId="0" fontId="82" fillId="3" borderId="12" xfId="0" applyFont="1" applyFill="1" applyBorder="1" applyAlignment="1">
      <alignment horizontal="center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2" fillId="2" borderId="9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10" fontId="6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3" fillId="2" borderId="7" xfId="0" applyFont="1" applyFill="1" applyBorder="1" applyAlignment="1">
      <alignment horizontal="center" vertical="center" wrapText="1"/>
    </xf>
    <xf numFmtId="0" fontId="18" fillId="0" borderId="0" xfId="21" applyFont="1" applyAlignment="1">
      <alignment horizontal="center" vertical="center" wrapText="1"/>
    </xf>
    <xf numFmtId="49" fontId="18" fillId="0" borderId="0" xfId="21" applyNumberFormat="1" applyFont="1" applyAlignment="1">
      <alignment horizontal="center" vertical="center" wrapText="1"/>
    </xf>
    <xf numFmtId="0" fontId="127" fillId="2" borderId="7" xfId="21" applyFont="1" applyFill="1" applyBorder="1" applyAlignment="1" applyProtection="1">
      <alignment horizontal="center" vertical="center" wrapText="1"/>
      <protection hidden="1"/>
    </xf>
    <xf numFmtId="0" fontId="127" fillId="2" borderId="7" xfId="21" applyFont="1" applyFill="1" applyBorder="1" applyAlignment="1">
      <alignment horizontal="center" vertical="center" wrapText="1"/>
    </xf>
    <xf numFmtId="0" fontId="128" fillId="0" borderId="0" xfId="21" applyFont="1" applyAlignment="1">
      <alignment vertical="center" wrapText="1"/>
    </xf>
    <xf numFmtId="0" fontId="66" fillId="0" borderId="0" xfId="0" applyFont="1" applyAlignment="1">
      <alignment horizontal="center" vertical="center" wrapText="1"/>
    </xf>
    <xf numFmtId="0" fontId="42" fillId="2" borderId="21" xfId="0" applyFont="1" applyFill="1" applyBorder="1" applyAlignment="1">
      <alignment horizontal="center" vertical="center" wrapText="1"/>
    </xf>
    <xf numFmtId="0" fontId="42" fillId="2" borderId="22" xfId="0" applyFont="1" applyFill="1" applyBorder="1" applyAlignment="1">
      <alignment horizontal="center" vertical="center" wrapText="1"/>
    </xf>
    <xf numFmtId="0" fontId="42" fillId="2" borderId="23" xfId="0" applyFont="1" applyFill="1" applyBorder="1" applyAlignment="1">
      <alignment horizontal="center" vertical="center" wrapText="1"/>
    </xf>
    <xf numFmtId="0" fontId="32" fillId="2" borderId="24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72" fillId="3" borderId="12" xfId="0" applyFont="1" applyFill="1" applyBorder="1" applyAlignment="1">
      <alignment horizontal="center" vertical="center" wrapText="1"/>
    </xf>
    <xf numFmtId="0" fontId="72" fillId="3" borderId="13" xfId="0" applyFont="1" applyFill="1" applyBorder="1" applyAlignment="1">
      <alignment horizontal="center" vertical="center" wrapText="1"/>
    </xf>
    <xf numFmtId="0" fontId="72" fillId="3" borderId="6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65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92" fillId="0" borderId="0" xfId="20" applyFont="1" applyAlignment="1">
      <alignment horizontal="center" vertical="center" wrapText="1"/>
    </xf>
    <xf numFmtId="0" fontId="91" fillId="2" borderId="21" xfId="20" applyFont="1" applyFill="1" applyBorder="1" applyAlignment="1">
      <alignment horizontal="center" vertical="center" wrapText="1"/>
    </xf>
    <xf numFmtId="0" fontId="91" fillId="2" borderId="23" xfId="20" applyFont="1" applyFill="1" applyBorder="1" applyAlignment="1">
      <alignment horizontal="center" vertical="center" wrapText="1"/>
    </xf>
    <xf numFmtId="0" fontId="90" fillId="0" borderId="0" xfId="20" applyFont="1" applyAlignment="1">
      <alignment vertical="center" wrapText="1"/>
    </xf>
    <xf numFmtId="0" fontId="91" fillId="2" borderId="7" xfId="20" applyFont="1" applyFill="1" applyBorder="1" applyAlignment="1">
      <alignment horizontal="center" vertical="center" wrapText="1"/>
    </xf>
    <xf numFmtId="166" fontId="91" fillId="2" borderId="7" xfId="21" applyNumberFormat="1" applyFont="1" applyFill="1" applyBorder="1" applyAlignment="1" applyProtection="1">
      <alignment horizontal="center" vertical="center" wrapText="1"/>
      <protection hidden="1"/>
    </xf>
    <xf numFmtId="0" fontId="90" fillId="0" borderId="0" xfId="22" applyFont="1" applyAlignment="1">
      <alignment horizontal="center" vertical="center" wrapText="1"/>
    </xf>
    <xf numFmtId="0" fontId="90" fillId="0" borderId="0" xfId="22" applyFont="1" applyAlignment="1">
      <alignment horizontal="center" wrapText="1"/>
    </xf>
    <xf numFmtId="0" fontId="91" fillId="2" borderId="7" xfId="23" applyFont="1" applyFill="1" applyBorder="1" applyAlignment="1">
      <alignment horizontal="center" vertical="center" wrapText="1"/>
    </xf>
    <xf numFmtId="166" fontId="91" fillId="6" borderId="7" xfId="25" applyNumberFormat="1" applyFont="1" applyFill="1" applyBorder="1" applyAlignment="1" applyProtection="1">
      <alignment horizontal="center" vertical="center" wrapText="1"/>
      <protection hidden="1"/>
    </xf>
    <xf numFmtId="166" fontId="91" fillId="6" borderId="7" xfId="25" applyNumberFormat="1" applyFont="1" applyFill="1" applyBorder="1" applyAlignment="1" applyProtection="1">
      <alignment horizontal="center" vertical="center"/>
      <protection hidden="1"/>
    </xf>
    <xf numFmtId="0" fontId="92" fillId="0" borderId="0" xfId="24" applyFont="1" applyAlignment="1">
      <alignment horizontal="center" wrapText="1"/>
    </xf>
    <xf numFmtId="0" fontId="92" fillId="0" borderId="0" xfId="24" applyFont="1" applyAlignment="1">
      <alignment horizontal="center" vertical="center" wrapText="1"/>
    </xf>
    <xf numFmtId="166" fontId="91" fillId="6" borderId="7" xfId="26" applyNumberFormat="1" applyFont="1" applyFill="1" applyBorder="1" applyAlignment="1" applyProtection="1">
      <alignment horizontal="center" vertical="center" wrapText="1"/>
      <protection hidden="1"/>
    </xf>
    <xf numFmtId="166" fontId="91" fillId="6" borderId="7" xfId="26" applyNumberFormat="1" applyFont="1" applyFill="1" applyBorder="1" applyAlignment="1" applyProtection="1">
      <alignment horizontal="center" vertical="center"/>
      <protection hidden="1"/>
    </xf>
    <xf numFmtId="0" fontId="94" fillId="0" borderId="0" xfId="21" applyFont="1" applyAlignment="1">
      <alignment horizontal="center"/>
    </xf>
    <xf numFmtId="3" fontId="94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102" fillId="2" borderId="7" xfId="22" applyFont="1" applyFill="1" applyBorder="1" applyAlignment="1">
      <alignment horizontal="center" vertical="center" wrapText="1"/>
    </xf>
    <xf numFmtId="0" fontId="103" fillId="0" borderId="0" xfId="22" applyFont="1" applyAlignment="1">
      <alignment vertical="center" wrapText="1"/>
    </xf>
    <xf numFmtId="166" fontId="102" fillId="2" borderId="7" xfId="21" applyNumberFormat="1" applyFont="1" applyFill="1" applyBorder="1" applyAlignment="1" applyProtection="1">
      <alignment horizontal="center" vertical="center" wrapText="1"/>
      <protection hidden="1"/>
    </xf>
    <xf numFmtId="166" fontId="105" fillId="6" borderId="7" xfId="25" applyNumberFormat="1" applyFont="1" applyFill="1" applyBorder="1" applyAlignment="1" applyProtection="1">
      <alignment horizontal="center" vertical="center" wrapText="1"/>
      <protection hidden="1"/>
    </xf>
    <xf numFmtId="166" fontId="105" fillId="6" borderId="7" xfId="26" applyNumberFormat="1" applyFont="1" applyFill="1" applyBorder="1" applyAlignment="1" applyProtection="1">
      <alignment horizontal="center" vertical="center" wrapText="1"/>
      <protection hidden="1"/>
    </xf>
    <xf numFmtId="166" fontId="105" fillId="6" borderId="7" xfId="25" applyNumberFormat="1" applyFont="1" applyFill="1" applyBorder="1" applyAlignment="1" applyProtection="1">
      <alignment horizontal="center" vertical="center"/>
      <protection hidden="1"/>
    </xf>
    <xf numFmtId="0" fontId="92" fillId="0" borderId="0" xfId="22" applyFont="1" applyAlignment="1">
      <alignment horizontal="center" vertical="center" wrapText="1"/>
    </xf>
    <xf numFmtId="0" fontId="92" fillId="0" borderId="0" xfId="22" applyFont="1" applyAlignment="1">
      <alignment horizontal="center" vertical="top" wrapText="1"/>
    </xf>
    <xf numFmtId="166" fontId="105" fillId="6" borderId="7" xfId="26" applyNumberFormat="1" applyFont="1" applyFill="1" applyBorder="1" applyAlignment="1" applyProtection="1">
      <alignment horizontal="center" vertical="center"/>
      <protection hidden="1"/>
    </xf>
    <xf numFmtId="0" fontId="90" fillId="0" borderId="0" xfId="22" applyFont="1" applyAlignment="1" applyProtection="1">
      <alignment horizontal="center" vertical="center" wrapText="1"/>
      <protection hidden="1"/>
    </xf>
    <xf numFmtId="0" fontId="49" fillId="0" borderId="0" xfId="27" applyFont="1" applyAlignment="1">
      <alignment horizontal="center" vertical="center" wrapText="1"/>
    </xf>
    <xf numFmtId="0" fontId="52" fillId="2" borderId="7" xfId="27" applyFont="1" applyFill="1" applyBorder="1" applyAlignment="1">
      <alignment horizontal="center" vertical="center" wrapText="1"/>
    </xf>
    <xf numFmtId="0" fontId="52" fillId="2" borderId="24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21" xfId="27" applyFont="1" applyFill="1" applyBorder="1" applyAlignment="1">
      <alignment horizontal="center" vertical="center" wrapText="1"/>
    </xf>
    <xf numFmtId="0" fontId="117" fillId="0" borderId="0" xfId="27" applyFont="1" applyAlignment="1" applyProtection="1">
      <alignment horizontal="center" wrapText="1"/>
      <protection hidden="1"/>
    </xf>
    <xf numFmtId="0" fontId="83" fillId="0" borderId="0" xfId="21" applyFont="1" applyAlignment="1" applyProtection="1">
      <alignment horizontal="right" vertical="center"/>
      <protection hidden="1"/>
    </xf>
    <xf numFmtId="3" fontId="83" fillId="0" borderId="0" xfId="21" applyNumberFormat="1" applyFont="1" applyAlignment="1" applyProtection="1">
      <alignment horizontal="left" vertical="center"/>
      <protection hidden="1"/>
    </xf>
    <xf numFmtId="0" fontId="83" fillId="0" borderId="0" xfId="21" applyFont="1" applyAlignment="1" applyProtection="1">
      <alignment horizontal="left" vertical="center"/>
      <protection hidden="1"/>
    </xf>
    <xf numFmtId="0" fontId="68" fillId="0" borderId="0" xfId="0" applyFont="1" applyAlignment="1">
      <alignment horizontal="center" vertical="center" wrapText="1"/>
    </xf>
    <xf numFmtId="0" fontId="84" fillId="3" borderId="18" xfId="0" applyFont="1" applyFill="1" applyBorder="1" applyAlignment="1">
      <alignment horizontal="center" vertical="center" wrapText="1"/>
    </xf>
    <xf numFmtId="0" fontId="84" fillId="3" borderId="19" xfId="0" applyFont="1" applyFill="1" applyBorder="1" applyAlignment="1">
      <alignment horizontal="center" vertical="center" wrapText="1"/>
    </xf>
    <xf numFmtId="0" fontId="52" fillId="2" borderId="21" xfId="0" applyFont="1" applyFill="1" applyBorder="1" applyAlignment="1">
      <alignment horizontal="center" vertical="center" wrapText="1"/>
    </xf>
    <xf numFmtId="0" fontId="52" fillId="2" borderId="22" xfId="0" applyFont="1" applyFill="1" applyBorder="1" applyAlignment="1">
      <alignment horizontal="center" vertical="center" wrapText="1"/>
    </xf>
    <xf numFmtId="0" fontId="52" fillId="2" borderId="23" xfId="0" applyFont="1" applyFill="1" applyBorder="1" applyAlignment="1">
      <alignment horizontal="center" vertical="center" wrapText="1"/>
    </xf>
    <xf numFmtId="0" fontId="50" fillId="0" borderId="14" xfId="0" applyFont="1" applyBorder="1" applyAlignment="1">
      <alignment vertical="center" wrapText="1"/>
    </xf>
    <xf numFmtId="0" fontId="124" fillId="0" borderId="0" xfId="0" applyFont="1" applyAlignment="1">
      <alignment horizontal="center" vertical="center" wrapText="1"/>
    </xf>
    <xf numFmtId="0" fontId="66" fillId="0" borderId="11" xfId="0" applyFont="1" applyBorder="1" applyAlignment="1">
      <alignment horizontal="right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6473EA58-3B0A-4E3F-876A-18B2B5A541AE}"/>
    <cellStyle name="Normal 2" xfId="2" xr:uid="{00000000-0005-0000-0000-000007000000}"/>
    <cellStyle name="Normal 2 10 2" xfId="22" xr:uid="{D3FED6CE-CE86-4C77-AE95-A82508ABA66F}"/>
    <cellStyle name="Normal 2 2" xfId="14" xr:uid="{00000000-0005-0000-0000-000008000000}"/>
    <cellStyle name="Normal 2 2 2" xfId="21" xr:uid="{D1C566C4-31FB-45BD-A66A-74B07FA052F0}"/>
    <cellStyle name="Normal 2 3" xfId="20" xr:uid="{CBD61B0C-FAC7-4A3F-994F-BA5792A2528E}"/>
    <cellStyle name="Normal 2 3 2" xfId="27" xr:uid="{6E17B310-6922-4944-8312-14094EC735C2}"/>
    <cellStyle name="Normal 2 8" xfId="24" xr:uid="{7146A348-8CD2-4BE8-B2EF-5726DFE5F596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853D63DB-26A1-46EF-88E2-5C7CE173F320}"/>
    <cellStyle name="Normal_Formatos_ok" xfId="26" xr:uid="{36BF1398-5440-4C74-B007-AC9B074665D1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2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</dxfs>
  <tableStyles count="0" defaultTableStyle="TableStyleMedium9" defaultPivotStyle="PivotStyleLight16"/>
  <colors>
    <mruColors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theme" Target="theme/theme1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PPGE_GRA_PAG_3!$A$6:$A$63</c:f>
              <c:strCache>
                <c:ptCount val="58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Tarahumara ó rarámuri</c:v>
                </c:pt>
                <c:pt idx="4">
                  <c:v>Tzeltal ó k´op ó winik atel</c:v>
                </c:pt>
                <c:pt idx="5">
                  <c:v>Mixteco ó ñuu savi</c:v>
                </c:pt>
                <c:pt idx="6">
                  <c:v>Tzotzil, Chamula ó batzil k´op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Mixe ó ayook ó ayuuk</c:v>
                </c:pt>
                <c:pt idx="14">
                  <c:v>Tepehuán, Tepehuano u ó dam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Amuzgo ó tzíncue ó tzjonnoan</c:v>
                </c:pt>
                <c:pt idx="22">
                  <c:v>Yaqui ó yoreme</c:v>
                </c:pt>
                <c:pt idx="23">
                  <c:v>Zoque ú o´de püt</c:v>
                </c:pt>
                <c:pt idx="24">
                  <c:v>No especifica</c:v>
                </c:pt>
                <c:pt idx="25">
                  <c:v>Popoloca ó runixa ngiigua</c:v>
                </c:pt>
                <c:pt idx="26">
                  <c:v>Chatino ó cha´cña</c:v>
                </c:pt>
                <c:pt idx="27">
                  <c:v>Chontal de Oaxaca,Tabasco ó Slijuala Xanuk, Yokot´an</c:v>
                </c:pt>
                <c:pt idx="28">
                  <c:v>Triqui, Tinujei ó driki</c:v>
                </c:pt>
                <c:pt idx="29">
                  <c:v>Otros</c:v>
                </c:pt>
                <c:pt idx="30">
                  <c:v>Popoluca ó homoshok ó Núntahá´yi ó tuncapxe</c:v>
                </c:pt>
                <c:pt idx="31">
                  <c:v>Huave ó mero ikooc</c:v>
                </c:pt>
                <c:pt idx="32">
                  <c:v>Tojolabal ó tojolwinik otik</c:v>
                </c:pt>
                <c:pt idx="33">
                  <c:v>Tepehua ó hamasipini</c:v>
                </c:pt>
                <c:pt idx="34">
                  <c:v>Cuicateco ó nduudu yu</c:v>
                </c:pt>
                <c:pt idx="35">
                  <c:v>Pame ó xigüe ó Xiui</c:v>
                </c:pt>
                <c:pt idx="36">
                  <c:v>Kekchí ó k´ekchi ó queckchí ó quetzchí</c:v>
                </c:pt>
                <c:pt idx="37">
                  <c:v>Guarijio ó varojío ó macurawe</c:v>
                </c:pt>
                <c:pt idx="38">
                  <c:v>Ocuilteco ó tlahuica</c:v>
                </c:pt>
                <c:pt idx="39">
                  <c:v>Pápago ó tono ooh´tam</c:v>
                </c:pt>
                <c:pt idx="40">
                  <c:v>Quiché</c:v>
                </c:pt>
                <c:pt idx="41">
                  <c:v>Seri ó konkaak</c:v>
                </c:pt>
                <c:pt idx="42">
                  <c:v>Mame, Mam ó ayou ó qyool</c:v>
                </c:pt>
                <c:pt idx="43">
                  <c:v>Lacandón ó hach t´an ó hach winik</c:v>
                </c:pt>
                <c:pt idx="44">
                  <c:v>Chichimeca jonaz ó uza</c:v>
                </c:pt>
                <c:pt idx="45">
                  <c:v>Kanjobal ó k´anjobal</c:v>
                </c:pt>
                <c:pt idx="46">
                  <c:v>Ixcateco ó Mero ikooa</c:v>
                </c:pt>
                <c:pt idx="47">
                  <c:v>Cucapá ó es-pei</c:v>
                </c:pt>
                <c:pt idx="48">
                  <c:v>Motozintleco ó mochó ó qatok</c:v>
                </c:pt>
                <c:pt idx="49">
                  <c:v>Matlatzinca ó botuná ó matlame</c:v>
                </c:pt>
                <c:pt idx="50">
                  <c:v>Paipai ó akwa´ala</c:v>
                </c:pt>
                <c:pt idx="51">
                  <c:v>Chuj </c:v>
                </c:pt>
                <c:pt idx="52">
                  <c:v>Tacuate </c:v>
                </c:pt>
                <c:pt idx="53">
                  <c:v>Ixil </c:v>
                </c:pt>
                <c:pt idx="54">
                  <c:v>Pima u otam u o´ob</c:v>
                </c:pt>
                <c:pt idx="55">
                  <c:v>Kumiai ó Kumeya ó kamia ó ti´pai</c:v>
                </c:pt>
                <c:pt idx="56">
                  <c:v>Kiliwa ó k´olew</c:v>
                </c:pt>
                <c:pt idx="57">
                  <c:v>Kikapú ó Kikapoa</c:v>
                </c:pt>
              </c:strCache>
            </c:strRef>
          </c:cat>
          <c:val>
            <c:numRef>
              <c:f>PPGE_GRA_PAG_3!$B$6:$B$63</c:f>
              <c:numCache>
                <c:formatCode>General</c:formatCode>
                <c:ptCount val="58"/>
                <c:pt idx="0" formatCode="#,##0">
                  <c:v>1589</c:v>
                </c:pt>
                <c:pt idx="1">
                  <c:v>572</c:v>
                </c:pt>
                <c:pt idx="2">
                  <c:v>517</c:v>
                </c:pt>
                <c:pt idx="3">
                  <c:v>469</c:v>
                </c:pt>
                <c:pt idx="4">
                  <c:v>461</c:v>
                </c:pt>
                <c:pt idx="5">
                  <c:v>449</c:v>
                </c:pt>
                <c:pt idx="6">
                  <c:v>421</c:v>
                </c:pt>
                <c:pt idx="7">
                  <c:v>415</c:v>
                </c:pt>
                <c:pt idx="8">
                  <c:v>367</c:v>
                </c:pt>
                <c:pt idx="9">
                  <c:v>290</c:v>
                </c:pt>
                <c:pt idx="10">
                  <c:v>234</c:v>
                </c:pt>
                <c:pt idx="11">
                  <c:v>192</c:v>
                </c:pt>
                <c:pt idx="12">
                  <c:v>188</c:v>
                </c:pt>
                <c:pt idx="13">
                  <c:v>164</c:v>
                </c:pt>
                <c:pt idx="14">
                  <c:v>156</c:v>
                </c:pt>
                <c:pt idx="15">
                  <c:v>156</c:v>
                </c:pt>
                <c:pt idx="16">
                  <c:v>154</c:v>
                </c:pt>
                <c:pt idx="17">
                  <c:v>151</c:v>
                </c:pt>
                <c:pt idx="18">
                  <c:v>132</c:v>
                </c:pt>
                <c:pt idx="19">
                  <c:v>102</c:v>
                </c:pt>
                <c:pt idx="20">
                  <c:v>98</c:v>
                </c:pt>
                <c:pt idx="21">
                  <c:v>91</c:v>
                </c:pt>
                <c:pt idx="22">
                  <c:v>75</c:v>
                </c:pt>
                <c:pt idx="23">
                  <c:v>68</c:v>
                </c:pt>
                <c:pt idx="24">
                  <c:v>59</c:v>
                </c:pt>
                <c:pt idx="25">
                  <c:v>51</c:v>
                </c:pt>
                <c:pt idx="26">
                  <c:v>37</c:v>
                </c:pt>
                <c:pt idx="27">
                  <c:v>30</c:v>
                </c:pt>
                <c:pt idx="28">
                  <c:v>27</c:v>
                </c:pt>
                <c:pt idx="29">
                  <c:v>26</c:v>
                </c:pt>
                <c:pt idx="30">
                  <c:v>22</c:v>
                </c:pt>
                <c:pt idx="31">
                  <c:v>20</c:v>
                </c:pt>
                <c:pt idx="32">
                  <c:v>19</c:v>
                </c:pt>
                <c:pt idx="33">
                  <c:v>15</c:v>
                </c:pt>
                <c:pt idx="34">
                  <c:v>12</c:v>
                </c:pt>
                <c:pt idx="35">
                  <c:v>10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39-4239-92FE-84D39D0EF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97557391"/>
        <c:axId val="1497558831"/>
      </c:barChart>
      <c:catAx>
        <c:axId val="14975573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97558831"/>
        <c:crosses val="autoZero"/>
        <c:auto val="1"/>
        <c:lblAlgn val="ctr"/>
        <c:lblOffset val="100"/>
        <c:noMultiLvlLbl val="0"/>
      </c:catAx>
      <c:valAx>
        <c:axId val="149755883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975573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48</c:v>
                </c:pt>
                <c:pt idx="1">
                  <c:v>223</c:v>
                </c:pt>
                <c:pt idx="2" formatCode="#,##0">
                  <c:v>1380</c:v>
                </c:pt>
                <c:pt idx="3" formatCode="#,##0">
                  <c:v>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87C-4CAE-97AA-C576BED4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5646159"/>
        <c:axId val="1485655279"/>
      </c:barChart>
      <c:catAx>
        <c:axId val="14856461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55279"/>
        <c:crosses val="autoZero"/>
        <c:auto val="1"/>
        <c:lblAlgn val="ctr"/>
        <c:lblOffset val="100"/>
        <c:noMultiLvlLbl val="0"/>
      </c:catAx>
      <c:valAx>
        <c:axId val="148565527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461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45</c:v>
                </c:pt>
                <c:pt idx="1">
                  <c:v>87</c:v>
                </c:pt>
                <c:pt idx="2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85-4C7D-969A-F284CCACA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5648559"/>
        <c:axId val="1485649519"/>
      </c:barChart>
      <c:catAx>
        <c:axId val="14856485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49519"/>
        <c:crosses val="autoZero"/>
        <c:auto val="1"/>
        <c:lblAlgn val="ctr"/>
        <c:lblOffset val="100"/>
        <c:noMultiLvlLbl val="0"/>
      </c:catAx>
      <c:valAx>
        <c:axId val="148564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485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31</c:v>
                </c:pt>
                <c:pt idx="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D4-435A-A658-BDFB6E84B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5649999"/>
        <c:axId val="1485650959"/>
      </c:barChart>
      <c:catAx>
        <c:axId val="14856499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50959"/>
        <c:crosses val="autoZero"/>
        <c:auto val="1"/>
        <c:lblAlgn val="ctr"/>
        <c:lblOffset val="100"/>
        <c:noMultiLvlLbl val="0"/>
      </c:catAx>
      <c:valAx>
        <c:axId val="148565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499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77</c:v>
                </c:pt>
                <c:pt idx="1">
                  <c:v>104</c:v>
                </c:pt>
                <c:pt idx="2">
                  <c:v>138</c:v>
                </c:pt>
                <c:pt idx="3">
                  <c:v>168</c:v>
                </c:pt>
                <c:pt idx="4">
                  <c:v>235</c:v>
                </c:pt>
                <c:pt idx="5">
                  <c:v>307</c:v>
                </c:pt>
                <c:pt idx="6">
                  <c:v>579</c:v>
                </c:pt>
                <c:pt idx="7">
                  <c:v>680</c:v>
                </c:pt>
                <c:pt idx="8" formatCode="#,##0">
                  <c:v>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DBB-AFD1-3F6080A7B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5657199"/>
        <c:axId val="1485645679"/>
      </c:barChart>
      <c:catAx>
        <c:axId val="14856571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45679"/>
        <c:crosses val="autoZero"/>
        <c:auto val="1"/>
        <c:lblAlgn val="ctr"/>
        <c:lblOffset val="100"/>
        <c:noMultiLvlLbl val="0"/>
      </c:catAx>
      <c:valAx>
        <c:axId val="148564567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4856571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9</c:v>
                </c:pt>
                <c:pt idx="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E3-405D-9BA4-1FEC50B75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5657679"/>
        <c:axId val="1485647599"/>
      </c:barChart>
      <c:catAx>
        <c:axId val="14856576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47599"/>
        <c:crosses val="autoZero"/>
        <c:auto val="1"/>
        <c:lblAlgn val="ctr"/>
        <c:lblOffset val="100"/>
        <c:noMultiLvlLbl val="0"/>
      </c:catAx>
      <c:valAx>
        <c:axId val="1485647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576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12</c:v>
                </c:pt>
                <c:pt idx="1">
                  <c:v>48</c:v>
                </c:pt>
                <c:pt idx="2">
                  <c:v>133</c:v>
                </c:pt>
                <c:pt idx="3">
                  <c:v>234</c:v>
                </c:pt>
                <c:pt idx="4">
                  <c:v>278</c:v>
                </c:pt>
                <c:pt idx="5" formatCode="#,##0">
                  <c:v>1150</c:v>
                </c:pt>
                <c:pt idx="6" formatCode="#,##0">
                  <c:v>1956</c:v>
                </c:pt>
                <c:pt idx="7" formatCode="#,##0">
                  <c:v>4230</c:v>
                </c:pt>
                <c:pt idx="8" formatCode="#,##0">
                  <c:v>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8-42C0-81DD-0B35B9C2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5658639"/>
        <c:axId val="1485653359"/>
      </c:barChart>
      <c:catAx>
        <c:axId val="148565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53359"/>
        <c:crosses val="autoZero"/>
        <c:auto val="1"/>
        <c:lblAlgn val="ctr"/>
        <c:lblOffset val="100"/>
        <c:noMultiLvlLbl val="0"/>
      </c:catAx>
      <c:valAx>
        <c:axId val="148565335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5863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256796042081739E-2"/>
          <c:y val="3.772843621202044E-2"/>
          <c:w val="0.93372595098696154"/>
          <c:h val="0.572708563798005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Chihuahua</c:v>
                </c:pt>
                <c:pt idx="1">
                  <c:v>Estado de México</c:v>
                </c:pt>
                <c:pt idx="2">
                  <c:v>CEFERESO No. 11 CPS Sonora</c:v>
                </c:pt>
                <c:pt idx="3">
                  <c:v>Puebla</c:v>
                </c:pt>
                <c:pt idx="4">
                  <c:v>Jalisco</c:v>
                </c:pt>
                <c:pt idx="5">
                  <c:v>Tamaulipas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Baja California</c:v>
                </c:pt>
                <c:pt idx="9">
                  <c:v>Nuevo León</c:v>
                </c:pt>
                <c:pt idx="10">
                  <c:v>Veracruz de Ignacio de la Llave</c:v>
                </c:pt>
                <c:pt idx="11">
                  <c:v>Guanajuato</c:v>
                </c:pt>
                <c:pt idx="12">
                  <c:v>CEFERESO No. 16 CPS Femenil Morelos</c:v>
                </c:pt>
                <c:pt idx="13">
                  <c:v>CEFERESO No. 17 CPS Michoacán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Centro Penitenciario Federal 18 CPS Coahuila</c:v>
                </c:pt>
                <c:pt idx="17">
                  <c:v>Morelos</c:v>
                </c:pt>
                <c:pt idx="18">
                  <c:v>CEFERESO No. 15 CPS Chiapas</c:v>
                </c:pt>
                <c:pt idx="19">
                  <c:v>Querétaro</c:v>
                </c:pt>
                <c:pt idx="20">
                  <c:v>Sinaloa</c:v>
                </c:pt>
                <c:pt idx="21">
                  <c:v>CEFERESO No. 13 CPS Oaxaca</c:v>
                </c:pt>
                <c:pt idx="22">
                  <c:v>San Luis Potosí</c:v>
                </c:pt>
                <c:pt idx="23">
                  <c:v>Aguascalientes</c:v>
                </c:pt>
                <c:pt idx="24">
                  <c:v>Durango</c:v>
                </c:pt>
                <c:pt idx="25">
                  <c:v>Coahuila de Zaragoza</c:v>
                </c:pt>
                <c:pt idx="26">
                  <c:v>Zacatecas</c:v>
                </c:pt>
                <c:pt idx="27">
                  <c:v>Chiapas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1 Altiplano</c:v>
                </c:pt>
                <c:pt idx="31">
                  <c:v>CEFERESO No. 12 CPS Guanajuato</c:v>
                </c:pt>
                <c:pt idx="32">
                  <c:v>CEFERESO No. 5 Oriente</c:v>
                </c:pt>
                <c:pt idx="33">
                  <c:v>Tabasco</c:v>
                </c:pt>
                <c:pt idx="34">
                  <c:v>Campeche</c:v>
                </c:pt>
                <c:pt idx="35">
                  <c:v>Sonora</c:v>
                </c:pt>
                <c:pt idx="36">
                  <c:v>CEFERESO No. 4 Noroeste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Baja California Sur</c:v>
                </c:pt>
                <c:pt idx="40">
                  <c:v>Colima</c:v>
                </c:pt>
                <c:pt idx="41">
                  <c:v>Nayarit</c:v>
                </c:pt>
                <c:pt idx="42">
                  <c:v>CEFERESO No. 8 Nor-Poniente</c:v>
                </c:pt>
                <c:pt idx="43">
                  <c:v>Tlaxcala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1575</c:v>
                </c:pt>
                <c:pt idx="1">
                  <c:v>1542</c:v>
                </c:pt>
                <c:pt idx="2">
                  <c:v>1351</c:v>
                </c:pt>
                <c:pt idx="3">
                  <c:v>1247</c:v>
                </c:pt>
                <c:pt idx="4">
                  <c:v>1088</c:v>
                </c:pt>
                <c:pt idx="5">
                  <c:v>1036</c:v>
                </c:pt>
                <c:pt idx="6">
                  <c:v>1029</c:v>
                </c:pt>
                <c:pt idx="7" formatCode="General">
                  <c:v>995</c:v>
                </c:pt>
                <c:pt idx="8" formatCode="General">
                  <c:v>995</c:v>
                </c:pt>
                <c:pt idx="9" formatCode="General">
                  <c:v>983</c:v>
                </c:pt>
                <c:pt idx="10" formatCode="General">
                  <c:v>935</c:v>
                </c:pt>
                <c:pt idx="11" formatCode="General">
                  <c:v>925</c:v>
                </c:pt>
                <c:pt idx="12" formatCode="General">
                  <c:v>923</c:v>
                </c:pt>
                <c:pt idx="13" formatCode="General">
                  <c:v>866</c:v>
                </c:pt>
                <c:pt idx="14" formatCode="General">
                  <c:v>825</c:v>
                </c:pt>
                <c:pt idx="15" formatCode="General">
                  <c:v>779</c:v>
                </c:pt>
                <c:pt idx="16" formatCode="General">
                  <c:v>731</c:v>
                </c:pt>
                <c:pt idx="17" formatCode="General">
                  <c:v>699</c:v>
                </c:pt>
                <c:pt idx="18" formatCode="General">
                  <c:v>694</c:v>
                </c:pt>
                <c:pt idx="19" formatCode="General">
                  <c:v>609</c:v>
                </c:pt>
                <c:pt idx="20" formatCode="General">
                  <c:v>580</c:v>
                </c:pt>
                <c:pt idx="21" formatCode="General">
                  <c:v>562</c:v>
                </c:pt>
                <c:pt idx="22" formatCode="General">
                  <c:v>553</c:v>
                </c:pt>
                <c:pt idx="23" formatCode="General">
                  <c:v>519</c:v>
                </c:pt>
                <c:pt idx="24" formatCode="General">
                  <c:v>480</c:v>
                </c:pt>
                <c:pt idx="25" formatCode="General">
                  <c:v>476</c:v>
                </c:pt>
                <c:pt idx="26" formatCode="General">
                  <c:v>476</c:v>
                </c:pt>
                <c:pt idx="27" formatCode="General">
                  <c:v>470</c:v>
                </c:pt>
                <c:pt idx="28" formatCode="General">
                  <c:v>405</c:v>
                </c:pt>
                <c:pt idx="29" formatCode="General">
                  <c:v>336</c:v>
                </c:pt>
                <c:pt idx="30" formatCode="General">
                  <c:v>304</c:v>
                </c:pt>
                <c:pt idx="31" formatCode="General">
                  <c:v>301</c:v>
                </c:pt>
                <c:pt idx="32" formatCode="General">
                  <c:v>298</c:v>
                </c:pt>
                <c:pt idx="33" formatCode="General">
                  <c:v>283</c:v>
                </c:pt>
                <c:pt idx="34" formatCode="General">
                  <c:v>260</c:v>
                </c:pt>
                <c:pt idx="35" formatCode="General">
                  <c:v>249</c:v>
                </c:pt>
                <c:pt idx="36" formatCode="General">
                  <c:v>241</c:v>
                </c:pt>
                <c:pt idx="37" formatCode="General">
                  <c:v>218</c:v>
                </c:pt>
                <c:pt idx="38" formatCode="General">
                  <c:v>206</c:v>
                </c:pt>
                <c:pt idx="39" formatCode="General">
                  <c:v>161</c:v>
                </c:pt>
                <c:pt idx="40" formatCode="General">
                  <c:v>160</c:v>
                </c:pt>
                <c:pt idx="41" formatCode="General">
                  <c:v>159</c:v>
                </c:pt>
                <c:pt idx="42" formatCode="General">
                  <c:v>139</c:v>
                </c:pt>
                <c:pt idx="43" formatCode="General">
                  <c:v>133</c:v>
                </c:pt>
                <c:pt idx="44" formatCode="General">
                  <c:v>110</c:v>
                </c:pt>
                <c:pt idx="45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91-4565-AE1F-1B6D2EBB3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85653839"/>
        <c:axId val="1818125856"/>
      </c:barChart>
      <c:catAx>
        <c:axId val="1485653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18125856"/>
        <c:crosses val="autoZero"/>
        <c:auto val="1"/>
        <c:lblAlgn val="ctr"/>
        <c:lblOffset val="100"/>
        <c:noMultiLvlLbl val="0"/>
      </c:catAx>
      <c:valAx>
        <c:axId val="1818125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8565383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81D0-4E9C-99D8-47458429CE7E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2B3-4E61-9218-08E255748EBB}"/>
              </c:ext>
            </c:extLst>
          </c:dPt>
          <c:dLbls>
            <c:dLbl>
              <c:idx val="0"/>
              <c:layout>
                <c:manualLayout>
                  <c:x val="-1.6874877083646975E-2"/>
                  <c:y val="-3.06171684502613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0-4E9C-99D8-47458429CE7E}"/>
                </c:ext>
              </c:extLst>
            </c:dLbl>
            <c:dLbl>
              <c:idx val="1"/>
              <c:layout>
                <c:manualLayout>
                  <c:x val="-0.16782414053892739"/>
                  <c:y val="-0.2989578879348052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B3-4E61-9218-08E255748EBB}"/>
                </c:ext>
              </c:extLst>
            </c:dLbl>
            <c:dLbl>
              <c:idx val="2"/>
              <c:layout>
                <c:manualLayout>
                  <c:x val="1.0700235755505157E-3"/>
                  <c:y val="2.349612693110100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B3-4E61-9218-08E255748EBB}"/>
                </c:ext>
              </c:extLst>
            </c:dLbl>
            <c:dLbl>
              <c:idx val="3"/>
              <c:layout>
                <c:manualLayout>
                  <c:x val="-6.9049335270580047E-4"/>
                  <c:y val="-0.1135365444888678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B3-4E61-9218-08E255748EB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PPPDPFSJ_GRA_PAG_23!$A$6:$A$9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PPPDPFSJ_GRA_PAG_23!$B$6:$B$9</c:f>
              <c:numCache>
                <c:formatCode>#,##0</c:formatCode>
                <c:ptCount val="4"/>
                <c:pt idx="0">
                  <c:v>7165</c:v>
                </c:pt>
                <c:pt idx="1">
                  <c:v>14507</c:v>
                </c:pt>
                <c:pt idx="2">
                  <c:v>2432</c:v>
                </c:pt>
                <c:pt idx="3">
                  <c:v>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0-4E9C-99D8-47458429C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PPLHJS_GRA_PAG_25!$C$1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F0-4BC6-A1B1-EDC8D7AED046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F0-4BC6-A1B1-EDC8D7AED046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0-4BC6-A1B1-EDC8D7AED046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0-4BC6-A1B1-EDC8D7AED046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0-4BC6-A1B1-EDC8D7AED046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0-4BC6-A1B1-EDC8D7AED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PPLHJS_GRA_PAG_25!$B$2:$B$7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PPLHJS_GRA_PAG_25!$C$2:$C$7</c:f>
              <c:numCache>
                <c:formatCode>#,##0</c:formatCode>
                <c:ptCount val="6"/>
                <c:pt idx="0">
                  <c:v>116</c:v>
                </c:pt>
                <c:pt idx="1">
                  <c:v>75</c:v>
                </c:pt>
                <c:pt idx="2">
                  <c:v>65</c:v>
                </c:pt>
                <c:pt idx="3">
                  <c:v>50</c:v>
                </c:pt>
                <c:pt idx="4">
                  <c:v>14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F0-4BC6-A1B1-EDC8D7AED0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885010890781E-2"/>
          <c:y val="0.12285546278675676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GRAFPPLHJS_GRA_PAG_26!$B$1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A43-4793-8DC8-D8841199923B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A43-4793-8DC8-D8841199923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A43-4793-8DC8-D8841199923B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A43-4793-8DC8-D8841199923B}"/>
              </c:ext>
            </c:extLst>
          </c:dPt>
          <c:dLbls>
            <c:dLbl>
              <c:idx val="0"/>
              <c:layout>
                <c:manualLayout>
                  <c:x val="6.0502707492721226E-3"/>
                  <c:y val="-0.2833173339292661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43-4793-8DC8-D8841199923B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43-4793-8DC8-D8841199923B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3-4793-8DC8-D8841199923B}"/>
                </c:ext>
              </c:extLst>
            </c:dLbl>
            <c:dLbl>
              <c:idx val="3"/>
              <c:layout>
                <c:manualLayout>
                  <c:x val="4.6024075029723922E-2"/>
                  <c:y val="-5.3642553101931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43-4793-8DC8-D88411999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GRAFPPLHJS_GRA_PAG_26!$A$2:$A$5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GRAFPPLHJS_GRA_PAG_26!$B$2:$B$5</c:f>
              <c:numCache>
                <c:formatCode>#,##0</c:formatCode>
                <c:ptCount val="4"/>
                <c:pt idx="0">
                  <c:v>162</c:v>
                </c:pt>
                <c:pt idx="1">
                  <c:v>122</c:v>
                </c:pt>
                <c:pt idx="2">
                  <c:v>19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43-4793-8DC8-D8841199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52404014985729"/>
          <c:y val="0.20570099743601977"/>
          <c:w val="0.73545349114658765"/>
          <c:h val="0.6636268842875553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2-3B3C-4C09-912B-1A5411319E0E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B3C-4C09-912B-1A5411319E0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3B3C-4C09-912B-1A5411319E0E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3B3C-4C09-912B-1A5411319E0E}"/>
              </c:ext>
            </c:extLst>
          </c:dPt>
          <c:dLbls>
            <c:dLbl>
              <c:idx val="0"/>
              <c:layout>
                <c:manualLayout>
                  <c:x val="-0.20426695935372846"/>
                  <c:y val="3.488341420020377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C-4C09-912B-1A5411319E0E}"/>
                </c:ext>
              </c:extLst>
            </c:dLbl>
            <c:dLbl>
              <c:idx val="1"/>
              <c:layout>
                <c:manualLayout>
                  <c:x val="0.18173980827553218"/>
                  <c:y val="-9.05031705986954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3C-4C09-912B-1A5411319E0E}"/>
                </c:ext>
              </c:extLst>
            </c:dLbl>
            <c:dLbl>
              <c:idx val="2"/>
              <c:layout>
                <c:manualLayout>
                  <c:x val="-7.5913901359421776E-2"/>
                  <c:y val="-3.26593647951762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C-4C09-912B-1A5411319E0E}"/>
                </c:ext>
              </c:extLst>
            </c:dLbl>
            <c:dLbl>
              <c:idx val="3"/>
              <c:layout>
                <c:manualLayout>
                  <c:x val="0.1459340988838003"/>
                  <c:y val="-5.743465404975113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3C-4C09-912B-1A5411319E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4727</c:v>
                </c:pt>
                <c:pt idx="1">
                  <c:v>2803</c:v>
                </c:pt>
                <c:pt idx="2" formatCode="General">
                  <c:v>224</c:v>
                </c:pt>
                <c:pt idx="3" formatCode="General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C-4C09-912B-1A541131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2-4FAB-B807-6B3DECD6DF7F}"/>
                </c:ext>
              </c:extLst>
            </c:dLbl>
            <c:dLbl>
              <c:idx val="1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2-4FAB-B807-6B3DECD6DF7F}"/>
                </c:ext>
              </c:extLst>
            </c:dLbl>
            <c:dLbl>
              <c:idx val="2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2-4FAB-B807-6B3DECD6DF7F}"/>
                </c:ext>
              </c:extLst>
            </c:dLbl>
            <c:dLbl>
              <c:idx val="3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2-4FAB-B807-6B3DECD6DF7F}"/>
                </c:ext>
              </c:extLst>
            </c:dLbl>
            <c:dLbl>
              <c:idx val="6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2-4FAB-B807-6B3DECD6DF7F}"/>
                </c:ext>
              </c:extLst>
            </c:dLbl>
            <c:dLbl>
              <c:idx val="8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2-4FAB-B807-6B3DECD6D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PPLHJS_GRA_PAG_28!$A$2:$A$30</c:f>
              <c:strCache>
                <c:ptCount val="29"/>
                <c:pt idx="0">
                  <c:v>Ciudad de México</c:v>
                </c:pt>
                <c:pt idx="1">
                  <c:v>Veracruz de Ignacio de la Llave</c:v>
                </c:pt>
                <c:pt idx="2">
                  <c:v>Tamaulipas</c:v>
                </c:pt>
                <c:pt idx="3">
                  <c:v>Jalisco</c:v>
                </c:pt>
                <c:pt idx="4">
                  <c:v>Chiapas</c:v>
                </c:pt>
                <c:pt idx="5">
                  <c:v>Michoacán de Ocampo</c:v>
                </c:pt>
                <c:pt idx="6">
                  <c:v>Estado de México</c:v>
                </c:pt>
                <c:pt idx="7">
                  <c:v>Chihuahua</c:v>
                </c:pt>
                <c:pt idx="8">
                  <c:v>Guerrero</c:v>
                </c:pt>
                <c:pt idx="9">
                  <c:v>Puebla</c:v>
                </c:pt>
                <c:pt idx="10">
                  <c:v>Hidalgo</c:v>
                </c:pt>
                <c:pt idx="11">
                  <c:v>Tabasco</c:v>
                </c:pt>
                <c:pt idx="12">
                  <c:v>Sinaloa</c:v>
                </c:pt>
                <c:pt idx="13">
                  <c:v>Sonora</c:v>
                </c:pt>
                <c:pt idx="14">
                  <c:v>Quintana Roo</c:v>
                </c:pt>
                <c:pt idx="15">
                  <c:v>San Luis Potosí</c:v>
                </c:pt>
                <c:pt idx="16">
                  <c:v>Oaxaca</c:v>
                </c:pt>
                <c:pt idx="17">
                  <c:v>Guanajuato</c:v>
                </c:pt>
                <c:pt idx="18">
                  <c:v>CEFERESO No. 16 CPS Femenil Morelos</c:v>
                </c:pt>
                <c:pt idx="19">
                  <c:v>Morelos</c:v>
                </c:pt>
                <c:pt idx="20">
                  <c:v>Nayarit</c:v>
                </c:pt>
                <c:pt idx="21">
                  <c:v>Durango</c:v>
                </c:pt>
                <c:pt idx="22">
                  <c:v>Tlaxcala</c:v>
                </c:pt>
                <c:pt idx="23">
                  <c:v>Nuevo León</c:v>
                </c:pt>
                <c:pt idx="24">
                  <c:v>Querétaro</c:v>
                </c:pt>
                <c:pt idx="25">
                  <c:v>Zacatecas</c:v>
                </c:pt>
                <c:pt idx="26">
                  <c:v>Aguascalientes</c:v>
                </c:pt>
                <c:pt idx="27">
                  <c:v>Coahuila de Zaragoza</c:v>
                </c:pt>
                <c:pt idx="28">
                  <c:v>Baja California Sur</c:v>
                </c:pt>
              </c:strCache>
            </c:strRef>
          </c:cat>
          <c:val>
            <c:numRef>
              <c:f>PPLHJS_GRA_PAG_28!$B$2:$B$30</c:f>
              <c:numCache>
                <c:formatCode>#,##0</c:formatCode>
                <c:ptCount val="29"/>
                <c:pt idx="0">
                  <c:v>40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  <c:pt idx="7">
                  <c:v>17</c:v>
                </c:pt>
                <c:pt idx="8">
                  <c:v>14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C2-4FAB-B807-6B3DECD6DF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PPLLGBTTIQ_TAB_PAG_31!$C$1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7F-40BC-8426-67C449074F7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7F-40BC-8426-67C449074F7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7F-40BC-8426-67C449074F74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7F-40BC-8426-67C449074F74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7F-40BC-8426-67C449074F74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67F-40BC-8426-67C449074F74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7F-40BC-8426-67C449074F74}"/>
              </c:ext>
            </c:extLst>
          </c:dPt>
          <c:dPt>
            <c:idx val="7"/>
            <c:invertIfNegative val="0"/>
            <c:bubble3D val="0"/>
            <c:spPr>
              <a:solidFill>
                <a:srgbClr val="3366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7F-40BC-8426-67C449074F7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67F-40BC-8426-67C449074F7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67F-40BC-8426-67C449074F7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67F-40BC-8426-67C449074F7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67F-40BC-8426-67C449074F7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67F-40BC-8426-67C449074F7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67F-40BC-8426-67C449074F7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67F-40BC-8426-67C449074F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PPLLGBTTIQ_TAB_PAG_31!$B$2:$B$9</c:f>
              <c:strCache>
                <c:ptCount val="8"/>
                <c:pt idx="0">
                  <c:v>Queer</c:v>
                </c:pt>
                <c:pt idx="1">
                  <c:v>Intersexuales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PPLLGBTTIQ_TAB_PAG_31!$C$2:$C$9</c:f>
              <c:numCache>
                <c:formatCode>#,##0</c:formatCode>
                <c:ptCount val="8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35</c:v>
                </c:pt>
                <c:pt idx="4">
                  <c:v>92</c:v>
                </c:pt>
                <c:pt idx="5">
                  <c:v>570</c:v>
                </c:pt>
                <c:pt idx="6">
                  <c:v>1045</c:v>
                </c:pt>
                <c:pt idx="7">
                  <c:v>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67F-40BC-8426-67C449074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123132699091463E-2"/>
          <c:y val="3.4088565111513328E-2"/>
          <c:w val="0.88775371777842504"/>
          <c:h val="0.638076170821845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PPLLGBTTIQ_GRA_PAG_33!$A$2:$A$47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Veracruz de Ignacio de la Llave</c:v>
                </c:pt>
                <c:pt idx="7">
                  <c:v>Colima</c:v>
                </c:pt>
                <c:pt idx="8">
                  <c:v>Puebla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Chihuahua</c:v>
                </c:pt>
                <c:pt idx="12">
                  <c:v>Guerrero</c:v>
                </c:pt>
                <c:pt idx="13">
                  <c:v>Michoacán de Ocampo</c:v>
                </c:pt>
                <c:pt idx="14">
                  <c:v>Aguascalientes</c:v>
                </c:pt>
                <c:pt idx="15">
                  <c:v>Hidalgo</c:v>
                </c:pt>
                <c:pt idx="16">
                  <c:v>Chiapas</c:v>
                </c:pt>
                <c:pt idx="17">
                  <c:v>Quintana Roo</c:v>
                </c:pt>
                <c:pt idx="18">
                  <c:v>Yucatán</c:v>
                </c:pt>
                <c:pt idx="19">
                  <c:v>Sonora</c:v>
                </c:pt>
                <c:pt idx="20">
                  <c:v>Querétaro</c:v>
                </c:pt>
                <c:pt idx="21">
                  <c:v>Oaxaca</c:v>
                </c:pt>
                <c:pt idx="22">
                  <c:v>Guanajuato</c:v>
                </c:pt>
                <c:pt idx="23">
                  <c:v>Tamaulipas</c:v>
                </c:pt>
                <c:pt idx="24">
                  <c:v>CEFERESO No. 13 CPS Oaxaca</c:v>
                </c:pt>
                <c:pt idx="25">
                  <c:v>Nayarit</c:v>
                </c:pt>
                <c:pt idx="26">
                  <c:v>Zacatecas</c:v>
                </c:pt>
                <c:pt idx="27">
                  <c:v>Sinaloa</c:v>
                </c:pt>
                <c:pt idx="28">
                  <c:v>CEFERESO No. 5 Oriente</c:v>
                </c:pt>
                <c:pt idx="29">
                  <c:v>Campeche</c:v>
                </c:pt>
                <c:pt idx="30">
                  <c:v>Centro Penitenciario Federal 18 CPS Coahuila</c:v>
                </c:pt>
                <c:pt idx="31">
                  <c:v>CEFERESO No. 11 CPS Sonora</c:v>
                </c:pt>
                <c:pt idx="32">
                  <c:v>Tlaxcala</c:v>
                </c:pt>
                <c:pt idx="33">
                  <c:v>CEFERESO No. 14 CPS Durango</c:v>
                </c:pt>
                <c:pt idx="34">
                  <c:v>Tabasco</c:v>
                </c:pt>
                <c:pt idx="35">
                  <c:v>CEFERESO No. 15 CPS Chiapas</c:v>
                </c:pt>
                <c:pt idx="36">
                  <c:v>San Luis Potosí</c:v>
                </c:pt>
                <c:pt idx="37">
                  <c:v>CEFERESO No. 12 CPS Guanajuato</c:v>
                </c:pt>
                <c:pt idx="38">
                  <c:v>CEFERESO No. 17 CPS Michoacán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PPLLGBTTIQ_GRA_PAG_33!$B$2:$B$47</c:f>
              <c:numCache>
                <c:formatCode>#,##0</c:formatCode>
                <c:ptCount val="46"/>
                <c:pt idx="0">
                  <c:v>593</c:v>
                </c:pt>
                <c:pt idx="1">
                  <c:v>432</c:v>
                </c:pt>
                <c:pt idx="2">
                  <c:v>258</c:v>
                </c:pt>
                <c:pt idx="3">
                  <c:v>225</c:v>
                </c:pt>
                <c:pt idx="4">
                  <c:v>207</c:v>
                </c:pt>
                <c:pt idx="5">
                  <c:v>147</c:v>
                </c:pt>
                <c:pt idx="6">
                  <c:v>116</c:v>
                </c:pt>
                <c:pt idx="7">
                  <c:v>100</c:v>
                </c:pt>
                <c:pt idx="8">
                  <c:v>91</c:v>
                </c:pt>
                <c:pt idx="9">
                  <c:v>91</c:v>
                </c:pt>
                <c:pt idx="10">
                  <c:v>72</c:v>
                </c:pt>
                <c:pt idx="11">
                  <c:v>68</c:v>
                </c:pt>
                <c:pt idx="12">
                  <c:v>67</c:v>
                </c:pt>
                <c:pt idx="13">
                  <c:v>61</c:v>
                </c:pt>
                <c:pt idx="14">
                  <c:v>57</c:v>
                </c:pt>
                <c:pt idx="15">
                  <c:v>54</c:v>
                </c:pt>
                <c:pt idx="16">
                  <c:v>46</c:v>
                </c:pt>
                <c:pt idx="17">
                  <c:v>45</c:v>
                </c:pt>
                <c:pt idx="18">
                  <c:v>41</c:v>
                </c:pt>
                <c:pt idx="19">
                  <c:v>38</c:v>
                </c:pt>
                <c:pt idx="20">
                  <c:v>38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30</c:v>
                </c:pt>
                <c:pt idx="28">
                  <c:v>23</c:v>
                </c:pt>
                <c:pt idx="29">
                  <c:v>22</c:v>
                </c:pt>
                <c:pt idx="30">
                  <c:v>21</c:v>
                </c:pt>
                <c:pt idx="31">
                  <c:v>17</c:v>
                </c:pt>
                <c:pt idx="32">
                  <c:v>17</c:v>
                </c:pt>
                <c:pt idx="33">
                  <c:v>16</c:v>
                </c:pt>
                <c:pt idx="34">
                  <c:v>15</c:v>
                </c:pt>
                <c:pt idx="35">
                  <c:v>12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6-47D8-B459-6B4F7A4E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PPEPO_GRA_PAG_35!$A$6:$A$61</c:f>
              <c:strCache>
                <c:ptCount val="56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España</c:v>
                </c:pt>
                <c:pt idx="12">
                  <c:v>República Dominicana</c:v>
                </c:pt>
                <c:pt idx="13">
                  <c:v>Belice</c:v>
                </c:pt>
                <c:pt idx="14">
                  <c:v>China</c:v>
                </c:pt>
                <c:pt idx="15">
                  <c:v>Canadá</c:v>
                </c:pt>
                <c:pt idx="16">
                  <c:v>Haití</c:v>
                </c:pt>
                <c:pt idx="17">
                  <c:v>Chile</c:v>
                </c:pt>
                <c:pt idx="18">
                  <c:v>Brasil</c:v>
                </c:pt>
                <c:pt idx="19">
                  <c:v>Rumania</c:v>
                </c:pt>
                <c:pt idx="20">
                  <c:v>Ucranía</c:v>
                </c:pt>
                <c:pt idx="21">
                  <c:v>Costa Rica</c:v>
                </c:pt>
                <c:pt idx="22">
                  <c:v>Rusia</c:v>
                </c:pt>
                <c:pt idx="23">
                  <c:v>Italia</c:v>
                </c:pt>
                <c:pt idx="24">
                  <c:v>Uruguay</c:v>
                </c:pt>
                <c:pt idx="25">
                  <c:v>Bolivia</c:v>
                </c:pt>
                <c:pt idx="26">
                  <c:v>Paraguay</c:v>
                </c:pt>
                <c:pt idx="27">
                  <c:v>Inglaterra</c:v>
                </c:pt>
                <c:pt idx="28">
                  <c:v>República del Congo</c:v>
                </c:pt>
                <c:pt idx="29">
                  <c:v>Alemania</c:v>
                </c:pt>
                <c:pt idx="30">
                  <c:v>Panamá</c:v>
                </c:pt>
                <c:pt idx="31">
                  <c:v>Turquía</c:v>
                </c:pt>
                <c:pt idx="32">
                  <c:v>Israel</c:v>
                </c:pt>
                <c:pt idx="33">
                  <c:v>Nigeria</c:v>
                </c:pt>
                <c:pt idx="34">
                  <c:v>Hungría</c:v>
                </c:pt>
                <c:pt idx="35">
                  <c:v>Corea</c:v>
                </c:pt>
                <c:pt idx="36">
                  <c:v>Japón</c:v>
                </c:pt>
                <c:pt idx="37">
                  <c:v>Irán</c:v>
                </c:pt>
                <c:pt idx="38">
                  <c:v>Irak</c:v>
                </c:pt>
                <c:pt idx="39">
                  <c:v>Marruecos</c:v>
                </c:pt>
                <c:pt idx="40">
                  <c:v>Suecia</c:v>
                </c:pt>
                <c:pt idx="41">
                  <c:v>Holanda</c:v>
                </c:pt>
                <c:pt idx="42">
                  <c:v>Mónaco</c:v>
                </c:pt>
                <c:pt idx="43">
                  <c:v>Libia</c:v>
                </c:pt>
                <c:pt idx="44">
                  <c:v>Polonia</c:v>
                </c:pt>
                <c:pt idx="45">
                  <c:v>Grecia</c:v>
                </c:pt>
                <c:pt idx="46">
                  <c:v>India</c:v>
                </c:pt>
                <c:pt idx="47">
                  <c:v>Suiza</c:v>
                </c:pt>
                <c:pt idx="48">
                  <c:v>Líbano</c:v>
                </c:pt>
                <c:pt idx="49">
                  <c:v>Camerún</c:v>
                </c:pt>
                <c:pt idx="50">
                  <c:v>Emiratos Árabes Unidos</c:v>
                </c:pt>
                <c:pt idx="51">
                  <c:v>República Checa</c:v>
                </c:pt>
                <c:pt idx="52">
                  <c:v>Bulgaria</c:v>
                </c:pt>
                <c:pt idx="53">
                  <c:v>Taiwán</c:v>
                </c:pt>
                <c:pt idx="54">
                  <c:v>Armenia</c:v>
                </c:pt>
                <c:pt idx="55">
                  <c:v>Filipinas</c:v>
                </c:pt>
              </c:strCache>
            </c:strRef>
          </c:cat>
          <c:val>
            <c:numRef>
              <c:f>PPEPO_GRA_PAG_35!$B$6:$B$61</c:f>
              <c:numCache>
                <c:formatCode>General</c:formatCode>
                <c:ptCount val="56"/>
                <c:pt idx="0" formatCode="#,##0">
                  <c:v>1107</c:v>
                </c:pt>
                <c:pt idx="1">
                  <c:v>697</c:v>
                </c:pt>
                <c:pt idx="2">
                  <c:v>468</c:v>
                </c:pt>
                <c:pt idx="3">
                  <c:v>346</c:v>
                </c:pt>
                <c:pt idx="4">
                  <c:v>236</c:v>
                </c:pt>
                <c:pt idx="5">
                  <c:v>152</c:v>
                </c:pt>
                <c:pt idx="6">
                  <c:v>75</c:v>
                </c:pt>
                <c:pt idx="7">
                  <c:v>68</c:v>
                </c:pt>
                <c:pt idx="8">
                  <c:v>42</c:v>
                </c:pt>
                <c:pt idx="9">
                  <c:v>37</c:v>
                </c:pt>
                <c:pt idx="10">
                  <c:v>20</c:v>
                </c:pt>
                <c:pt idx="11">
                  <c:v>13</c:v>
                </c:pt>
                <c:pt idx="12">
                  <c:v>13</c:v>
                </c:pt>
                <c:pt idx="13">
                  <c:v>11</c:v>
                </c:pt>
                <c:pt idx="14">
                  <c:v>8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2-4AE7-8780-511190CFC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829416096"/>
        <c:axId val="1829415136"/>
      </c:barChart>
      <c:catAx>
        <c:axId val="182941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9415136"/>
        <c:crosses val="autoZero"/>
        <c:auto val="1"/>
        <c:lblAlgn val="ctr"/>
        <c:lblOffset val="100"/>
        <c:noMultiLvlLbl val="0"/>
      </c:catAx>
      <c:valAx>
        <c:axId val="18294151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941609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PPEFSJSEF_TABPAG_37!$A$6:$A$51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Jalisco</c:v>
                </c:pt>
                <c:pt idx="7">
                  <c:v>Sonora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Zacatecas</c:v>
                </c:pt>
                <c:pt idx="14">
                  <c:v>CEFERESO No. 15 CPS Chiapas</c:v>
                </c:pt>
                <c:pt idx="15">
                  <c:v>CEFERESO No. 17 CPS Michoacán</c:v>
                </c:pt>
                <c:pt idx="16">
                  <c:v>CEFERESO No. 11 CPS Sonora</c:v>
                </c:pt>
                <c:pt idx="17">
                  <c:v>Veracruz de Ignacio de la Llave</c:v>
                </c:pt>
                <c:pt idx="18">
                  <c:v>Guanajuato</c:v>
                </c:pt>
                <c:pt idx="19">
                  <c:v>Tabasco</c:v>
                </c:pt>
                <c:pt idx="20">
                  <c:v>CEFERESO No. 13 CPS Oaxaca</c:v>
                </c:pt>
                <c:pt idx="21">
                  <c:v>CEFERESO No. 14 CPS Durango</c:v>
                </c:pt>
                <c:pt idx="22">
                  <c:v>Puebla</c:v>
                </c:pt>
                <c:pt idx="23">
                  <c:v>Querétaro</c:v>
                </c:pt>
                <c:pt idx="24">
                  <c:v>Aguascalientes</c:v>
                </c:pt>
                <c:pt idx="25">
                  <c:v>CEFERESO No. 4 Noroeste</c:v>
                </c:pt>
                <c:pt idx="26">
                  <c:v>Guerrero</c:v>
                </c:pt>
                <c:pt idx="27">
                  <c:v>CEFERESO No. 16 CPS Femenil Morelos</c:v>
                </c:pt>
                <c:pt idx="28">
                  <c:v>Hidalgo</c:v>
                </c:pt>
                <c:pt idx="29">
                  <c:v>San Luis Potosí</c:v>
                </c:pt>
                <c:pt idx="30">
                  <c:v>CEFERESO No. 12 CPS Guanajuato</c:v>
                </c:pt>
                <c:pt idx="31">
                  <c:v>Durango</c:v>
                </c:pt>
                <c:pt idx="32">
                  <c:v>CEFERESO No. 5 Oriente</c:v>
                </c:pt>
                <c:pt idx="33">
                  <c:v>Oaxaca</c:v>
                </c:pt>
                <c:pt idx="34">
                  <c:v>Sinaloa</c:v>
                </c:pt>
                <c:pt idx="35">
                  <c:v>Colima</c:v>
                </c:pt>
                <c:pt idx="36">
                  <c:v>Yucatán</c:v>
                </c:pt>
                <c:pt idx="37">
                  <c:v>Morelos</c:v>
                </c:pt>
                <c:pt idx="38">
                  <c:v>Nayarit</c:v>
                </c:pt>
                <c:pt idx="39">
                  <c:v>CEFERESO No. 1 Altiplano</c:v>
                </c:pt>
                <c:pt idx="40">
                  <c:v>Campeche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CEFEREPSI</c:v>
                </c:pt>
                <c:pt idx="45">
                  <c:v>CEFERESO No. 8 Nor-Poniente</c:v>
                </c:pt>
              </c:strCache>
            </c:strRef>
          </c:cat>
          <c:val>
            <c:numRef>
              <c:f>PPEFSJSEF_TABPAG_37!$B$6:$B$51</c:f>
              <c:numCache>
                <c:formatCode>General</c:formatCode>
                <c:ptCount val="46"/>
                <c:pt idx="0">
                  <c:v>445</c:v>
                </c:pt>
                <c:pt idx="1">
                  <c:v>389</c:v>
                </c:pt>
                <c:pt idx="2">
                  <c:v>293</c:v>
                </c:pt>
                <c:pt idx="3">
                  <c:v>198</c:v>
                </c:pt>
                <c:pt idx="4">
                  <c:v>185</c:v>
                </c:pt>
                <c:pt idx="5">
                  <c:v>173</c:v>
                </c:pt>
                <c:pt idx="6">
                  <c:v>132</c:v>
                </c:pt>
                <c:pt idx="7">
                  <c:v>126</c:v>
                </c:pt>
                <c:pt idx="8">
                  <c:v>106</c:v>
                </c:pt>
                <c:pt idx="9">
                  <c:v>102</c:v>
                </c:pt>
                <c:pt idx="10">
                  <c:v>84</c:v>
                </c:pt>
                <c:pt idx="11">
                  <c:v>82</c:v>
                </c:pt>
                <c:pt idx="12">
                  <c:v>70</c:v>
                </c:pt>
                <c:pt idx="13">
                  <c:v>68</c:v>
                </c:pt>
                <c:pt idx="14">
                  <c:v>66</c:v>
                </c:pt>
                <c:pt idx="15">
                  <c:v>64</c:v>
                </c:pt>
                <c:pt idx="16">
                  <c:v>59</c:v>
                </c:pt>
                <c:pt idx="17">
                  <c:v>59</c:v>
                </c:pt>
                <c:pt idx="18">
                  <c:v>57</c:v>
                </c:pt>
                <c:pt idx="19">
                  <c:v>47</c:v>
                </c:pt>
                <c:pt idx="20">
                  <c:v>47</c:v>
                </c:pt>
                <c:pt idx="21">
                  <c:v>44</c:v>
                </c:pt>
                <c:pt idx="22">
                  <c:v>41</c:v>
                </c:pt>
                <c:pt idx="23">
                  <c:v>38</c:v>
                </c:pt>
                <c:pt idx="24">
                  <c:v>35</c:v>
                </c:pt>
                <c:pt idx="25">
                  <c:v>35</c:v>
                </c:pt>
                <c:pt idx="26">
                  <c:v>34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23</c:v>
                </c:pt>
                <c:pt idx="32">
                  <c:v>22</c:v>
                </c:pt>
                <c:pt idx="33">
                  <c:v>22</c:v>
                </c:pt>
                <c:pt idx="34">
                  <c:v>20</c:v>
                </c:pt>
                <c:pt idx="35">
                  <c:v>17</c:v>
                </c:pt>
                <c:pt idx="36">
                  <c:v>15</c:v>
                </c:pt>
                <c:pt idx="37">
                  <c:v>15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11</c:v>
                </c:pt>
                <c:pt idx="42">
                  <c:v>7</c:v>
                </c:pt>
                <c:pt idx="43">
                  <c:v>6</c:v>
                </c:pt>
                <c:pt idx="44">
                  <c:v>4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6-4A4D-B971-A30880FC6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829412256"/>
        <c:axId val="1829420416"/>
      </c:barChart>
      <c:catAx>
        <c:axId val="18294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9420416"/>
        <c:crosses val="autoZero"/>
        <c:auto val="1"/>
        <c:lblAlgn val="ctr"/>
        <c:lblOffset val="100"/>
        <c:noMultiLvlLbl val="0"/>
      </c:catAx>
      <c:valAx>
        <c:axId val="1829420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2941225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6"/>
          <c:dPt>
            <c:idx val="1"/>
            <c:bubble3D val="0"/>
            <c:spPr>
              <a:solidFill>
                <a:srgbClr val="9E3A38"/>
              </a:solidFill>
            </c:spPr>
            <c:extLst>
              <c:ext xmlns:c16="http://schemas.microsoft.com/office/drawing/2014/chart" uri="{C3380CC4-5D6E-409C-BE32-E72D297353CC}">
                <c16:uniqueId val="{00000000-C262-44A5-AB64-7C318D6E0BF6}"/>
              </c:ext>
            </c:extLst>
          </c:dPt>
          <c:dLbls>
            <c:dLbl>
              <c:idx val="0"/>
              <c:layout>
                <c:manualLayout>
                  <c:x val="9.5362920605226269E-3"/>
                  <c:y val="-8.219562820928984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0-45BC-8E40-0B829448478C}"/>
                </c:ext>
              </c:extLst>
            </c:dLbl>
            <c:dLbl>
              <c:idx val="1"/>
              <c:layout>
                <c:manualLayout>
                  <c:x val="-7.1632979780860223E-2"/>
                  <c:y val="-0.2800500073545522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62-44A5-AB64-7C318D6E0BF6}"/>
                </c:ext>
              </c:extLst>
            </c:dLbl>
            <c:dLbl>
              <c:idx val="2"/>
              <c:layout>
                <c:manualLayout>
                  <c:x val="-4.9086170566707294E-3"/>
                  <c:y val="-0.1671500387394367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2-44A5-AB64-7C318D6E0BF6}"/>
                </c:ext>
              </c:extLst>
            </c:dLbl>
            <c:dLbl>
              <c:idx val="3"/>
              <c:layout>
                <c:manualLayout>
                  <c:x val="3.2652489741599199E-2"/>
                  <c:y val="-2.972035532171750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2-44A5-AB64-7C318D6E0B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1166</c:v>
                </c:pt>
                <c:pt idx="1">
                  <c:v>1303</c:v>
                </c:pt>
                <c:pt idx="2">
                  <c:v>461</c:v>
                </c:pt>
                <c:pt idx="3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2-4BE9-BAB3-73D3F3ACB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3314</c:v>
                </c:pt>
                <c:pt idx="1">
                  <c:v>42</c:v>
                </c:pt>
                <c:pt idx="2">
                  <c:v>26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4F-4E8A-AB59-6B70E6F64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497562191"/>
        <c:axId val="1836070816"/>
      </c:barChart>
      <c:catAx>
        <c:axId val="149756219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36070816"/>
        <c:crosses val="autoZero"/>
        <c:auto val="1"/>
        <c:lblAlgn val="ctr"/>
        <c:lblOffset val="100"/>
        <c:noMultiLvlLbl val="0"/>
      </c:catAx>
      <c:valAx>
        <c:axId val="183607081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975621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tx>
                <c:rich>
                  <a:bodyPr/>
                  <a:lstStyle/>
                  <a:p>
                    <a:fld id="{D538557E-2E1E-4C7F-BF42-A0090376BD9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1C6651AA-02D1-4BB1-AA8E-BB1D5F90267C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44.05%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A9A4-4476-AFC2-FC35A9341711}"/>
                </c:ext>
              </c:extLst>
            </c:dLbl>
            <c:dLbl>
              <c:idx val="3"/>
              <c:layout>
                <c:manualLayout>
                  <c:x val="2.2333070866141731E-2"/>
                  <c:y val="-3.99035608438640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A1-45D4-A544-A869BAF4A5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1460</c:v>
                </c:pt>
                <c:pt idx="1">
                  <c:v>1115</c:v>
                </c:pt>
                <c:pt idx="2">
                  <c:v>651</c:v>
                </c:pt>
                <c:pt idx="3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36-4084-A9C4-B43EC49DC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San Luis Potosí</c:v>
                </c:pt>
                <c:pt idx="14">
                  <c:v>Baja California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Jalisco</c:v>
                </c:pt>
                <c:pt idx="19">
                  <c:v>Durango</c:v>
                </c:pt>
                <c:pt idx="20">
                  <c:v>Sinaloa</c:v>
                </c:pt>
                <c:pt idx="21">
                  <c:v>Tabasco</c:v>
                </c:pt>
                <c:pt idx="22">
                  <c:v>Campeche</c:v>
                </c:pt>
                <c:pt idx="23">
                  <c:v>CEFERESO No. 5 Oriente</c:v>
                </c:pt>
                <c:pt idx="24">
                  <c:v>Nuevo León</c:v>
                </c:pt>
                <c:pt idx="25">
                  <c:v>Baja California Sur</c:v>
                </c:pt>
                <c:pt idx="26">
                  <c:v>Zacatecas</c:v>
                </c:pt>
                <c:pt idx="27">
                  <c:v>Querétaro</c:v>
                </c:pt>
                <c:pt idx="28">
                  <c:v>CEFERESO No. 4 Noroeste</c:v>
                </c:pt>
                <c:pt idx="29">
                  <c:v>Tamaulipas</c:v>
                </c:pt>
                <c:pt idx="30">
                  <c:v>CEFERESO No. 14 CPS Durango</c:v>
                </c:pt>
                <c:pt idx="31">
                  <c:v>CEFERESO No. 11 CPS Sonora</c:v>
                </c:pt>
                <c:pt idx="32">
                  <c:v>CEFERESO No. 17 CPS Michoacán</c:v>
                </c:pt>
                <c:pt idx="33">
                  <c:v>CEFERESO No. 15 CPS Chiapas</c:v>
                </c:pt>
                <c:pt idx="34">
                  <c:v>Tlaxcala</c:v>
                </c:pt>
                <c:pt idx="35">
                  <c:v>CEFERESO No. 16 CPS Femenil Morelos </c:v>
                </c:pt>
                <c:pt idx="36">
                  <c:v>CEFERESO No. 12 CPS Guanajuato</c:v>
                </c:pt>
                <c:pt idx="37">
                  <c:v>Centro Penitenciario Federal 18 CPS Coahuila</c:v>
                </c:pt>
                <c:pt idx="38">
                  <c:v>Guanajuato</c:v>
                </c:pt>
                <c:pt idx="39">
                  <c:v>CEFERESO No. 8 Nor-Poniente</c:v>
                </c:pt>
                <c:pt idx="40">
                  <c:v>Aguascalientes</c:v>
                </c:pt>
                <c:pt idx="41">
                  <c:v>Colima</c:v>
                </c:pt>
                <c:pt idx="42">
                  <c:v>CEFEREPSI </c:v>
                </c:pt>
                <c:pt idx="43">
                  <c:v>Coahuila de Zaragoza</c:v>
                </c:pt>
                <c:pt idx="44">
                  <c:v>CEFERESO No. 7 Nor-Noroeste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1150</c:v>
                </c:pt>
                <c:pt idx="1">
                  <c:v>978</c:v>
                </c:pt>
                <c:pt idx="2">
                  <c:v>656</c:v>
                </c:pt>
                <c:pt idx="3">
                  <c:v>577</c:v>
                </c:pt>
                <c:pt idx="4">
                  <c:v>488</c:v>
                </c:pt>
                <c:pt idx="5">
                  <c:v>476</c:v>
                </c:pt>
                <c:pt idx="6">
                  <c:v>463</c:v>
                </c:pt>
                <c:pt idx="7">
                  <c:v>386</c:v>
                </c:pt>
                <c:pt idx="8">
                  <c:v>340</c:v>
                </c:pt>
                <c:pt idx="9">
                  <c:v>335</c:v>
                </c:pt>
                <c:pt idx="10">
                  <c:v>269</c:v>
                </c:pt>
                <c:pt idx="11">
                  <c:v>178</c:v>
                </c:pt>
                <c:pt idx="12">
                  <c:v>155</c:v>
                </c:pt>
                <c:pt idx="13">
                  <c:v>153</c:v>
                </c:pt>
                <c:pt idx="14">
                  <c:v>152</c:v>
                </c:pt>
                <c:pt idx="15">
                  <c:v>123</c:v>
                </c:pt>
                <c:pt idx="16">
                  <c:v>114</c:v>
                </c:pt>
                <c:pt idx="17">
                  <c:v>104</c:v>
                </c:pt>
                <c:pt idx="18">
                  <c:v>90</c:v>
                </c:pt>
                <c:pt idx="19">
                  <c:v>85</c:v>
                </c:pt>
                <c:pt idx="20">
                  <c:v>83</c:v>
                </c:pt>
                <c:pt idx="21">
                  <c:v>66</c:v>
                </c:pt>
                <c:pt idx="22">
                  <c:v>52</c:v>
                </c:pt>
                <c:pt idx="23">
                  <c:v>50</c:v>
                </c:pt>
                <c:pt idx="24">
                  <c:v>42</c:v>
                </c:pt>
                <c:pt idx="25">
                  <c:v>38</c:v>
                </c:pt>
                <c:pt idx="26">
                  <c:v>38</c:v>
                </c:pt>
                <c:pt idx="27">
                  <c:v>33</c:v>
                </c:pt>
                <c:pt idx="28">
                  <c:v>31</c:v>
                </c:pt>
                <c:pt idx="29">
                  <c:v>27</c:v>
                </c:pt>
                <c:pt idx="30">
                  <c:v>27</c:v>
                </c:pt>
                <c:pt idx="31">
                  <c:v>24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13</c:v>
                </c:pt>
                <c:pt idx="36">
                  <c:v>12</c:v>
                </c:pt>
                <c:pt idx="37">
                  <c:v>10</c:v>
                </c:pt>
                <c:pt idx="38">
                  <c:v>9</c:v>
                </c:pt>
                <c:pt idx="39">
                  <c:v>9</c:v>
                </c:pt>
                <c:pt idx="40">
                  <c:v>7</c:v>
                </c:pt>
                <c:pt idx="41">
                  <c:v>7</c:v>
                </c:pt>
                <c:pt idx="42">
                  <c:v>5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F-4870-A7AB-6F2256CA7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36888639"/>
        <c:axId val="1736893439"/>
      </c:barChart>
      <c:catAx>
        <c:axId val="1736888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36893439"/>
        <c:crosses val="autoZero"/>
        <c:auto val="1"/>
        <c:lblAlgn val="ctr"/>
        <c:lblOffset val="100"/>
        <c:noMultiLvlLbl val="0"/>
      </c:catAx>
      <c:valAx>
        <c:axId val="173689343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3688863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Sonora</c:v>
                </c:pt>
                <c:pt idx="5">
                  <c:v>Michoacán de Ocampo</c:v>
                </c:pt>
                <c:pt idx="6">
                  <c:v>Centro Penitenciario Federal 18 CPS Coahuila</c:v>
                </c:pt>
                <c:pt idx="7">
                  <c:v>Estado de México</c:v>
                </c:pt>
                <c:pt idx="8">
                  <c:v>Guanajuato</c:v>
                </c:pt>
                <c:pt idx="9">
                  <c:v>Nuevo León</c:v>
                </c:pt>
                <c:pt idx="10">
                  <c:v>San Luis Potosí</c:v>
                </c:pt>
                <c:pt idx="11">
                  <c:v>Jalisco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Chihuahua</c:v>
                </c:pt>
                <c:pt idx="16">
                  <c:v>Veracruz de Ignacio de la Llave</c:v>
                </c:pt>
                <c:pt idx="17">
                  <c:v>Durango</c:v>
                </c:pt>
                <c:pt idx="18">
                  <c:v>Sinaloa</c:v>
                </c:pt>
                <c:pt idx="19">
                  <c:v>Hidalgo</c:v>
                </c:pt>
                <c:pt idx="20">
                  <c:v>Quintana Roo</c:v>
                </c:pt>
                <c:pt idx="21">
                  <c:v>Chiapas</c:v>
                </c:pt>
                <c:pt idx="22">
                  <c:v>CEFEREPSI</c:v>
                </c:pt>
                <c:pt idx="23">
                  <c:v>Guerrero</c:v>
                </c:pt>
                <c:pt idx="24">
                  <c:v>CEFERESO No. 15 CPS Chiapas</c:v>
                </c:pt>
                <c:pt idx="25">
                  <c:v>Baja California Sur</c:v>
                </c:pt>
                <c:pt idx="26">
                  <c:v>Colima</c:v>
                </c:pt>
                <c:pt idx="27">
                  <c:v>Zacatecas</c:v>
                </c:pt>
                <c:pt idx="28">
                  <c:v>CEFERESO No. 8 Nor-Poniente</c:v>
                </c:pt>
                <c:pt idx="29">
                  <c:v>Oaxaca</c:v>
                </c:pt>
                <c:pt idx="30">
                  <c:v>CEFERESO No. 5 Oriente</c:v>
                </c:pt>
                <c:pt idx="31">
                  <c:v>Tabasco</c:v>
                </c:pt>
                <c:pt idx="32">
                  <c:v>Tamaulipas</c:v>
                </c:pt>
                <c:pt idx="33">
                  <c:v>Nayarit</c:v>
                </c:pt>
                <c:pt idx="34">
                  <c:v>Tlaxcala</c:v>
                </c:pt>
                <c:pt idx="35">
                  <c:v>Querétaro</c:v>
                </c:pt>
                <c:pt idx="36">
                  <c:v>Coahuila de Zaragoza</c:v>
                </c:pt>
                <c:pt idx="37">
                  <c:v>Yucatán</c:v>
                </c:pt>
                <c:pt idx="38">
                  <c:v>Morelos</c:v>
                </c:pt>
                <c:pt idx="39">
                  <c:v>CEFERESO No. 7 Nor-Noroeste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633</c:v>
                </c:pt>
                <c:pt idx="1">
                  <c:v>578</c:v>
                </c:pt>
                <c:pt idx="2">
                  <c:v>471</c:v>
                </c:pt>
                <c:pt idx="3">
                  <c:v>408</c:v>
                </c:pt>
                <c:pt idx="4">
                  <c:v>365</c:v>
                </c:pt>
                <c:pt idx="5">
                  <c:v>338</c:v>
                </c:pt>
                <c:pt idx="6">
                  <c:v>319</c:v>
                </c:pt>
                <c:pt idx="7">
                  <c:v>316</c:v>
                </c:pt>
                <c:pt idx="8">
                  <c:v>307</c:v>
                </c:pt>
                <c:pt idx="9">
                  <c:v>303</c:v>
                </c:pt>
                <c:pt idx="10">
                  <c:v>269</c:v>
                </c:pt>
                <c:pt idx="11">
                  <c:v>256</c:v>
                </c:pt>
                <c:pt idx="12">
                  <c:v>248</c:v>
                </c:pt>
                <c:pt idx="13">
                  <c:v>243</c:v>
                </c:pt>
                <c:pt idx="14">
                  <c:v>237</c:v>
                </c:pt>
                <c:pt idx="15">
                  <c:v>185</c:v>
                </c:pt>
                <c:pt idx="16">
                  <c:v>146</c:v>
                </c:pt>
                <c:pt idx="17">
                  <c:v>137</c:v>
                </c:pt>
                <c:pt idx="18">
                  <c:v>129</c:v>
                </c:pt>
                <c:pt idx="19">
                  <c:v>109</c:v>
                </c:pt>
                <c:pt idx="20">
                  <c:v>107</c:v>
                </c:pt>
                <c:pt idx="21">
                  <c:v>103</c:v>
                </c:pt>
                <c:pt idx="22">
                  <c:v>102</c:v>
                </c:pt>
                <c:pt idx="23">
                  <c:v>99</c:v>
                </c:pt>
                <c:pt idx="24">
                  <c:v>95</c:v>
                </c:pt>
                <c:pt idx="25">
                  <c:v>91</c:v>
                </c:pt>
                <c:pt idx="26">
                  <c:v>90</c:v>
                </c:pt>
                <c:pt idx="27">
                  <c:v>84</c:v>
                </c:pt>
                <c:pt idx="28">
                  <c:v>79</c:v>
                </c:pt>
                <c:pt idx="29">
                  <c:v>78</c:v>
                </c:pt>
                <c:pt idx="30">
                  <c:v>74</c:v>
                </c:pt>
                <c:pt idx="31">
                  <c:v>68</c:v>
                </c:pt>
                <c:pt idx="32">
                  <c:v>68</c:v>
                </c:pt>
                <c:pt idx="33">
                  <c:v>60</c:v>
                </c:pt>
                <c:pt idx="34">
                  <c:v>60</c:v>
                </c:pt>
                <c:pt idx="35">
                  <c:v>46</c:v>
                </c:pt>
                <c:pt idx="36">
                  <c:v>45</c:v>
                </c:pt>
                <c:pt idx="37">
                  <c:v>43</c:v>
                </c:pt>
                <c:pt idx="38">
                  <c:v>39</c:v>
                </c:pt>
                <c:pt idx="39">
                  <c:v>38</c:v>
                </c:pt>
                <c:pt idx="40">
                  <c:v>36</c:v>
                </c:pt>
                <c:pt idx="41">
                  <c:v>27</c:v>
                </c:pt>
                <c:pt idx="42">
                  <c:v>16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9-4553-A71F-60617E1AE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6890559"/>
        <c:axId val="1736891039"/>
      </c:barChart>
      <c:catAx>
        <c:axId val="17368905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36891039"/>
        <c:crosses val="autoZero"/>
        <c:auto val="1"/>
        <c:lblAlgn val="ctr"/>
        <c:lblOffset val="100"/>
        <c:noMultiLvlLbl val="0"/>
      </c:catAx>
      <c:valAx>
        <c:axId val="1736891039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3689055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6844</c:v>
                </c:pt>
                <c:pt idx="1">
                  <c:v>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D-490B-93A1-D5B0A4A6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6897279"/>
        <c:axId val="1736899199"/>
      </c:barChart>
      <c:catAx>
        <c:axId val="1736897279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36899199"/>
        <c:crosses val="autoZero"/>
        <c:auto val="1"/>
        <c:lblAlgn val="ctr"/>
        <c:lblOffset val="100"/>
        <c:noMultiLvlLbl val="0"/>
      </c:catAx>
      <c:valAx>
        <c:axId val="1736899199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368972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153805746505696"/>
          <c:y val="0.16387236323417562"/>
          <c:w val="0.73545352594017732"/>
          <c:h val="0.66362678221989657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BB3-472E-A56F-7FBCD3E623F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BB3-472E-A56F-7FBCD3E623FD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99-42B7-B47D-C8D769761C12}"/>
              </c:ext>
            </c:extLst>
          </c:dPt>
          <c:dLbls>
            <c:dLbl>
              <c:idx val="0"/>
              <c:layout>
                <c:manualLayout>
                  <c:x val="-0.21270383010118629"/>
                  <c:y val="5.769098524928046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3-472E-A56F-7FBCD3E623FD}"/>
                </c:ext>
              </c:extLst>
            </c:dLbl>
            <c:dLbl>
              <c:idx val="1"/>
              <c:layout>
                <c:manualLayout>
                  <c:x val="0.17255684256479512"/>
                  <c:y val="-0.1485318617440612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3-472E-A56F-7FBCD3E623FD}"/>
                </c:ext>
              </c:extLst>
            </c:dLbl>
            <c:dLbl>
              <c:idx val="2"/>
              <c:layout>
                <c:manualLayout>
                  <c:x val="-7.626505413393414E-2"/>
                  <c:y val="-0.1523770817147311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99-42B7-B47D-C8D769761C12}"/>
                </c:ext>
              </c:extLst>
            </c:dLbl>
            <c:dLbl>
              <c:idx val="3"/>
              <c:layout>
                <c:manualLayout>
                  <c:x val="1.9068578892862248E-3"/>
                  <c:y val="-8.89238877460108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99-42B7-B47D-C8D769761C12}"/>
                </c:ext>
              </c:extLst>
            </c:dLbl>
            <c:dLbl>
              <c:idx val="4"/>
              <c:layout>
                <c:manualLayout>
                  <c:x val="7.9326818827093845E-2"/>
                  <c:y val="-6.347295445265455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9-42B7-B47D-C8D769761C1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5507</c:v>
                </c:pt>
                <c:pt idx="1">
                  <c:v>2273</c:v>
                </c:pt>
                <c:pt idx="2" formatCode="General">
                  <c:v>969</c:v>
                </c:pt>
                <c:pt idx="3" formatCode="General">
                  <c:v>404</c:v>
                </c:pt>
                <c:pt idx="4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B3-472E-A56F-7FBCD3E62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Baja California</c:v>
                </c:pt>
                <c:pt idx="7">
                  <c:v>Chihuahua</c:v>
                </c:pt>
                <c:pt idx="8">
                  <c:v>Hidalgo</c:v>
                </c:pt>
                <c:pt idx="9">
                  <c:v>Chiapas</c:v>
                </c:pt>
                <c:pt idx="10">
                  <c:v>Guerrero</c:v>
                </c:pt>
                <c:pt idx="11">
                  <c:v>Oaxaca</c:v>
                </c:pt>
                <c:pt idx="12">
                  <c:v>Tamaulipas</c:v>
                </c:pt>
                <c:pt idx="13">
                  <c:v>Tabasco</c:v>
                </c:pt>
                <c:pt idx="14">
                  <c:v>Morelos</c:v>
                </c:pt>
                <c:pt idx="15">
                  <c:v>Michoacán de Ocampo</c:v>
                </c:pt>
                <c:pt idx="16">
                  <c:v>Guanajuato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Nayarit</c:v>
                </c:pt>
                <c:pt idx="21">
                  <c:v>Coahuila de Zaragoza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13 CPS Oaxaca</c:v>
                </c:pt>
                <c:pt idx="28">
                  <c:v>CEFERESO No. 14 CPS Durango</c:v>
                </c:pt>
                <c:pt idx="29">
                  <c:v>CEFERESO No. 12 CPS Guanajuato</c:v>
                </c:pt>
                <c:pt idx="30">
                  <c:v>Colima</c:v>
                </c:pt>
                <c:pt idx="31">
                  <c:v>CEFERESO No. 4 Noroeste</c:v>
                </c:pt>
                <c:pt idx="32">
                  <c:v>Aguascalientes</c:v>
                </c:pt>
                <c:pt idx="33">
                  <c:v>Campeche</c:v>
                </c:pt>
                <c:pt idx="34">
                  <c:v>CEFERESO No. 15 CPS Chiapas</c:v>
                </c:pt>
                <c:pt idx="35">
                  <c:v>CEFERESO No. 1 Altiplano</c:v>
                </c:pt>
                <c:pt idx="36">
                  <c:v>Centro Penitenciario Federal 18 CPS Coahuila</c:v>
                </c:pt>
                <c:pt idx="37">
                  <c:v>Baja California Sur</c:v>
                </c:pt>
                <c:pt idx="38">
                  <c:v>CEFERESO No. 17 CPS Michoacán</c:v>
                </c:pt>
                <c:pt idx="39">
                  <c:v>CEFERESO No. 5 Oriente</c:v>
                </c:pt>
                <c:pt idx="40">
                  <c:v>CEFERESO No. 16 CPS Femenil Morelos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PPPAMEF_GRAPAG_14!$B$6:$B$51</c:f>
              <c:numCache>
                <c:formatCode>#,##0</c:formatCode>
                <c:ptCount val="46"/>
                <c:pt idx="0">
                  <c:v>1315</c:v>
                </c:pt>
                <c:pt idx="1">
                  <c:v>1256</c:v>
                </c:pt>
                <c:pt idx="2">
                  <c:v>523</c:v>
                </c:pt>
                <c:pt idx="3">
                  <c:v>461</c:v>
                </c:pt>
                <c:pt idx="4">
                  <c:v>346</c:v>
                </c:pt>
                <c:pt idx="5">
                  <c:v>334</c:v>
                </c:pt>
                <c:pt idx="6">
                  <c:v>308</c:v>
                </c:pt>
                <c:pt idx="7">
                  <c:v>304</c:v>
                </c:pt>
                <c:pt idx="8">
                  <c:v>287</c:v>
                </c:pt>
                <c:pt idx="9">
                  <c:v>277</c:v>
                </c:pt>
                <c:pt idx="10">
                  <c:v>272</c:v>
                </c:pt>
                <c:pt idx="11">
                  <c:v>262</c:v>
                </c:pt>
                <c:pt idx="12">
                  <c:v>241</c:v>
                </c:pt>
                <c:pt idx="13">
                  <c:v>240</c:v>
                </c:pt>
                <c:pt idx="14">
                  <c:v>238</c:v>
                </c:pt>
                <c:pt idx="15">
                  <c:v>228</c:v>
                </c:pt>
                <c:pt idx="16">
                  <c:v>223</c:v>
                </c:pt>
                <c:pt idx="17">
                  <c:v>203</c:v>
                </c:pt>
                <c:pt idx="18">
                  <c:v>180</c:v>
                </c:pt>
                <c:pt idx="19">
                  <c:v>172</c:v>
                </c:pt>
                <c:pt idx="20">
                  <c:v>160</c:v>
                </c:pt>
                <c:pt idx="21">
                  <c:v>148</c:v>
                </c:pt>
                <c:pt idx="22">
                  <c:v>121</c:v>
                </c:pt>
                <c:pt idx="23">
                  <c:v>113</c:v>
                </c:pt>
                <c:pt idx="24">
                  <c:v>108</c:v>
                </c:pt>
                <c:pt idx="25">
                  <c:v>98</c:v>
                </c:pt>
                <c:pt idx="26">
                  <c:v>88</c:v>
                </c:pt>
                <c:pt idx="27">
                  <c:v>72</c:v>
                </c:pt>
                <c:pt idx="28">
                  <c:v>72</c:v>
                </c:pt>
                <c:pt idx="29">
                  <c:v>62</c:v>
                </c:pt>
                <c:pt idx="30">
                  <c:v>57</c:v>
                </c:pt>
                <c:pt idx="31">
                  <c:v>57</c:v>
                </c:pt>
                <c:pt idx="32">
                  <c:v>56</c:v>
                </c:pt>
                <c:pt idx="33">
                  <c:v>46</c:v>
                </c:pt>
                <c:pt idx="34" formatCode="General">
                  <c:v>45</c:v>
                </c:pt>
                <c:pt idx="35">
                  <c:v>43</c:v>
                </c:pt>
                <c:pt idx="36">
                  <c:v>43</c:v>
                </c:pt>
                <c:pt idx="37">
                  <c:v>41</c:v>
                </c:pt>
                <c:pt idx="38" formatCode="General">
                  <c:v>39</c:v>
                </c:pt>
                <c:pt idx="39">
                  <c:v>38</c:v>
                </c:pt>
                <c:pt idx="40" formatCode="General">
                  <c:v>38</c:v>
                </c:pt>
                <c:pt idx="41">
                  <c:v>34</c:v>
                </c:pt>
                <c:pt idx="42">
                  <c:v>33</c:v>
                </c:pt>
                <c:pt idx="43">
                  <c:v>23</c:v>
                </c:pt>
                <c:pt idx="44" formatCode="General">
                  <c:v>10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B-4258-A2D2-2499E734F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18127296"/>
        <c:axId val="1818128736"/>
      </c:barChart>
      <c:catAx>
        <c:axId val="181812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18128736"/>
        <c:crosses val="autoZero"/>
        <c:auto val="1"/>
        <c:lblAlgn val="ctr"/>
        <c:lblOffset val="100"/>
        <c:noMultiLvlLbl val="0"/>
      </c:catAx>
      <c:valAx>
        <c:axId val="18181287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1812729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02722026695028"/>
          <c:y val="0.20464130842999276"/>
          <c:w val="0.73545356269175233"/>
          <c:h val="0.66362684453463949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6.1074286944270167E-2"/>
                  <c:y val="-8.682027991592944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83-4280-B342-8276A2952363}"/>
                </c:ext>
              </c:extLst>
            </c:dLbl>
            <c:dLbl>
              <c:idx val="1"/>
              <c:layout>
                <c:manualLayout>
                  <c:x val="0.19170333362192291"/>
                  <c:y val="-0.3038703495726437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83-4280-B342-8276A2952363}"/>
                </c:ext>
              </c:extLst>
            </c:dLbl>
            <c:dLbl>
              <c:idx val="2"/>
              <c:layout>
                <c:manualLayout>
                  <c:x val="-7.2854982275936536E-2"/>
                  <c:y val="-2.076378614218467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3-4280-B342-8276A2952363}"/>
                </c:ext>
              </c:extLst>
            </c:dLbl>
            <c:dLbl>
              <c:idx val="3"/>
              <c:layout>
                <c:manualLayout>
                  <c:x val="1.9509840904754609E-2"/>
                  <c:y val="-0.1107790209603876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3-4280-B342-8276A29523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76248</c:v>
                </c:pt>
                <c:pt idx="1">
                  <c:v>127497</c:v>
                </c:pt>
                <c:pt idx="2">
                  <c:v>12110</c:v>
                </c:pt>
                <c:pt idx="3">
                  <c:v>17004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31-453B-A56A-D8270561A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441088949645253E-2"/>
          <c:y val="0.21712058640627283"/>
          <c:w val="0.79460912987749277"/>
          <c:h val="0.71730626693785071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37C-4CF6-BDED-3486DE018943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537C-4CF6-BDED-3486DE018943}"/>
              </c:ext>
            </c:extLst>
          </c:dPt>
          <c:dLbls>
            <c:dLbl>
              <c:idx val="0"/>
              <c:layout>
                <c:manualLayout>
                  <c:x val="-0.19297418440634645"/>
                  <c:y val="6.986674601274488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7C-4CF6-BDED-3486DE018943}"/>
                </c:ext>
              </c:extLst>
            </c:dLbl>
            <c:dLbl>
              <c:idx val="1"/>
              <c:layout>
                <c:manualLayout>
                  <c:x val="0.15604163114518016"/>
                  <c:y val="-0.2693723500844836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7C-4CF6-BDED-3486DE018943}"/>
                </c:ext>
              </c:extLst>
            </c:dLbl>
            <c:dLbl>
              <c:idx val="2"/>
              <c:layout>
                <c:manualLayout>
                  <c:x val="-6.1386061889755643E-2"/>
                  <c:y val="-2.33238459696807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7-4A15-9B33-212A0D50DAFC}"/>
                </c:ext>
              </c:extLst>
            </c:dLbl>
            <c:dLbl>
              <c:idx val="3"/>
              <c:layout>
                <c:manualLayout>
                  <c:x val="-9.7249145876850615E-2"/>
                  <c:y val="-3.348904236269775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7-4A15-9B33-212A0D50DAFC}"/>
                </c:ext>
              </c:extLst>
            </c:dLbl>
            <c:dLbl>
              <c:idx val="4"/>
              <c:layout>
                <c:manualLayout>
                  <c:x val="2.0323851747856683E-2"/>
                  <c:y val="-0.106799770222732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7-4A15-9B33-212A0D50DAFC}"/>
                </c:ext>
              </c:extLst>
            </c:dLbl>
            <c:dLbl>
              <c:idx val="5"/>
              <c:layout>
                <c:manualLayout>
                  <c:x val="0.12370512402939034"/>
                  <c:y val="-9.2449399664818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7-4A15-9B33-212A0D50DA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PPTDPEF_TAB_PAG_19!$A$6:$A$11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PPTDPEF_TAB_PAG_19!$B$6:$B$11</c:f>
              <c:numCache>
                <c:formatCode>#,##0</c:formatCode>
                <c:ptCount val="6"/>
                <c:pt idx="0">
                  <c:v>14663</c:v>
                </c:pt>
                <c:pt idx="1">
                  <c:v>6980</c:v>
                </c:pt>
                <c:pt idx="2">
                  <c:v>5589</c:v>
                </c:pt>
                <c:pt idx="3" formatCode="General">
                  <c:v>530</c:v>
                </c:pt>
                <c:pt idx="4" formatCode="General">
                  <c:v>104</c:v>
                </c:pt>
                <c:pt idx="5" formatCode="General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7C-4CF6-BDED-3486DE018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MARZO 2024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alphaModFix amt="70000"/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PlasticWrap/>
                  </a14:imgEffect>
                  <a14:imgEffect>
                    <a14:sharpenSoften amount="-48000"/>
                  </a14:imgEffect>
                  <a14:imgEffect>
                    <a14:brightnessContrast bright="-31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56029</xdr:colOff>
      <xdr:row>3</xdr:row>
      <xdr:rowOff>73585</xdr:rowOff>
    </xdr:from>
    <xdr:to>
      <xdr:col>12</xdr:col>
      <xdr:colOff>481479</xdr:colOff>
      <xdr:row>30</xdr:row>
      <xdr:rowOff>137085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DE3AD2-6286-2023-BD23-21B829E0F7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9F5F0E-C6DE-F487-6C34-DD55385690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C4F2C3-FD9C-3F1E-518A-DEE5041402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4CFAB1D-C42D-BEEE-CC9A-BF20B07D1B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67D8D16-727D-41B3-5DAF-1E553C0006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56EB64-FC77-D02C-1456-DB72C7616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B359AE-26D2-52FF-0DD3-14F23EFF75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43A2CA-92D3-BD52-9609-0842822DBF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212912</xdr:colOff>
      <xdr:row>2</xdr:row>
      <xdr:rowOff>208056</xdr:rowOff>
    </xdr:from>
    <xdr:to>
      <xdr:col>12</xdr:col>
      <xdr:colOff>761627</xdr:colOff>
      <xdr:row>29</xdr:row>
      <xdr:rowOff>148292</xdr:rowOff>
    </xdr:to>
    <xdr:graphicFrame macro="">
      <xdr:nvGraphicFramePr>
        <xdr:cNvPr id="11" name="Gráfico 1">
          <a:extLst>
            <a:ext uri="{FF2B5EF4-FFF2-40B4-BE49-F238E27FC236}">
              <a16:creationId xmlns:a16="http://schemas.microsoft.com/office/drawing/2014/main" id="{4EEE3490-C97C-8642-843F-98867F2F98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16931</xdr:colOff>
      <xdr:row>4</xdr:row>
      <xdr:rowOff>21167</xdr:rowOff>
    </xdr:from>
    <xdr:to>
      <xdr:col>14</xdr:col>
      <xdr:colOff>539750</xdr:colOff>
      <xdr:row>25</xdr:row>
      <xdr:rowOff>74083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7D20170-3831-410C-8817-BBEF05C67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</xdr:colOff>
      <xdr:row>5</xdr:row>
      <xdr:rowOff>31751</xdr:rowOff>
    </xdr:from>
    <xdr:to>
      <xdr:col>14</xdr:col>
      <xdr:colOff>52916</xdr:colOff>
      <xdr:row>25</xdr:row>
      <xdr:rowOff>211667</xdr:rowOff>
    </xdr:to>
    <xdr:graphicFrame macro="">
      <xdr:nvGraphicFramePr>
        <xdr:cNvPr id="27" name="1 Gráfico">
          <a:extLst>
            <a:ext uri="{FF2B5EF4-FFF2-40B4-BE49-F238E27FC236}">
              <a16:creationId xmlns:a16="http://schemas.microsoft.com/office/drawing/2014/main" id="{783518FA-B33F-43EF-80EC-D45EC8F59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74085</xdr:colOff>
      <xdr:row>4</xdr:row>
      <xdr:rowOff>65615</xdr:rowOff>
    </xdr:from>
    <xdr:to>
      <xdr:col>16</xdr:col>
      <xdr:colOff>116417</xdr:colOff>
      <xdr:row>57</xdr:row>
      <xdr:rowOff>95251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0CF9B4-A1CF-4C36-86D5-8980A00FB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40822</xdr:rowOff>
    </xdr:from>
    <xdr:to>
      <xdr:col>15</xdr:col>
      <xdr:colOff>68035</xdr:colOff>
      <xdr:row>31</xdr:row>
      <xdr:rowOff>211096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EA2692-4679-436D-8F4A-0E24B63D2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217714</xdr:colOff>
      <xdr:row>3</xdr:row>
      <xdr:rowOff>136072</xdr:rowOff>
    </xdr:from>
    <xdr:to>
      <xdr:col>19</xdr:col>
      <xdr:colOff>639535</xdr:colOff>
      <xdr:row>54</xdr:row>
      <xdr:rowOff>68035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9C6B3C-3E3E-4D2E-8B1D-DC0580CEB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158750</xdr:colOff>
      <xdr:row>3</xdr:row>
      <xdr:rowOff>36512</xdr:rowOff>
    </xdr:from>
    <xdr:to>
      <xdr:col>12</xdr:col>
      <xdr:colOff>520700</xdr:colOff>
      <xdr:row>93</xdr:row>
      <xdr:rowOff>341312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AC548E-F3FC-49A3-8EBE-D141D1F5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71E09E-1097-4BA5-B81A-7EC54ABF6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78441</xdr:colOff>
      <xdr:row>2</xdr:row>
      <xdr:rowOff>15875</xdr:rowOff>
    </xdr:from>
    <xdr:to>
      <xdr:col>12</xdr:col>
      <xdr:colOff>142875</xdr:colOff>
      <xdr:row>29</xdr:row>
      <xdr:rowOff>79375</xdr:rowOff>
    </xdr:to>
    <xdr:graphicFrame macro="">
      <xdr:nvGraphicFramePr>
        <xdr:cNvPr id="13" name="Gráfico 1">
          <a:extLst>
            <a:ext uri="{FF2B5EF4-FFF2-40B4-BE49-F238E27FC236}">
              <a16:creationId xmlns:a16="http://schemas.microsoft.com/office/drawing/2014/main" id="{1A6A2A7E-14E4-B79E-696E-DAA2169D21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5B3352-DD14-611F-B87A-D9B482091D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10" name="Gráfico 2">
          <a:extLst>
            <a:ext uri="{FF2B5EF4-FFF2-40B4-BE49-F238E27FC236}">
              <a16:creationId xmlns:a16="http://schemas.microsoft.com/office/drawing/2014/main" id="{E8A619C3-AEAF-9D1D-15B0-8B6DB534F7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CF8C04-1C1A-3149-D221-B0B3E72EF6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235326</xdr:colOff>
      <xdr:row>4</xdr:row>
      <xdr:rowOff>89647</xdr:rowOff>
    </xdr:from>
    <xdr:to>
      <xdr:col>12</xdr:col>
      <xdr:colOff>324971</xdr:colOff>
      <xdr:row>27</xdr:row>
      <xdr:rowOff>44823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5BC63B-4EAC-0938-EA36-D3F8B4BDA9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55655</xdr:rowOff>
    </xdr:from>
    <xdr:to>
      <xdr:col>12</xdr:col>
      <xdr:colOff>361950</xdr:colOff>
      <xdr:row>94</xdr:row>
      <xdr:rowOff>13633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6CBD42-748D-70C9-A18A-3776726FE1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430C9E-110A-9D6F-AFC2-5E7B6B54B6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D307AF0-D4EF-DD62-7DDC-123303552C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398492</xdr:colOff>
      <xdr:row>4</xdr:row>
      <xdr:rowOff>130491</xdr:rowOff>
    </xdr:from>
    <xdr:to>
      <xdr:col>12</xdr:col>
      <xdr:colOff>400050</xdr:colOff>
      <xdr:row>32</xdr:row>
      <xdr:rowOff>3491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F557F8-B14B-9EEB-165A-370A380DA4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43729</xdr:rowOff>
    </xdr:from>
    <xdr:to>
      <xdr:col>12</xdr:col>
      <xdr:colOff>311843</xdr:colOff>
      <xdr:row>95</xdr:row>
      <xdr:rowOff>6189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D61BEB-85A0-F9E7-944E-6A4F27C086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128493</xdr:rowOff>
    </xdr:from>
    <xdr:to>
      <xdr:col>12</xdr:col>
      <xdr:colOff>387350</xdr:colOff>
      <xdr:row>33</xdr:row>
      <xdr:rowOff>1493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D9C46A-D564-B0C3-F4D2-DB950225E4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4\03%20Marzo\5%20Informaci&#243;n%20Complementaria\Captura_Menores_2024.xlsx" TargetMode="External"/><Relationship Id="rId1" Type="http://schemas.openxmlformats.org/officeDocument/2006/relationships/externalLinkPath" Target="/2024/03%20Marzo/5%20Informaci&#243;n%20Complementaria/Captura_Menores_2024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4\03%20Marzo\5%20Informaci&#243;n%20Complementaria\Captura_LGBTTI_2024.xlsx" TargetMode="External"/><Relationship Id="rId1" Type="http://schemas.openxmlformats.org/officeDocument/2006/relationships/externalLinkPath" Target="/2024/03%20Marzo/5%20Informaci&#243;n%20Complementaria/Captura_LGBTTI_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Hoja1"/>
      <sheetName val="Altas_Menores"/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  <sheetName val="AVANCE_CAPTURA_MUJERES"/>
      <sheetName val="AVANCE_CAPTURA_MENORES"/>
    </sheetNames>
    <sheetDataSet>
      <sheetData sheetId="0">
        <row r="2">
          <cell r="A2" t="str">
            <v>Enero</v>
          </cell>
          <cell r="C2" t="str">
            <v>Aguascalientes</v>
          </cell>
          <cell r="E2" t="str">
            <v>De 18 a 24</v>
          </cell>
          <cell r="G2" t="str">
            <v>Menores de 1 año</v>
          </cell>
        </row>
        <row r="3">
          <cell r="A3" t="str">
            <v>Febrero</v>
          </cell>
          <cell r="C3" t="str">
            <v>Baja California</v>
          </cell>
          <cell r="E3" t="str">
            <v>De 25 a 29</v>
          </cell>
          <cell r="G3" t="str">
            <v>1 año</v>
          </cell>
        </row>
        <row r="4">
          <cell r="A4" t="str">
            <v>Marzo</v>
          </cell>
          <cell r="C4" t="str">
            <v>Baja California Sur</v>
          </cell>
          <cell r="E4" t="str">
            <v>De 30 a 34</v>
          </cell>
          <cell r="G4" t="str">
            <v>2 años</v>
          </cell>
        </row>
        <row r="5">
          <cell r="A5" t="str">
            <v>Abril</v>
          </cell>
          <cell r="C5" t="str">
            <v>Campeche</v>
          </cell>
          <cell r="E5" t="str">
            <v>De 35 a 39</v>
          </cell>
          <cell r="G5" t="str">
            <v>3 años</v>
          </cell>
        </row>
        <row r="6">
          <cell r="A6" t="str">
            <v>Mayo</v>
          </cell>
          <cell r="C6" t="str">
            <v>Chiapas</v>
          </cell>
          <cell r="E6" t="str">
            <v>De 40 a 44</v>
          </cell>
          <cell r="G6" t="str">
            <v>4 años</v>
          </cell>
        </row>
        <row r="7">
          <cell r="A7" t="str">
            <v>Junio</v>
          </cell>
          <cell r="C7" t="str">
            <v>Chihuahua</v>
          </cell>
          <cell r="E7" t="str">
            <v>De 45 a 49</v>
          </cell>
          <cell r="G7" t="str">
            <v>5 años</v>
          </cell>
        </row>
        <row r="8">
          <cell r="A8" t="str">
            <v>Julio</v>
          </cell>
          <cell r="C8" t="str">
            <v>Ciudad de México</v>
          </cell>
          <cell r="E8" t="str">
            <v>De 50 a 54</v>
          </cell>
          <cell r="G8" t="str">
            <v>6 años</v>
          </cell>
        </row>
        <row r="9">
          <cell r="A9" t="str">
            <v>Agosto</v>
          </cell>
          <cell r="C9" t="str">
            <v>Coahuila de Zaragoza</v>
          </cell>
          <cell r="E9" t="str">
            <v>De 55 a 59</v>
          </cell>
          <cell r="G9" t="str">
            <v>Mayores de 7 años</v>
          </cell>
        </row>
        <row r="10">
          <cell r="A10" t="str">
            <v>Septiembre</v>
          </cell>
          <cell r="C10" t="str">
            <v>Colima</v>
          </cell>
          <cell r="E10" t="str">
            <v>De 60 y más</v>
          </cell>
        </row>
        <row r="11">
          <cell r="A11" t="str">
            <v>Octubre</v>
          </cell>
          <cell r="C11" t="str">
            <v>Durango</v>
          </cell>
        </row>
        <row r="12">
          <cell r="A12" t="str">
            <v>Noviembre</v>
          </cell>
          <cell r="C12" t="str">
            <v>Estado de México</v>
          </cell>
        </row>
        <row r="13">
          <cell r="A13" t="str">
            <v>Diciembre</v>
          </cell>
          <cell r="C13" t="str">
            <v>Guanajuato</v>
          </cell>
        </row>
        <row r="14">
          <cell r="C14" t="str">
            <v>Guerrero</v>
          </cell>
        </row>
        <row r="15">
          <cell r="C15" t="str">
            <v>Hidalgo</v>
          </cell>
        </row>
        <row r="16">
          <cell r="C16" t="str">
            <v>Jalisco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  <row r="34">
          <cell r="C34" t="str">
            <v>CEFERESO No. 1 Altiplano</v>
          </cell>
        </row>
        <row r="35">
          <cell r="C35" t="str">
            <v>CEFERESO No. 4 Noroeste</v>
          </cell>
        </row>
        <row r="36">
          <cell r="C36" t="str">
            <v>CEFERESO No. 5 Oriente</v>
          </cell>
        </row>
        <row r="37">
          <cell r="C37" t="str">
            <v>CEFERESO No. 7 Nor-Noroeste</v>
          </cell>
        </row>
        <row r="38">
          <cell r="C38" t="str">
            <v>CEFERESO No. 8 Nor-Poniente</v>
          </cell>
        </row>
        <row r="39">
          <cell r="C39" t="str">
            <v>Centro Penitenciario Federal 10 Nor-Noreste</v>
          </cell>
        </row>
        <row r="40">
          <cell r="C40" t="str">
            <v>CEFERESO No. 11 CPS Sonora</v>
          </cell>
        </row>
        <row r="41">
          <cell r="C41" t="str">
            <v>CEFERESO No. 12 CPS Guanajuato</v>
          </cell>
        </row>
        <row r="42">
          <cell r="C42" t="str">
            <v>CEFERESO No. 13 CPS Oaxaca</v>
          </cell>
        </row>
        <row r="43">
          <cell r="C43" t="str">
            <v>CEFERESO No. 14 CPS Durango</v>
          </cell>
        </row>
        <row r="44">
          <cell r="C44" t="str">
            <v>CEFERESO No. 15 CPS Chiapas</v>
          </cell>
        </row>
        <row r="45">
          <cell r="C45" t="str">
            <v>CEFERESO No. 16 CPS Femenil Morelos</v>
          </cell>
        </row>
        <row r="46">
          <cell r="C46" t="str">
            <v>CEFERESO No. 17 CPS Michoacán</v>
          </cell>
        </row>
        <row r="47">
          <cell r="C47" t="str">
            <v>Centro Penitenciario Federal 18 CPS Coahuila</v>
          </cell>
        </row>
        <row r="48">
          <cell r="C48" t="str">
            <v>CEFEREPSI</v>
          </cell>
        </row>
      </sheetData>
      <sheetData sheetId="1"/>
      <sheetData sheetId="2"/>
      <sheetData sheetId="3"/>
      <sheetData sheetId="4"/>
      <sheetData sheetId="5">
        <row r="3">
          <cell r="L3">
            <v>2024</v>
          </cell>
        </row>
        <row r="4">
          <cell r="L4" t="str">
            <v>Marzo</v>
          </cell>
          <cell r="M4">
            <v>3</v>
          </cell>
          <cell r="P4" t="str">
            <v>Abril</v>
          </cell>
        </row>
      </sheetData>
      <sheetData sheetId="6"/>
      <sheetData sheetId="7"/>
      <sheetData sheetId="8"/>
      <sheetData sheetId="9">
        <row r="61">
          <cell r="L61">
            <v>323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TOTAL CF Y EF"/>
      <sheetName val="LGBTTIQ+ TOTAL"/>
      <sheetName val="GRAF PAST LGBTTIQ+"/>
      <sheetName val="GRAF LGBTTTIQ EF CF"/>
      <sheetName val="PPIFSSEF_TAB_PAG_4"/>
      <sheetName val="REPORTE_CAPTURA"/>
    </sheetNames>
    <sheetDataSet>
      <sheetData sheetId="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</sheetData>
      <sheetData sheetId="1"/>
      <sheetData sheetId="2"/>
      <sheetData sheetId="3">
        <row r="3">
          <cell r="P3">
            <v>2024</v>
          </cell>
        </row>
        <row r="4">
          <cell r="P4" t="str">
            <v>Marzo</v>
          </cell>
          <cell r="T4" t="str">
            <v>Abril</v>
          </cell>
        </row>
      </sheetData>
      <sheetData sheetId="4"/>
      <sheetData sheetId="5"/>
      <sheetData sheetId="6"/>
      <sheetData sheetId="7">
        <row r="61">
          <cell r="Q61">
            <v>3273</v>
          </cell>
        </row>
      </sheetData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Marzo&amp;anio=2024&amp;origen=excel" preserveFormatting="0" connectionId="6772" xr16:uid="{5777398B-B5FC-40CE-839A-6AF9CED4F149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Marzo&amp;anio=2024&amp;origen=excel" preserveFormatting="0" connectionId="6781" xr16:uid="{AC44AF8D-FE0C-4FC8-A5AE-D3243A976711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Marzo&amp;anio=2024&amp;origen=excel" preserveFormatting="0" connectionId="6806" xr16:uid="{26C8CEBA-312E-4B39-997A-3A607E318088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Marzo&amp;anio=2024&amp;origen=excel" preserveFormatting="0" connectionId="6814" xr16:uid="{5E646F46-51A8-49C4-9A7E-1E0B278ED4CA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Marzo&amp;anio=2024&amp;origen=excel" preserveFormatting="0" connectionId="6832" xr16:uid="{DBDD3C31-856C-4C07-B756-F8940B844F44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Diciembre&amp;anio=2021&amp;origen=excel" preserveFormatting="0" connectionId="6731" xr16:uid="{0D2525DA-37A0-40AF-B63E-3531F08922FC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Marzo&amp;anio=2024&amp;origen=excel" preserveFormatting="0" connectionId="6863" xr16:uid="{E18F3CA5-13F0-4239-ADBD-7F55D6BEB2F6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Marzo&amp;anio=2024&amp;origen=excel" preserveFormatting="0" connectionId="6902" xr16:uid="{91551440-931D-460E-A208-2C69E4BC5D77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Marzo&amp;anio=2024&amp;origen=excel" preserveFormatting="0" connectionId="6926" xr16:uid="{09B5DA8D-5909-4544-880C-6D4412C2744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Marzo&amp;anio=2024&amp;origen=excel" preserveFormatting="0" connectionId="6928" xr16:uid="{77375E60-D04A-4FA2-AD5B-93C98964F49E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Marzo&amp;anio=2024&amp;origen=excel" preserveFormatting="0" connectionId="6728" xr16:uid="{863230FD-8B1F-49F9-A419-03BBB90B305E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Marzo&amp;anio=2024&amp;origen=excel" preserveFormatting="0" connectionId="6929" xr16:uid="{1FA6DB69-AEEE-47AD-B163-93398EC6B116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Marzo&amp;anio=2024&amp;origen=excel" preserveFormatting="0" connectionId="6930" xr16:uid="{C7CCDD4F-3AE9-417E-B596-8AEC772BCEC5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Marzo&amp;anio=2024&amp;origen=excel" preserveFormatting="0" connectionId="6931" xr16:uid="{366BA5B1-54BB-4F68-B0E8-6CD0FD2F7EC4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Marzo&amp;anio=2024&amp;origen=excel" preserveFormatting="0" connectionId="6932" xr16:uid="{91991165-C710-4EC8-AA62-FF9EB66AAE84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3" xr16:uid="{4258BC36-2871-4A2F-85BB-100E9189F44B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Marzo&amp;anio=2024&amp;origen=excel" preserveFormatting="0" connectionId="6933" xr16:uid="{F45BE68B-037F-45F4-AA2A-F8389F2B477F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Marzo&amp;anio=2024&amp;origen=excel" preserveFormatting="0" connectionId="6935" xr16:uid="{6BD81D6B-1BFD-4962-AB35-E422ECFAE4BD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Marzo&amp;anio=2024&amp;origen=excel" preserveFormatting="0" connectionId="6936" xr16:uid="{5E09A77C-C968-4EE7-AC25-1E6523F820CF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Marzo&amp;anio=2024&amp;origen=excel" preserveFormatting="0" connectionId="6937" xr16:uid="{AEB50F82-EA36-44DF-9CC6-FB356BF84C26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Marzo&amp;anio=2024&amp;origen=excel" preserveFormatting="0" connectionId="6938" xr16:uid="{5F07458B-AAB4-409E-B81C-AFDD884D0C0A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Marzo&amp;anio=2024&amp;origen=excel" preserveFormatting="0" connectionId="6729" xr16:uid="{E06D739D-8546-4A3A-8D5E-7735E758F50C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Marzo&amp;anio=2024&amp;origen=excel" preserveFormatting="0" connectionId="6939" xr16:uid="{CEE193A6-9813-4D2D-8A4D-CE18AC431807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Marzo&amp;anio=2024&amp;origen=excel" preserveFormatting="0" connectionId="6942" xr16:uid="{546B036A-C3ED-49E6-B600-1D19F4C5769D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Marzo&amp;anio=2024&amp;origen=excel" preserveFormatting="0" connectionId="6940" xr16:uid="{AA667854-792E-4C12-A90A-91C1EA2CC4F0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Marzo&amp;anio=2024&amp;origen=excel" preserveFormatting="0" connectionId="6941" xr16:uid="{672CCF99-9E68-4D00-9A2A-DA1FB786DBDF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Marzo&amp;anio=2024&amp;origen=excel" preserveFormatting="0" connectionId="6730" xr16:uid="{E4277982-E432-45D2-9A0C-F2DF97985FC4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Marzo&amp;anio=2024&amp;origen=excel" preserveFormatting="0" connectionId="6732" xr16:uid="{9794DB44-D198-4D29-9560-520154EEC483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Marzo&amp;anio=2024&amp;origen=excel" preserveFormatting="0" connectionId="6734" xr16:uid="{274911DC-70BF-47D3-97CD-D1C8A17C47AB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Marzo&amp;anio=2024&amp;origen=excel" preserveFormatting="0" connectionId="6736" xr16:uid="{4BC331BD-280A-485F-85F0-F3A2860FB1CE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Marzo&amp;anio=2024&amp;origen=excel" preserveFormatting="0" connectionId="6737" xr16:uid="{D35C52BF-437D-4A57-8891-66DC6C8798D7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Marzo&amp;anio=2024&amp;origen=excel" preserveFormatting="0" connectionId="6738" xr16:uid="{B8638130-4EAE-4501-B8E8-14225B32932C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B2B355-E1C4-45C9-9B62-DCAB37FE5367}" name="Tabla2" displayName="Tabla2" ref="B1:C7" totalsRowShown="0" headerRowDxfId="21" dataDxfId="20">
  <sortState xmlns:xlrd2="http://schemas.microsoft.com/office/spreadsheetml/2017/richdata2" ref="B2:C7">
    <sortCondition descending="1" ref="C1:C7"/>
  </sortState>
  <tableColumns count="2">
    <tableColumn id="1" xr3:uid="{3A756AB5-2B08-405E-9425-F48012FFE48B}" name="ESTUDIOS" dataDxfId="19"/>
    <tableColumn id="2" xr3:uid="{BA98114B-6417-4E86-8993-D5749DF0C9EA}" name="CANTIDAD" dataDxfId="18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E21A3D0-A7F5-44E7-86F6-EDFC26002F2B}" name="Tabla25" displayName="Tabla25" ref="A1:B5" totalsRowShown="0" headerRowDxfId="17" dataDxfId="16">
  <sortState xmlns:xlrd2="http://schemas.microsoft.com/office/spreadsheetml/2017/richdata2" ref="A2:B5">
    <sortCondition descending="1" ref="B1:B5"/>
  </sortState>
  <tableColumns count="2">
    <tableColumn id="1" xr3:uid="{1296121A-A585-401D-B23F-001D9678C801}" name="ESTUDIOS" dataDxfId="15"/>
    <tableColumn id="2" xr3:uid="{5BADB12C-BA78-44E7-B680-F847ACC0D5E2}" name="CANTIDAD" dataDxfId="14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D699A40-51C9-451C-A951-2C21B5FCD4D0}" name="Tabla24" displayName="Tabla24" ref="A1:B30" totalsRowShown="0" headerRowDxfId="13" dataDxfId="12">
  <sortState xmlns:xlrd2="http://schemas.microsoft.com/office/spreadsheetml/2017/richdata2" ref="A2:B30">
    <sortCondition descending="1" ref="B2:B30"/>
  </sortState>
  <tableColumns count="2">
    <tableColumn id="1" xr3:uid="{D81B9539-05B2-4D21-AD37-D757B52D45FB}" name="ENTIDAD FEDERATIVA/CENTRO PENITENCIARIO FEDERAL" dataDxfId="11"/>
    <tableColumn id="2" xr3:uid="{9F457574-308D-4930-983A-6BF20B800E81}" name="CANTIDAD" dataDxfId="10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4805B08-E206-4B98-8747-9C1B0806B847}" name="Tabla255" displayName="Tabla255" ref="B1:C9" totalsRowShown="0" headerRowDxfId="9" dataDxfId="8">
  <sortState xmlns:xlrd2="http://schemas.microsoft.com/office/spreadsheetml/2017/richdata2" ref="B2:C9">
    <sortCondition ref="C1:C9"/>
  </sortState>
  <tableColumns count="2">
    <tableColumn id="1" xr3:uid="{9537A3FE-F911-4DF2-A6F3-8040A01D95F8}" name="COMUNIDAD" dataDxfId="7"/>
    <tableColumn id="2" xr3:uid="{158B7DB9-6DA0-4457-B31C-B685E692578F}" name="CANTIDAD" dataDxfId="6"/>
  </tableColumns>
  <tableStyleInfo name="TableStyleLight2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F40C95E-0A42-4BF6-8294-763F2A144F1F}" name="Tabla3" displayName="Tabla3" ref="A1:B48" totalsRowShown="0" headerRowDxfId="5" dataDxfId="4">
  <sortState xmlns:xlrd2="http://schemas.microsoft.com/office/spreadsheetml/2017/richdata2" ref="A2:B48">
    <sortCondition descending="1" ref="B2:B48"/>
  </sortState>
  <tableColumns count="2">
    <tableColumn id="1" xr3:uid="{ABC10CE3-E9BC-4D4F-B07C-00C702C3F889}" name="Entidad" dataDxfId="3"/>
    <tableColumn id="2" xr3:uid="{FA2F540E-D2D7-4D9E-A411-B42ADAC005B6}" name="Total" dataDxfId="2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O15" sqref="O15"/>
    </sheetView>
  </sheetViews>
  <sheetFormatPr baseColWidth="10" defaultColWidth="11.42578125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524"/>
      <c r="B9" s="524"/>
      <c r="C9" s="524"/>
      <c r="D9" s="524"/>
      <c r="E9" s="524"/>
      <c r="F9" s="524"/>
      <c r="G9" s="524"/>
      <c r="H9" s="524"/>
      <c r="I9" s="524"/>
      <c r="J9" s="524"/>
    </row>
    <row r="10" spans="1:10" ht="20.100000000000001" customHeight="1">
      <c r="A10" s="524"/>
      <c r="B10" s="524"/>
      <c r="C10" s="524"/>
      <c r="D10" s="524"/>
      <c r="E10" s="524"/>
      <c r="F10" s="524"/>
      <c r="G10" s="524"/>
      <c r="H10" s="524"/>
      <c r="I10" s="524"/>
      <c r="J10" s="524"/>
    </row>
    <row r="11" spans="1:10" ht="20.100000000000001" customHeight="1">
      <c r="A11" s="524"/>
      <c r="B11" s="524"/>
      <c r="C11" s="524"/>
      <c r="D11" s="524"/>
      <c r="E11" s="524"/>
      <c r="F11" s="524"/>
      <c r="G11" s="524"/>
      <c r="H11" s="524"/>
      <c r="I11" s="524"/>
      <c r="J11" s="524"/>
    </row>
    <row r="12" spans="1:10" ht="20.100000000000001" customHeight="1">
      <c r="A12" s="524"/>
      <c r="B12" s="524"/>
      <c r="C12" s="524"/>
      <c r="D12" s="524"/>
      <c r="E12" s="524"/>
      <c r="F12" s="524"/>
      <c r="G12" s="524"/>
      <c r="H12" s="524"/>
      <c r="I12" s="524"/>
      <c r="J12" s="524"/>
    </row>
    <row r="13" spans="1:10" ht="20.100000000000001" customHeight="1">
      <c r="A13" s="524"/>
      <c r="B13" s="524"/>
      <c r="C13" s="524"/>
      <c r="D13" s="524"/>
      <c r="E13" s="524"/>
      <c r="F13" s="524"/>
      <c r="G13" s="524"/>
      <c r="H13" s="524"/>
      <c r="I13" s="524"/>
      <c r="J13" s="524"/>
    </row>
    <row r="14" spans="1:10" ht="20.100000000000001" customHeight="1">
      <c r="A14" s="524"/>
      <c r="B14" s="524"/>
      <c r="C14" s="524"/>
      <c r="D14" s="524"/>
      <c r="E14" s="524"/>
      <c r="F14" s="524"/>
      <c r="G14" s="524"/>
      <c r="H14" s="524"/>
      <c r="I14" s="524"/>
      <c r="J14" s="524"/>
    </row>
    <row r="15" spans="1:10" ht="20.100000000000001" customHeight="1">
      <c r="A15" s="524"/>
      <c r="B15" s="524"/>
      <c r="C15" s="524"/>
      <c r="D15" s="524"/>
      <c r="E15" s="524"/>
      <c r="F15" s="524"/>
      <c r="G15" s="524"/>
      <c r="H15" s="524"/>
      <c r="I15" s="524"/>
      <c r="J15" s="524"/>
    </row>
    <row r="16" spans="1:10" ht="20.100000000000001" customHeight="1">
      <c r="A16" s="524"/>
      <c r="B16" s="524"/>
      <c r="C16" s="524"/>
      <c r="D16" s="524"/>
      <c r="E16" s="524"/>
      <c r="F16" s="524"/>
      <c r="G16" s="524"/>
      <c r="H16" s="524"/>
      <c r="I16" s="524"/>
      <c r="J16" s="524"/>
    </row>
    <row r="17" spans="1:10" ht="20.100000000000001" customHeight="1">
      <c r="A17" s="524"/>
      <c r="B17" s="524"/>
      <c r="C17" s="524"/>
      <c r="D17" s="524"/>
      <c r="E17" s="524"/>
      <c r="F17" s="524"/>
      <c r="G17" s="524"/>
      <c r="H17" s="524"/>
      <c r="I17" s="524"/>
      <c r="J17" s="524"/>
    </row>
    <row r="18" spans="1:10" ht="20.100000000000001" customHeight="1">
      <c r="A18" s="524"/>
      <c r="B18" s="524"/>
      <c r="C18" s="524"/>
      <c r="D18" s="524"/>
      <c r="E18" s="524"/>
      <c r="F18" s="524"/>
      <c r="G18" s="524"/>
      <c r="H18" s="524"/>
      <c r="I18" s="524"/>
      <c r="J18" s="524"/>
    </row>
    <row r="19" spans="1:10" ht="20.100000000000001" customHeight="1">
      <c r="A19" s="524"/>
      <c r="B19" s="524"/>
      <c r="C19" s="524"/>
      <c r="D19" s="524"/>
      <c r="E19" s="524"/>
      <c r="F19" s="524"/>
      <c r="G19" s="524"/>
      <c r="H19" s="524"/>
      <c r="I19" s="524"/>
      <c r="J19" s="524"/>
    </row>
    <row r="20" spans="1:10" ht="20.100000000000001" customHeight="1">
      <c r="A20" s="524"/>
      <c r="B20" s="524"/>
      <c r="C20" s="524"/>
      <c r="D20" s="524"/>
      <c r="E20" s="524"/>
      <c r="F20" s="524"/>
      <c r="G20" s="524"/>
      <c r="H20" s="524"/>
      <c r="I20" s="524"/>
      <c r="J20" s="524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525"/>
      <c r="B25" s="525"/>
      <c r="C25" s="525"/>
      <c r="D25" s="525"/>
      <c r="E25" s="525"/>
      <c r="F25" s="525"/>
      <c r="G25" s="525"/>
      <c r="H25" s="525"/>
      <c r="I25" s="525"/>
      <c r="J25" s="525"/>
    </row>
    <row r="26" spans="1:10" ht="20.100000000000001" customHeight="1">
      <c r="A26" s="525"/>
      <c r="B26" s="525"/>
      <c r="C26" s="525"/>
      <c r="D26" s="525"/>
      <c r="E26" s="525"/>
      <c r="F26" s="525"/>
      <c r="G26" s="525"/>
      <c r="H26" s="525"/>
      <c r="I26" s="525"/>
      <c r="J26" s="525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AF7BE-0357-47E8-8048-D0AC1E3FA8BB}">
  <dimension ref="A1:Q79"/>
  <sheetViews>
    <sheetView view="pageBreakPreview" zoomScale="55" zoomScaleNormal="100" zoomScaleSheetLayoutView="55" workbookViewId="0">
      <selection activeCell="W30" sqref="W30:W31"/>
    </sheetView>
  </sheetViews>
  <sheetFormatPr baseColWidth="10" defaultColWidth="11.42578125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64</v>
      </c>
    </row>
    <row r="2" spans="1:17" ht="20.100000000000001" customHeight="1">
      <c r="A2" s="563" t="s">
        <v>301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17" ht="20.100000000000001" customHeight="1">
      <c r="A3" s="563" t="s">
        <v>53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</row>
    <row r="4" spans="1:17">
      <c r="A4" s="55"/>
    </row>
    <row r="5" spans="1:17">
      <c r="A5" s="556" t="s">
        <v>302</v>
      </c>
      <c r="B5" s="565"/>
      <c r="C5" s="556" t="s">
        <v>280</v>
      </c>
      <c r="D5" s="556"/>
      <c r="E5" s="556"/>
      <c r="F5" s="556"/>
      <c r="G5" s="556"/>
      <c r="H5" s="556"/>
      <c r="I5" s="565"/>
      <c r="J5" s="556" t="s">
        <v>281</v>
      </c>
      <c r="K5" s="556"/>
      <c r="L5" s="556"/>
      <c r="M5" s="556"/>
      <c r="N5" s="556"/>
      <c r="O5" s="556"/>
      <c r="P5" s="565"/>
      <c r="Q5" s="556" t="s">
        <v>68</v>
      </c>
    </row>
    <row r="6" spans="1:17">
      <c r="A6" s="556"/>
      <c r="B6" s="565"/>
      <c r="C6" s="556" t="s">
        <v>282</v>
      </c>
      <c r="D6" s="556"/>
      <c r="E6" s="556" t="s">
        <v>283</v>
      </c>
      <c r="F6" s="556"/>
      <c r="G6" s="556" t="s">
        <v>195</v>
      </c>
      <c r="H6" s="556" t="s">
        <v>284</v>
      </c>
      <c r="I6" s="565"/>
      <c r="J6" s="556" t="s">
        <v>282</v>
      </c>
      <c r="K6" s="556"/>
      <c r="L6" s="556" t="s">
        <v>283</v>
      </c>
      <c r="M6" s="556"/>
      <c r="N6" s="556" t="s">
        <v>195</v>
      </c>
      <c r="O6" s="556" t="s">
        <v>284</v>
      </c>
      <c r="P6" s="565"/>
      <c r="Q6" s="556"/>
    </row>
    <row r="7" spans="1:17">
      <c r="A7" s="556"/>
      <c r="B7" s="565"/>
      <c r="C7" s="90" t="s">
        <v>285</v>
      </c>
      <c r="D7" s="90" t="s">
        <v>286</v>
      </c>
      <c r="E7" s="90" t="s">
        <v>285</v>
      </c>
      <c r="F7" s="90" t="s">
        <v>286</v>
      </c>
      <c r="G7" s="556"/>
      <c r="H7" s="556"/>
      <c r="I7" s="565"/>
      <c r="J7" s="90" t="s">
        <v>285</v>
      </c>
      <c r="K7" s="90" t="s">
        <v>286</v>
      </c>
      <c r="L7" s="90" t="s">
        <v>285</v>
      </c>
      <c r="M7" s="90" t="s">
        <v>286</v>
      </c>
      <c r="N7" s="556"/>
      <c r="O7" s="556"/>
      <c r="P7" s="565"/>
      <c r="Q7" s="556"/>
    </row>
    <row r="8" spans="1:17" ht="8.1" customHeight="1">
      <c r="A8" s="109"/>
      <c r="B8" s="55"/>
      <c r="C8" s="110"/>
      <c r="D8" s="110"/>
      <c r="E8" s="110"/>
      <c r="F8" s="110"/>
      <c r="G8" s="110"/>
      <c r="H8" s="110"/>
      <c r="I8" s="55"/>
      <c r="J8" s="110"/>
      <c r="K8" s="110"/>
      <c r="L8" s="110"/>
      <c r="M8" s="110"/>
      <c r="N8" s="110"/>
      <c r="O8" s="110"/>
      <c r="P8" s="55"/>
      <c r="Q8" s="110"/>
    </row>
    <row r="9" spans="1:17">
      <c r="A9" s="101" t="s">
        <v>303</v>
      </c>
      <c r="B9" s="106"/>
      <c r="C9" s="236">
        <v>0</v>
      </c>
      <c r="D9" s="236">
        <v>0</v>
      </c>
      <c r="E9" s="236">
        <v>0</v>
      </c>
      <c r="F9" s="236">
        <v>0</v>
      </c>
      <c r="G9" s="84">
        <v>0</v>
      </c>
      <c r="H9" s="84">
        <v>0</v>
      </c>
      <c r="I9" s="106"/>
      <c r="J9" s="236">
        <v>0</v>
      </c>
      <c r="K9" s="236">
        <v>0</v>
      </c>
      <c r="L9" s="236">
        <v>0</v>
      </c>
      <c r="M9" s="236">
        <v>0</v>
      </c>
      <c r="N9" s="84">
        <v>0</v>
      </c>
      <c r="O9" s="84">
        <v>0</v>
      </c>
      <c r="P9" s="106"/>
      <c r="Q9" s="84">
        <v>0</v>
      </c>
    </row>
    <row r="10" spans="1:17">
      <c r="A10" s="101" t="s">
        <v>304</v>
      </c>
      <c r="B10" s="106"/>
      <c r="C10" s="236">
        <v>39</v>
      </c>
      <c r="D10" s="236">
        <v>2</v>
      </c>
      <c r="E10" s="236">
        <v>43</v>
      </c>
      <c r="F10" s="236">
        <v>1</v>
      </c>
      <c r="G10" s="84">
        <v>85</v>
      </c>
      <c r="H10" s="84">
        <v>93</v>
      </c>
      <c r="I10" s="106"/>
      <c r="J10" s="236">
        <v>2</v>
      </c>
      <c r="K10" s="236">
        <v>0</v>
      </c>
      <c r="L10" s="236">
        <v>4</v>
      </c>
      <c r="M10" s="236">
        <v>0</v>
      </c>
      <c r="N10" s="84">
        <v>6</v>
      </c>
      <c r="O10" s="84">
        <v>7</v>
      </c>
      <c r="P10" s="106"/>
      <c r="Q10" s="84">
        <v>91</v>
      </c>
    </row>
    <row r="11" spans="1:17">
      <c r="A11" s="101" t="s">
        <v>305</v>
      </c>
      <c r="B11" s="106"/>
      <c r="C11" s="236">
        <v>9</v>
      </c>
      <c r="D11" s="236">
        <v>0</v>
      </c>
      <c r="E11" s="236">
        <v>25</v>
      </c>
      <c r="F11" s="236">
        <v>1</v>
      </c>
      <c r="G11" s="84">
        <v>35</v>
      </c>
      <c r="H11" s="84">
        <v>97</v>
      </c>
      <c r="I11" s="106"/>
      <c r="J11" s="236">
        <v>1</v>
      </c>
      <c r="K11" s="236">
        <v>0</v>
      </c>
      <c r="L11" s="236">
        <v>0</v>
      </c>
      <c r="M11" s="236">
        <v>0</v>
      </c>
      <c r="N11" s="84">
        <v>1</v>
      </c>
      <c r="O11" s="84">
        <v>3</v>
      </c>
      <c r="P11" s="106"/>
      <c r="Q11" s="84">
        <v>36</v>
      </c>
    </row>
    <row r="12" spans="1:17">
      <c r="A12" s="101" t="s">
        <v>306</v>
      </c>
      <c r="B12" s="106"/>
      <c r="C12" s="236">
        <v>2</v>
      </c>
      <c r="D12" s="236">
        <v>0</v>
      </c>
      <c r="E12" s="236">
        <v>2</v>
      </c>
      <c r="F12" s="236">
        <v>0</v>
      </c>
      <c r="G12" s="84">
        <v>4</v>
      </c>
      <c r="H12" s="84">
        <v>100</v>
      </c>
      <c r="I12" s="106"/>
      <c r="J12" s="236">
        <v>0</v>
      </c>
      <c r="K12" s="236">
        <v>0</v>
      </c>
      <c r="L12" s="236">
        <v>0</v>
      </c>
      <c r="M12" s="236">
        <v>0</v>
      </c>
      <c r="N12" s="84">
        <v>0</v>
      </c>
      <c r="O12" s="84">
        <v>0</v>
      </c>
      <c r="P12" s="106"/>
      <c r="Q12" s="84">
        <v>4</v>
      </c>
    </row>
    <row r="13" spans="1:17">
      <c r="A13" s="101" t="s">
        <v>307</v>
      </c>
      <c r="B13" s="106"/>
      <c r="C13" s="236">
        <v>69</v>
      </c>
      <c r="D13" s="236">
        <v>1</v>
      </c>
      <c r="E13" s="236">
        <v>116</v>
      </c>
      <c r="F13" s="236">
        <v>3</v>
      </c>
      <c r="G13" s="84">
        <v>189</v>
      </c>
      <c r="H13" s="84">
        <v>97</v>
      </c>
      <c r="I13" s="106"/>
      <c r="J13" s="236">
        <v>5</v>
      </c>
      <c r="K13" s="236">
        <v>0</v>
      </c>
      <c r="L13" s="236">
        <v>1</v>
      </c>
      <c r="M13" s="236">
        <v>0</v>
      </c>
      <c r="N13" s="84">
        <v>6</v>
      </c>
      <c r="O13" s="84">
        <v>3</v>
      </c>
      <c r="P13" s="106"/>
      <c r="Q13" s="84">
        <v>195</v>
      </c>
    </row>
    <row r="14" spans="1:17">
      <c r="A14" s="101" t="s">
        <v>308</v>
      </c>
      <c r="B14" s="106"/>
      <c r="C14" s="236">
        <v>103</v>
      </c>
      <c r="D14" s="236">
        <v>1</v>
      </c>
      <c r="E14" s="236">
        <v>123</v>
      </c>
      <c r="F14" s="236">
        <v>1</v>
      </c>
      <c r="G14" s="84">
        <v>228</v>
      </c>
      <c r="H14" s="84">
        <v>97</v>
      </c>
      <c r="I14" s="106"/>
      <c r="J14" s="236">
        <v>2</v>
      </c>
      <c r="K14" s="236">
        <v>0</v>
      </c>
      <c r="L14" s="236">
        <v>4</v>
      </c>
      <c r="M14" s="236">
        <v>0</v>
      </c>
      <c r="N14" s="84">
        <v>6</v>
      </c>
      <c r="O14" s="84">
        <v>3</v>
      </c>
      <c r="P14" s="106"/>
      <c r="Q14" s="84">
        <v>234</v>
      </c>
    </row>
    <row r="15" spans="1:17">
      <c r="A15" s="101" t="s">
        <v>309</v>
      </c>
      <c r="B15" s="106"/>
      <c r="C15" s="236">
        <v>4</v>
      </c>
      <c r="D15" s="236">
        <v>0</v>
      </c>
      <c r="E15" s="236">
        <v>6</v>
      </c>
      <c r="F15" s="236">
        <v>1</v>
      </c>
      <c r="G15" s="84">
        <v>11</v>
      </c>
      <c r="H15" s="84">
        <v>100</v>
      </c>
      <c r="I15" s="106"/>
      <c r="J15" s="236">
        <v>0</v>
      </c>
      <c r="K15" s="236">
        <v>0</v>
      </c>
      <c r="L15" s="236">
        <v>0</v>
      </c>
      <c r="M15" s="236">
        <v>0</v>
      </c>
      <c r="N15" s="84">
        <v>0</v>
      </c>
      <c r="O15" s="84">
        <v>0</v>
      </c>
      <c r="P15" s="106"/>
      <c r="Q15" s="84">
        <v>11</v>
      </c>
    </row>
    <row r="16" spans="1:17">
      <c r="A16" s="101" t="s">
        <v>310</v>
      </c>
      <c r="B16" s="106"/>
      <c r="C16" s="236">
        <v>3</v>
      </c>
      <c r="D16" s="236">
        <v>0</v>
      </c>
      <c r="E16" s="236">
        <v>15</v>
      </c>
      <c r="F16" s="236">
        <v>0</v>
      </c>
      <c r="G16" s="84">
        <v>18</v>
      </c>
      <c r="H16" s="84">
        <v>100</v>
      </c>
      <c r="I16" s="106"/>
      <c r="J16" s="236">
        <v>0</v>
      </c>
      <c r="K16" s="236">
        <v>0</v>
      </c>
      <c r="L16" s="236">
        <v>0</v>
      </c>
      <c r="M16" s="236">
        <v>0</v>
      </c>
      <c r="N16" s="84">
        <v>0</v>
      </c>
      <c r="O16" s="84">
        <v>0</v>
      </c>
      <c r="P16" s="106"/>
      <c r="Q16" s="84">
        <v>18</v>
      </c>
    </row>
    <row r="17" spans="1:17">
      <c r="A17" s="101" t="s">
        <v>311</v>
      </c>
      <c r="B17" s="106"/>
      <c r="C17" s="236">
        <v>0</v>
      </c>
      <c r="D17" s="236">
        <v>0</v>
      </c>
      <c r="E17" s="236">
        <v>1</v>
      </c>
      <c r="F17" s="236">
        <v>0</v>
      </c>
      <c r="G17" s="84">
        <v>1</v>
      </c>
      <c r="H17" s="84">
        <v>100</v>
      </c>
      <c r="I17" s="106"/>
      <c r="J17" s="236">
        <v>0</v>
      </c>
      <c r="K17" s="236">
        <v>0</v>
      </c>
      <c r="L17" s="236">
        <v>0</v>
      </c>
      <c r="M17" s="236">
        <v>0</v>
      </c>
      <c r="N17" s="84">
        <v>0</v>
      </c>
      <c r="O17" s="84">
        <v>0</v>
      </c>
      <c r="P17" s="106"/>
      <c r="Q17" s="84">
        <v>1</v>
      </c>
    </row>
    <row r="18" spans="1:17">
      <c r="A18" s="101" t="s">
        <v>312</v>
      </c>
      <c r="B18" s="106"/>
      <c r="C18" s="236">
        <v>59</v>
      </c>
      <c r="D18" s="236">
        <v>4</v>
      </c>
      <c r="E18" s="236">
        <v>107</v>
      </c>
      <c r="F18" s="236">
        <v>5</v>
      </c>
      <c r="G18" s="84">
        <v>175</v>
      </c>
      <c r="H18" s="84">
        <v>93</v>
      </c>
      <c r="I18" s="106"/>
      <c r="J18" s="236">
        <v>2</v>
      </c>
      <c r="K18" s="236">
        <v>0</v>
      </c>
      <c r="L18" s="236">
        <v>11</v>
      </c>
      <c r="M18" s="236">
        <v>0</v>
      </c>
      <c r="N18" s="84">
        <v>13</v>
      </c>
      <c r="O18" s="84">
        <v>7</v>
      </c>
      <c r="P18" s="106"/>
      <c r="Q18" s="84">
        <v>188</v>
      </c>
    </row>
    <row r="19" spans="1:17">
      <c r="A19" s="101" t="s">
        <v>313</v>
      </c>
      <c r="B19" s="106"/>
      <c r="C19" s="236">
        <v>0</v>
      </c>
      <c r="D19" s="236">
        <v>0</v>
      </c>
      <c r="E19" s="236">
        <v>0</v>
      </c>
      <c r="F19" s="236">
        <v>2</v>
      </c>
      <c r="G19" s="84">
        <v>2</v>
      </c>
      <c r="H19" s="84">
        <v>100</v>
      </c>
      <c r="I19" s="106"/>
      <c r="J19" s="236">
        <v>0</v>
      </c>
      <c r="K19" s="236">
        <v>0</v>
      </c>
      <c r="L19" s="236">
        <v>0</v>
      </c>
      <c r="M19" s="236">
        <v>0</v>
      </c>
      <c r="N19" s="84">
        <v>0</v>
      </c>
      <c r="O19" s="84">
        <v>0</v>
      </c>
      <c r="P19" s="106"/>
      <c r="Q19" s="84">
        <v>2</v>
      </c>
    </row>
    <row r="20" spans="1:17">
      <c r="A20" s="101" t="s">
        <v>314</v>
      </c>
      <c r="B20" s="106"/>
      <c r="C20" s="236">
        <v>6</v>
      </c>
      <c r="D20" s="236">
        <v>0</v>
      </c>
      <c r="E20" s="236">
        <v>6</v>
      </c>
      <c r="F20" s="236">
        <v>0</v>
      </c>
      <c r="G20" s="84">
        <v>12</v>
      </c>
      <c r="H20" s="84">
        <v>100</v>
      </c>
      <c r="I20" s="106"/>
      <c r="J20" s="236">
        <v>0</v>
      </c>
      <c r="K20" s="236">
        <v>0</v>
      </c>
      <c r="L20" s="236">
        <v>0</v>
      </c>
      <c r="M20" s="236">
        <v>0</v>
      </c>
      <c r="N20" s="84">
        <v>0</v>
      </c>
      <c r="O20" s="84">
        <v>0</v>
      </c>
      <c r="P20" s="106"/>
      <c r="Q20" s="84">
        <v>12</v>
      </c>
    </row>
    <row r="21" spans="1:17">
      <c r="A21" s="101" t="s">
        <v>315</v>
      </c>
      <c r="B21" s="106"/>
      <c r="C21" s="236">
        <v>2</v>
      </c>
      <c r="D21" s="236">
        <v>0</v>
      </c>
      <c r="E21" s="236">
        <v>5</v>
      </c>
      <c r="F21" s="236">
        <v>0</v>
      </c>
      <c r="G21" s="84">
        <v>7</v>
      </c>
      <c r="H21" s="84">
        <v>88</v>
      </c>
      <c r="I21" s="106"/>
      <c r="J21" s="236">
        <v>0</v>
      </c>
      <c r="K21" s="236">
        <v>0</v>
      </c>
      <c r="L21" s="236">
        <v>1</v>
      </c>
      <c r="M21" s="236">
        <v>0</v>
      </c>
      <c r="N21" s="84">
        <v>1</v>
      </c>
      <c r="O21" s="84">
        <v>13</v>
      </c>
      <c r="P21" s="106"/>
      <c r="Q21" s="84">
        <v>8</v>
      </c>
    </row>
    <row r="22" spans="1:17">
      <c r="A22" s="101" t="s">
        <v>316</v>
      </c>
      <c r="B22" s="106"/>
      <c r="C22" s="236">
        <v>0</v>
      </c>
      <c r="D22" s="236">
        <v>0</v>
      </c>
      <c r="E22" s="236">
        <v>1</v>
      </c>
      <c r="F22" s="236">
        <v>0</v>
      </c>
      <c r="G22" s="84">
        <v>1</v>
      </c>
      <c r="H22" s="84">
        <v>100</v>
      </c>
      <c r="I22" s="106"/>
      <c r="J22" s="236">
        <v>0</v>
      </c>
      <c r="K22" s="236">
        <v>0</v>
      </c>
      <c r="L22" s="236">
        <v>0</v>
      </c>
      <c r="M22" s="236">
        <v>0</v>
      </c>
      <c r="N22" s="84">
        <v>0</v>
      </c>
      <c r="O22" s="84">
        <v>0</v>
      </c>
      <c r="P22" s="106"/>
      <c r="Q22" s="84">
        <v>1</v>
      </c>
    </row>
    <row r="23" spans="1:17">
      <c r="A23" s="101" t="s">
        <v>317</v>
      </c>
      <c r="B23" s="106"/>
      <c r="C23" s="236">
        <v>63</v>
      </c>
      <c r="D23" s="236">
        <v>0</v>
      </c>
      <c r="E23" s="236">
        <v>53</v>
      </c>
      <c r="F23" s="236">
        <v>0</v>
      </c>
      <c r="G23" s="84">
        <v>116</v>
      </c>
      <c r="H23" s="84">
        <v>99</v>
      </c>
      <c r="I23" s="106"/>
      <c r="J23" s="236">
        <v>0</v>
      </c>
      <c r="K23" s="236">
        <v>0</v>
      </c>
      <c r="L23" s="236">
        <v>1</v>
      </c>
      <c r="M23" s="236">
        <v>0</v>
      </c>
      <c r="N23" s="84">
        <v>1</v>
      </c>
      <c r="O23" s="84">
        <v>1</v>
      </c>
      <c r="P23" s="106"/>
      <c r="Q23" s="84">
        <v>117</v>
      </c>
    </row>
    <row r="24" spans="1:17">
      <c r="A24" s="101" t="s">
        <v>318</v>
      </c>
      <c r="B24" s="106"/>
      <c r="C24" s="236">
        <v>5</v>
      </c>
      <c r="D24" s="236">
        <v>1</v>
      </c>
      <c r="E24" s="236">
        <v>14</v>
      </c>
      <c r="F24" s="236">
        <v>0</v>
      </c>
      <c r="G24" s="84">
        <v>20</v>
      </c>
      <c r="H24" s="84">
        <v>100</v>
      </c>
      <c r="I24" s="106"/>
      <c r="J24" s="236">
        <v>0</v>
      </c>
      <c r="K24" s="236">
        <v>0</v>
      </c>
      <c r="L24" s="236">
        <v>0</v>
      </c>
      <c r="M24" s="236">
        <v>0</v>
      </c>
      <c r="N24" s="84">
        <v>0</v>
      </c>
      <c r="O24" s="84">
        <v>0</v>
      </c>
      <c r="P24" s="106"/>
      <c r="Q24" s="84">
        <v>20</v>
      </c>
    </row>
    <row r="25" spans="1:17">
      <c r="A25" s="101" t="s">
        <v>319</v>
      </c>
      <c r="B25" s="106"/>
      <c r="C25" s="236">
        <v>40</v>
      </c>
      <c r="D25" s="236">
        <v>5</v>
      </c>
      <c r="E25" s="236">
        <v>101</v>
      </c>
      <c r="F25" s="236">
        <v>2</v>
      </c>
      <c r="G25" s="84">
        <v>148</v>
      </c>
      <c r="H25" s="84">
        <v>95</v>
      </c>
      <c r="I25" s="106"/>
      <c r="J25" s="236">
        <v>4</v>
      </c>
      <c r="K25" s="236">
        <v>0</v>
      </c>
      <c r="L25" s="236">
        <v>2</v>
      </c>
      <c r="M25" s="236">
        <v>1</v>
      </c>
      <c r="N25" s="84">
        <v>7</v>
      </c>
      <c r="O25" s="84">
        <v>5</v>
      </c>
      <c r="P25" s="106"/>
      <c r="Q25" s="84">
        <v>155</v>
      </c>
    </row>
    <row r="26" spans="1:17">
      <c r="A26" s="101" t="s">
        <v>320</v>
      </c>
      <c r="B26" s="106"/>
      <c r="C26" s="236">
        <v>3</v>
      </c>
      <c r="D26" s="236">
        <v>0</v>
      </c>
      <c r="E26" s="236">
        <v>0</v>
      </c>
      <c r="F26" s="236">
        <v>0</v>
      </c>
      <c r="G26" s="84">
        <v>3</v>
      </c>
      <c r="H26" s="84">
        <v>100</v>
      </c>
      <c r="I26" s="106"/>
      <c r="J26" s="236">
        <v>0</v>
      </c>
      <c r="K26" s="236">
        <v>0</v>
      </c>
      <c r="L26" s="236">
        <v>0</v>
      </c>
      <c r="M26" s="236">
        <v>0</v>
      </c>
      <c r="N26" s="84">
        <v>0</v>
      </c>
      <c r="O26" s="84">
        <v>0</v>
      </c>
      <c r="P26" s="106"/>
      <c r="Q26" s="84">
        <v>3</v>
      </c>
    </row>
    <row r="27" spans="1:17">
      <c r="A27" s="101" t="s">
        <v>321</v>
      </c>
      <c r="B27" s="106"/>
      <c r="C27" s="236">
        <v>0</v>
      </c>
      <c r="D27" s="236">
        <v>0</v>
      </c>
      <c r="E27" s="236">
        <v>1</v>
      </c>
      <c r="F27" s="236">
        <v>0</v>
      </c>
      <c r="G27" s="84">
        <v>1</v>
      </c>
      <c r="H27" s="84">
        <v>100</v>
      </c>
      <c r="I27" s="106"/>
      <c r="J27" s="236">
        <v>0</v>
      </c>
      <c r="K27" s="236">
        <v>0</v>
      </c>
      <c r="L27" s="236">
        <v>0</v>
      </c>
      <c r="M27" s="236">
        <v>0</v>
      </c>
      <c r="N27" s="84">
        <v>0</v>
      </c>
      <c r="O27" s="84">
        <v>0</v>
      </c>
      <c r="P27" s="106"/>
      <c r="Q27" s="84">
        <v>1</v>
      </c>
    </row>
    <row r="28" spans="1:17">
      <c r="A28" s="101" t="s">
        <v>322</v>
      </c>
      <c r="B28" s="106"/>
      <c r="C28" s="236">
        <v>3</v>
      </c>
      <c r="D28" s="236">
        <v>0</v>
      </c>
      <c r="E28" s="236">
        <v>2</v>
      </c>
      <c r="F28" s="236">
        <v>0</v>
      </c>
      <c r="G28" s="84">
        <v>5</v>
      </c>
      <c r="H28" s="84">
        <v>83</v>
      </c>
      <c r="I28" s="106"/>
      <c r="J28" s="236">
        <v>1</v>
      </c>
      <c r="K28" s="236">
        <v>0</v>
      </c>
      <c r="L28" s="236">
        <v>0</v>
      </c>
      <c r="M28" s="236">
        <v>0</v>
      </c>
      <c r="N28" s="84">
        <v>1</v>
      </c>
      <c r="O28" s="84">
        <v>17</v>
      </c>
      <c r="P28" s="106"/>
      <c r="Q28" s="84">
        <v>6</v>
      </c>
    </row>
    <row r="29" spans="1:17">
      <c r="A29" s="101" t="s">
        <v>323</v>
      </c>
      <c r="B29" s="106"/>
      <c r="C29" s="236">
        <v>0</v>
      </c>
      <c r="D29" s="236">
        <v>0</v>
      </c>
      <c r="E29" s="236">
        <v>0</v>
      </c>
      <c r="F29" s="236">
        <v>0</v>
      </c>
      <c r="G29" s="84">
        <v>0</v>
      </c>
      <c r="H29" s="84">
        <v>0</v>
      </c>
      <c r="I29" s="106"/>
      <c r="J29" s="236">
        <v>0</v>
      </c>
      <c r="K29" s="236">
        <v>0</v>
      </c>
      <c r="L29" s="236">
        <v>1</v>
      </c>
      <c r="M29" s="236">
        <v>0</v>
      </c>
      <c r="N29" s="84">
        <v>1</v>
      </c>
      <c r="O29" s="84">
        <v>100</v>
      </c>
      <c r="P29" s="106"/>
      <c r="Q29" s="84">
        <v>1</v>
      </c>
    </row>
    <row r="30" spans="1:17">
      <c r="A30" s="101" t="s">
        <v>324</v>
      </c>
      <c r="B30" s="106"/>
      <c r="C30" s="236">
        <v>1</v>
      </c>
      <c r="D30" s="236">
        <v>0</v>
      </c>
      <c r="E30" s="236">
        <v>1</v>
      </c>
      <c r="F30" s="236">
        <v>0</v>
      </c>
      <c r="G30" s="84">
        <v>2</v>
      </c>
      <c r="H30" s="84">
        <v>100</v>
      </c>
      <c r="I30" s="106"/>
      <c r="J30" s="236">
        <v>0</v>
      </c>
      <c r="K30" s="236">
        <v>0</v>
      </c>
      <c r="L30" s="236">
        <v>0</v>
      </c>
      <c r="M30" s="236">
        <v>0</v>
      </c>
      <c r="N30" s="84">
        <v>0</v>
      </c>
      <c r="O30" s="84">
        <v>0</v>
      </c>
      <c r="P30" s="106"/>
      <c r="Q30" s="84">
        <v>2</v>
      </c>
    </row>
    <row r="31" spans="1:17">
      <c r="A31" s="101" t="s">
        <v>325</v>
      </c>
      <c r="B31" s="106"/>
      <c r="C31" s="236">
        <v>0</v>
      </c>
      <c r="D31" s="236">
        <v>0</v>
      </c>
      <c r="E31" s="236">
        <v>4</v>
      </c>
      <c r="F31" s="236">
        <v>0</v>
      </c>
      <c r="G31" s="84">
        <v>4</v>
      </c>
      <c r="H31" s="84">
        <v>100</v>
      </c>
      <c r="I31" s="106"/>
      <c r="J31" s="236">
        <v>0</v>
      </c>
      <c r="K31" s="236">
        <v>0</v>
      </c>
      <c r="L31" s="236">
        <v>0</v>
      </c>
      <c r="M31" s="236">
        <v>0</v>
      </c>
      <c r="N31" s="84">
        <v>0</v>
      </c>
      <c r="O31" s="84">
        <v>0</v>
      </c>
      <c r="P31" s="106"/>
      <c r="Q31" s="84">
        <v>4</v>
      </c>
    </row>
    <row r="32" spans="1:17">
      <c r="A32" s="101" t="s">
        <v>326</v>
      </c>
      <c r="B32" s="106"/>
      <c r="C32" s="236">
        <v>2</v>
      </c>
      <c r="D32" s="236">
        <v>0</v>
      </c>
      <c r="E32" s="236">
        <v>4</v>
      </c>
      <c r="F32" s="236">
        <v>0</v>
      </c>
      <c r="G32" s="84">
        <v>6</v>
      </c>
      <c r="H32" s="84">
        <v>100</v>
      </c>
      <c r="I32" s="106"/>
      <c r="J32" s="236">
        <v>0</v>
      </c>
      <c r="K32" s="236">
        <v>0</v>
      </c>
      <c r="L32" s="236">
        <v>0</v>
      </c>
      <c r="M32" s="236">
        <v>0</v>
      </c>
      <c r="N32" s="84">
        <v>0</v>
      </c>
      <c r="O32" s="84">
        <v>0</v>
      </c>
      <c r="P32" s="106"/>
      <c r="Q32" s="84">
        <v>6</v>
      </c>
    </row>
    <row r="33" spans="1:17">
      <c r="A33" s="101" t="s">
        <v>327</v>
      </c>
      <c r="B33" s="106"/>
      <c r="C33" s="236">
        <v>0</v>
      </c>
      <c r="D33" s="236">
        <v>0</v>
      </c>
      <c r="E33" s="236">
        <v>1</v>
      </c>
      <c r="F33" s="236">
        <v>2</v>
      </c>
      <c r="G33" s="84">
        <v>3</v>
      </c>
      <c r="H33" s="84">
        <v>100</v>
      </c>
      <c r="I33" s="106"/>
      <c r="J33" s="236">
        <v>0</v>
      </c>
      <c r="K33" s="236">
        <v>0</v>
      </c>
      <c r="L33" s="236">
        <v>0</v>
      </c>
      <c r="M33" s="236">
        <v>0</v>
      </c>
      <c r="N33" s="84">
        <v>0</v>
      </c>
      <c r="O33" s="84">
        <v>0</v>
      </c>
      <c r="P33" s="106"/>
      <c r="Q33" s="84">
        <v>3</v>
      </c>
    </row>
    <row r="34" spans="1:17">
      <c r="A34" s="101" t="s">
        <v>328</v>
      </c>
      <c r="B34" s="106"/>
      <c r="C34" s="236">
        <v>175</v>
      </c>
      <c r="D34" s="236">
        <v>2</v>
      </c>
      <c r="E34" s="236">
        <v>336</v>
      </c>
      <c r="F34" s="236">
        <v>4</v>
      </c>
      <c r="G34" s="84">
        <v>517</v>
      </c>
      <c r="H34" s="84">
        <v>96</v>
      </c>
      <c r="I34" s="106"/>
      <c r="J34" s="236">
        <v>5</v>
      </c>
      <c r="K34" s="236">
        <v>2</v>
      </c>
      <c r="L34" s="236">
        <v>13</v>
      </c>
      <c r="M34" s="236">
        <v>3</v>
      </c>
      <c r="N34" s="84">
        <v>23</v>
      </c>
      <c r="O34" s="84">
        <v>4</v>
      </c>
      <c r="P34" s="106"/>
      <c r="Q34" s="84">
        <v>540</v>
      </c>
    </row>
    <row r="35" spans="1:17">
      <c r="A35" s="101" t="s">
        <v>329</v>
      </c>
      <c r="B35" s="106"/>
      <c r="C35" s="236">
        <v>15</v>
      </c>
      <c r="D35" s="236">
        <v>0</v>
      </c>
      <c r="E35" s="236">
        <v>78</v>
      </c>
      <c r="F35" s="236">
        <v>0</v>
      </c>
      <c r="G35" s="84">
        <v>93</v>
      </c>
      <c r="H35" s="84">
        <v>96</v>
      </c>
      <c r="I35" s="106"/>
      <c r="J35" s="236">
        <v>1</v>
      </c>
      <c r="K35" s="236">
        <v>0</v>
      </c>
      <c r="L35" s="236">
        <v>3</v>
      </c>
      <c r="M35" s="236">
        <v>0</v>
      </c>
      <c r="N35" s="84">
        <v>4</v>
      </c>
      <c r="O35" s="84">
        <v>4</v>
      </c>
      <c r="P35" s="106"/>
      <c r="Q35" s="84">
        <v>97</v>
      </c>
    </row>
    <row r="36" spans="1:17">
      <c r="A36" s="101" t="s">
        <v>330</v>
      </c>
      <c r="B36" s="106"/>
      <c r="C36" s="236">
        <v>40</v>
      </c>
      <c r="D36" s="236">
        <v>2</v>
      </c>
      <c r="E36" s="236">
        <v>105</v>
      </c>
      <c r="F36" s="236">
        <v>7</v>
      </c>
      <c r="G36" s="84">
        <v>154</v>
      </c>
      <c r="H36" s="84">
        <v>99</v>
      </c>
      <c r="I36" s="106"/>
      <c r="J36" s="236">
        <v>2</v>
      </c>
      <c r="K36" s="236">
        <v>0</v>
      </c>
      <c r="L36" s="236">
        <v>0</v>
      </c>
      <c r="M36" s="236">
        <v>0</v>
      </c>
      <c r="N36" s="84">
        <v>2</v>
      </c>
      <c r="O36" s="84">
        <v>1</v>
      </c>
      <c r="P36" s="106"/>
      <c r="Q36" s="84">
        <v>156</v>
      </c>
    </row>
    <row r="37" spans="1:17">
      <c r="A37" s="101" t="s">
        <v>331</v>
      </c>
      <c r="B37" s="106"/>
      <c r="C37" s="236">
        <v>149</v>
      </c>
      <c r="D37" s="236">
        <v>12</v>
      </c>
      <c r="E37" s="236">
        <v>191</v>
      </c>
      <c r="F37" s="236">
        <v>2</v>
      </c>
      <c r="G37" s="84">
        <v>354</v>
      </c>
      <c r="H37" s="84">
        <v>98</v>
      </c>
      <c r="I37" s="106"/>
      <c r="J37" s="236">
        <v>4</v>
      </c>
      <c r="K37" s="236">
        <v>1</v>
      </c>
      <c r="L37" s="236">
        <v>2</v>
      </c>
      <c r="M37" s="236">
        <v>0</v>
      </c>
      <c r="N37" s="84">
        <v>7</v>
      </c>
      <c r="O37" s="84">
        <v>2</v>
      </c>
      <c r="P37" s="106"/>
      <c r="Q37" s="84">
        <v>361</v>
      </c>
    </row>
    <row r="38" spans="1:17">
      <c r="A38" s="101" t="s">
        <v>332</v>
      </c>
      <c r="B38" s="106"/>
      <c r="C38" s="236">
        <v>77</v>
      </c>
      <c r="D38" s="236">
        <v>0</v>
      </c>
      <c r="E38" s="236">
        <v>77</v>
      </c>
      <c r="F38" s="236">
        <v>3</v>
      </c>
      <c r="G38" s="84">
        <v>157</v>
      </c>
      <c r="H38" s="84">
        <v>95</v>
      </c>
      <c r="I38" s="106"/>
      <c r="J38" s="236">
        <v>5</v>
      </c>
      <c r="K38" s="236">
        <v>0</v>
      </c>
      <c r="L38" s="236">
        <v>3</v>
      </c>
      <c r="M38" s="236">
        <v>1</v>
      </c>
      <c r="N38" s="84">
        <v>9</v>
      </c>
      <c r="O38" s="84">
        <v>5</v>
      </c>
      <c r="P38" s="106"/>
      <c r="Q38" s="84">
        <v>166</v>
      </c>
    </row>
    <row r="39" spans="1:17">
      <c r="A39" s="101" t="s">
        <v>333</v>
      </c>
      <c r="B39" s="106"/>
      <c r="C39" s="236">
        <v>137</v>
      </c>
      <c r="D39" s="236">
        <v>7</v>
      </c>
      <c r="E39" s="236">
        <v>324</v>
      </c>
      <c r="F39" s="236">
        <v>14</v>
      </c>
      <c r="G39" s="84">
        <v>482</v>
      </c>
      <c r="H39" s="84">
        <v>95</v>
      </c>
      <c r="I39" s="106"/>
      <c r="J39" s="236">
        <v>9</v>
      </c>
      <c r="K39" s="236">
        <v>2</v>
      </c>
      <c r="L39" s="236">
        <v>13</v>
      </c>
      <c r="M39" s="236">
        <v>1</v>
      </c>
      <c r="N39" s="84">
        <v>25</v>
      </c>
      <c r="O39" s="84">
        <v>5</v>
      </c>
      <c r="P39" s="106"/>
      <c r="Q39" s="84">
        <v>507</v>
      </c>
    </row>
    <row r="40" spans="1:17">
      <c r="A40" s="101" t="s">
        <v>334</v>
      </c>
      <c r="B40" s="106"/>
      <c r="C40" s="236">
        <v>449</v>
      </c>
      <c r="D40" s="236">
        <v>28</v>
      </c>
      <c r="E40" s="236">
        <v>931</v>
      </c>
      <c r="F40" s="236">
        <v>42</v>
      </c>
      <c r="G40" s="86">
        <v>1450</v>
      </c>
      <c r="H40" s="84">
        <v>96</v>
      </c>
      <c r="I40" s="106"/>
      <c r="J40" s="236">
        <v>15</v>
      </c>
      <c r="K40" s="236">
        <v>1</v>
      </c>
      <c r="L40" s="236">
        <v>37</v>
      </c>
      <c r="M40" s="236">
        <v>4</v>
      </c>
      <c r="N40" s="84">
        <v>57</v>
      </c>
      <c r="O40" s="84">
        <v>4</v>
      </c>
      <c r="P40" s="106"/>
      <c r="Q40" s="86">
        <v>1507</v>
      </c>
    </row>
    <row r="41" spans="1:17">
      <c r="A41" s="101" t="s">
        <v>335</v>
      </c>
      <c r="B41" s="106"/>
      <c r="C41" s="236">
        <v>0</v>
      </c>
      <c r="D41" s="236">
        <v>0</v>
      </c>
      <c r="E41" s="236">
        <v>8</v>
      </c>
      <c r="F41" s="236">
        <v>0</v>
      </c>
      <c r="G41" s="84">
        <v>8</v>
      </c>
      <c r="H41" s="84">
        <v>100</v>
      </c>
      <c r="I41" s="106"/>
      <c r="J41" s="236">
        <v>0</v>
      </c>
      <c r="K41" s="236">
        <v>0</v>
      </c>
      <c r="L41" s="236">
        <v>0</v>
      </c>
      <c r="M41" s="236">
        <v>0</v>
      </c>
      <c r="N41" s="84">
        <v>0</v>
      </c>
      <c r="O41" s="84">
        <v>0</v>
      </c>
      <c r="P41" s="106"/>
      <c r="Q41" s="84">
        <v>8</v>
      </c>
    </row>
    <row r="42" spans="1:17">
      <c r="A42" s="101" t="s">
        <v>336</v>
      </c>
      <c r="B42" s="106"/>
      <c r="C42" s="236">
        <v>86</v>
      </c>
      <c r="D42" s="236">
        <v>6</v>
      </c>
      <c r="E42" s="236">
        <v>280</v>
      </c>
      <c r="F42" s="236">
        <v>13</v>
      </c>
      <c r="G42" s="84">
        <v>385</v>
      </c>
      <c r="H42" s="84">
        <v>96</v>
      </c>
      <c r="I42" s="106"/>
      <c r="J42" s="236">
        <v>6</v>
      </c>
      <c r="K42" s="236">
        <v>0</v>
      </c>
      <c r="L42" s="236">
        <v>8</v>
      </c>
      <c r="M42" s="236">
        <v>4</v>
      </c>
      <c r="N42" s="84">
        <v>18</v>
      </c>
      <c r="O42" s="84">
        <v>4</v>
      </c>
      <c r="P42" s="106"/>
      <c r="Q42" s="84">
        <v>403</v>
      </c>
    </row>
    <row r="43" spans="1:17">
      <c r="A43" s="101" t="s">
        <v>337</v>
      </c>
      <c r="B43" s="106"/>
      <c r="C43" s="236">
        <v>0</v>
      </c>
      <c r="D43" s="236">
        <v>0</v>
      </c>
      <c r="E43" s="236">
        <v>1</v>
      </c>
      <c r="F43" s="236">
        <v>0</v>
      </c>
      <c r="G43" s="84">
        <v>1</v>
      </c>
      <c r="H43" s="84">
        <v>100</v>
      </c>
      <c r="I43" s="106"/>
      <c r="J43" s="236">
        <v>0</v>
      </c>
      <c r="K43" s="236">
        <v>0</v>
      </c>
      <c r="L43" s="236">
        <v>0</v>
      </c>
      <c r="M43" s="236">
        <v>0</v>
      </c>
      <c r="N43" s="84">
        <v>0</v>
      </c>
      <c r="O43" s="84">
        <v>0</v>
      </c>
      <c r="P43" s="106"/>
      <c r="Q43" s="84">
        <v>1</v>
      </c>
    </row>
    <row r="44" spans="1:17">
      <c r="A44" s="101" t="s">
        <v>338</v>
      </c>
      <c r="B44" s="106"/>
      <c r="C44" s="236">
        <v>4</v>
      </c>
      <c r="D44" s="236">
        <v>0</v>
      </c>
      <c r="E44" s="236">
        <v>6</v>
      </c>
      <c r="F44" s="236">
        <v>0</v>
      </c>
      <c r="G44" s="84">
        <v>10</v>
      </c>
      <c r="H44" s="84">
        <v>100</v>
      </c>
      <c r="I44" s="106"/>
      <c r="J44" s="236">
        <v>0</v>
      </c>
      <c r="K44" s="236">
        <v>0</v>
      </c>
      <c r="L44" s="236">
        <v>0</v>
      </c>
      <c r="M44" s="236">
        <v>0</v>
      </c>
      <c r="N44" s="84">
        <v>0</v>
      </c>
      <c r="O44" s="84">
        <v>0</v>
      </c>
      <c r="P44" s="106"/>
      <c r="Q44" s="84">
        <v>10</v>
      </c>
    </row>
    <row r="45" spans="1:17">
      <c r="A45" s="101" t="s">
        <v>339</v>
      </c>
      <c r="B45" s="106"/>
      <c r="C45" s="236">
        <v>3</v>
      </c>
      <c r="D45" s="236">
        <v>0</v>
      </c>
      <c r="E45" s="236">
        <v>2</v>
      </c>
      <c r="F45" s="236">
        <v>0</v>
      </c>
      <c r="G45" s="84">
        <v>5</v>
      </c>
      <c r="H45" s="84">
        <v>100</v>
      </c>
      <c r="I45" s="106"/>
      <c r="J45" s="236">
        <v>0</v>
      </c>
      <c r="K45" s="236">
        <v>0</v>
      </c>
      <c r="L45" s="236">
        <v>0</v>
      </c>
      <c r="M45" s="236">
        <v>0</v>
      </c>
      <c r="N45" s="84">
        <v>0</v>
      </c>
      <c r="O45" s="84">
        <v>0</v>
      </c>
      <c r="P45" s="106"/>
      <c r="Q45" s="84">
        <v>5</v>
      </c>
    </row>
    <row r="46" spans="1:17">
      <c r="A46" s="101" t="s">
        <v>340</v>
      </c>
      <c r="B46" s="106"/>
      <c r="C46" s="236">
        <v>0</v>
      </c>
      <c r="D46" s="236">
        <v>0</v>
      </c>
      <c r="E46" s="236">
        <v>1</v>
      </c>
      <c r="F46" s="236">
        <v>0</v>
      </c>
      <c r="G46" s="84">
        <v>1</v>
      </c>
      <c r="H46" s="84">
        <v>100</v>
      </c>
      <c r="I46" s="106"/>
      <c r="J46" s="236">
        <v>0</v>
      </c>
      <c r="K46" s="236">
        <v>0</v>
      </c>
      <c r="L46" s="236">
        <v>0</v>
      </c>
      <c r="M46" s="236">
        <v>0</v>
      </c>
      <c r="N46" s="84">
        <v>0</v>
      </c>
      <c r="O46" s="84">
        <v>0</v>
      </c>
      <c r="P46" s="106"/>
      <c r="Q46" s="84">
        <v>1</v>
      </c>
    </row>
    <row r="47" spans="1:17">
      <c r="A47" s="101" t="s">
        <v>341</v>
      </c>
      <c r="B47" s="106"/>
      <c r="C47" s="236">
        <v>30</v>
      </c>
      <c r="D47" s="236">
        <v>2</v>
      </c>
      <c r="E47" s="236">
        <v>18</v>
      </c>
      <c r="F47" s="236">
        <v>0</v>
      </c>
      <c r="G47" s="84">
        <v>50</v>
      </c>
      <c r="H47" s="84">
        <v>94</v>
      </c>
      <c r="I47" s="106"/>
      <c r="J47" s="236">
        <v>3</v>
      </c>
      <c r="K47" s="236">
        <v>0</v>
      </c>
      <c r="L47" s="236">
        <v>0</v>
      </c>
      <c r="M47" s="236">
        <v>0</v>
      </c>
      <c r="N47" s="84">
        <v>3</v>
      </c>
      <c r="O47" s="84">
        <v>6</v>
      </c>
      <c r="P47" s="106"/>
      <c r="Q47" s="84">
        <v>53</v>
      </c>
    </row>
    <row r="48" spans="1:17">
      <c r="A48" s="101" t="s">
        <v>342</v>
      </c>
      <c r="B48" s="106"/>
      <c r="C48" s="236">
        <v>11</v>
      </c>
      <c r="D48" s="236">
        <v>1</v>
      </c>
      <c r="E48" s="236">
        <v>7</v>
      </c>
      <c r="F48" s="236">
        <v>0</v>
      </c>
      <c r="G48" s="84">
        <v>19</v>
      </c>
      <c r="H48" s="84">
        <v>100</v>
      </c>
      <c r="I48" s="106"/>
      <c r="J48" s="236">
        <v>0</v>
      </c>
      <c r="K48" s="236">
        <v>0</v>
      </c>
      <c r="L48" s="236">
        <v>0</v>
      </c>
      <c r="M48" s="236">
        <v>0</v>
      </c>
      <c r="N48" s="84">
        <v>0</v>
      </c>
      <c r="O48" s="84">
        <v>0</v>
      </c>
      <c r="P48" s="106"/>
      <c r="Q48" s="84">
        <v>19</v>
      </c>
    </row>
    <row r="49" spans="1:17">
      <c r="A49" s="101" t="s">
        <v>343</v>
      </c>
      <c r="B49" s="106"/>
      <c r="C49" s="236">
        <v>0</v>
      </c>
      <c r="D49" s="236">
        <v>0</v>
      </c>
      <c r="E49" s="236">
        <v>2</v>
      </c>
      <c r="F49" s="236">
        <v>0</v>
      </c>
      <c r="G49" s="84">
        <v>2</v>
      </c>
      <c r="H49" s="84">
        <v>100</v>
      </c>
      <c r="I49" s="106"/>
      <c r="J49" s="236">
        <v>0</v>
      </c>
      <c r="K49" s="236">
        <v>0</v>
      </c>
      <c r="L49" s="236">
        <v>0</v>
      </c>
      <c r="M49" s="236">
        <v>0</v>
      </c>
      <c r="N49" s="84">
        <v>0</v>
      </c>
      <c r="O49" s="84">
        <v>0</v>
      </c>
      <c r="P49" s="106"/>
      <c r="Q49" s="84">
        <v>2</v>
      </c>
    </row>
    <row r="50" spans="1:17">
      <c r="A50" s="101" t="s">
        <v>344</v>
      </c>
      <c r="B50" s="106"/>
      <c r="C50" s="236">
        <v>4</v>
      </c>
      <c r="D50" s="236">
        <v>0</v>
      </c>
      <c r="E50" s="236">
        <v>3</v>
      </c>
      <c r="F50" s="236">
        <v>0</v>
      </c>
      <c r="G50" s="84">
        <v>7</v>
      </c>
      <c r="H50" s="84">
        <v>70</v>
      </c>
      <c r="I50" s="106"/>
      <c r="J50" s="236">
        <v>0</v>
      </c>
      <c r="K50" s="236">
        <v>0</v>
      </c>
      <c r="L50" s="236">
        <v>3</v>
      </c>
      <c r="M50" s="236">
        <v>0</v>
      </c>
      <c r="N50" s="84">
        <v>3</v>
      </c>
      <c r="O50" s="84">
        <v>30</v>
      </c>
      <c r="P50" s="106"/>
      <c r="Q50" s="84">
        <v>10</v>
      </c>
    </row>
    <row r="51" spans="1:17">
      <c r="A51" s="101" t="s">
        <v>345</v>
      </c>
      <c r="B51" s="106"/>
      <c r="C51" s="236">
        <v>5</v>
      </c>
      <c r="D51" s="236">
        <v>0</v>
      </c>
      <c r="E51" s="236">
        <v>0</v>
      </c>
      <c r="F51" s="236">
        <v>0</v>
      </c>
      <c r="G51" s="84">
        <v>5</v>
      </c>
      <c r="H51" s="84">
        <v>71</v>
      </c>
      <c r="I51" s="106"/>
      <c r="J51" s="236">
        <v>1</v>
      </c>
      <c r="K51" s="236">
        <v>0</v>
      </c>
      <c r="L51" s="236">
        <v>1</v>
      </c>
      <c r="M51" s="236">
        <v>0</v>
      </c>
      <c r="N51" s="84">
        <v>2</v>
      </c>
      <c r="O51" s="84">
        <v>29</v>
      </c>
      <c r="P51" s="106"/>
      <c r="Q51" s="84">
        <v>7</v>
      </c>
    </row>
    <row r="52" spans="1:17">
      <c r="A52" s="101" t="s">
        <v>346</v>
      </c>
      <c r="B52" s="106"/>
      <c r="C52" s="236">
        <v>100</v>
      </c>
      <c r="D52" s="236">
        <v>0</v>
      </c>
      <c r="E52" s="236">
        <v>349</v>
      </c>
      <c r="F52" s="236">
        <v>8</v>
      </c>
      <c r="G52" s="84">
        <v>457</v>
      </c>
      <c r="H52" s="84">
        <v>98</v>
      </c>
      <c r="I52" s="106"/>
      <c r="J52" s="236">
        <v>3</v>
      </c>
      <c r="K52" s="236">
        <v>0</v>
      </c>
      <c r="L52" s="236">
        <v>7</v>
      </c>
      <c r="M52" s="236">
        <v>0</v>
      </c>
      <c r="N52" s="84">
        <v>10</v>
      </c>
      <c r="O52" s="84">
        <v>2</v>
      </c>
      <c r="P52" s="106"/>
      <c r="Q52" s="84">
        <v>467</v>
      </c>
    </row>
    <row r="53" spans="1:17">
      <c r="A53" s="101" t="s">
        <v>347</v>
      </c>
      <c r="B53" s="106"/>
      <c r="C53" s="236">
        <v>32</v>
      </c>
      <c r="D53" s="236">
        <v>3</v>
      </c>
      <c r="E53" s="236">
        <v>51</v>
      </c>
      <c r="F53" s="236">
        <v>4</v>
      </c>
      <c r="G53" s="84">
        <v>90</v>
      </c>
      <c r="H53" s="84">
        <v>92</v>
      </c>
      <c r="I53" s="106"/>
      <c r="J53" s="236">
        <v>4</v>
      </c>
      <c r="K53" s="236">
        <v>0</v>
      </c>
      <c r="L53" s="236">
        <v>4</v>
      </c>
      <c r="M53" s="236">
        <v>0</v>
      </c>
      <c r="N53" s="84">
        <v>8</v>
      </c>
      <c r="O53" s="84">
        <v>8</v>
      </c>
      <c r="P53" s="106"/>
      <c r="Q53" s="84">
        <v>98</v>
      </c>
    </row>
    <row r="54" spans="1:17">
      <c r="A54" s="101" t="s">
        <v>348</v>
      </c>
      <c r="B54" s="106"/>
      <c r="C54" s="236">
        <v>0</v>
      </c>
      <c r="D54" s="236">
        <v>0</v>
      </c>
      <c r="E54" s="236">
        <v>0</v>
      </c>
      <c r="F54" s="236">
        <v>0</v>
      </c>
      <c r="G54" s="84">
        <v>0</v>
      </c>
      <c r="H54" s="84">
        <v>0</v>
      </c>
      <c r="I54" s="106"/>
      <c r="J54" s="236">
        <v>1</v>
      </c>
      <c r="K54" s="236">
        <v>0</v>
      </c>
      <c r="L54" s="236">
        <v>0</v>
      </c>
      <c r="M54" s="236">
        <v>0</v>
      </c>
      <c r="N54" s="84">
        <v>1</v>
      </c>
      <c r="O54" s="84">
        <v>100</v>
      </c>
      <c r="P54" s="106"/>
      <c r="Q54" s="84">
        <v>1</v>
      </c>
    </row>
    <row r="55" spans="1:17">
      <c r="A55" s="101" t="s">
        <v>349</v>
      </c>
      <c r="B55" s="106"/>
      <c r="C55" s="236">
        <v>8</v>
      </c>
      <c r="D55" s="236">
        <v>0</v>
      </c>
      <c r="E55" s="236">
        <v>14</v>
      </c>
      <c r="F55" s="236">
        <v>1</v>
      </c>
      <c r="G55" s="84">
        <v>23</v>
      </c>
      <c r="H55" s="84">
        <v>58</v>
      </c>
      <c r="I55" s="106"/>
      <c r="J55" s="236">
        <v>4</v>
      </c>
      <c r="K55" s="236">
        <v>0</v>
      </c>
      <c r="L55" s="236">
        <v>13</v>
      </c>
      <c r="M55" s="236">
        <v>0</v>
      </c>
      <c r="N55" s="84">
        <v>17</v>
      </c>
      <c r="O55" s="84">
        <v>43</v>
      </c>
      <c r="P55" s="106"/>
      <c r="Q55" s="84">
        <v>40</v>
      </c>
    </row>
    <row r="56" spans="1:17">
      <c r="A56" s="101" t="s">
        <v>350</v>
      </c>
      <c r="B56" s="106"/>
      <c r="C56" s="236">
        <v>31</v>
      </c>
      <c r="D56" s="236">
        <v>0</v>
      </c>
      <c r="E56" s="236">
        <v>100</v>
      </c>
      <c r="F56" s="236">
        <v>0</v>
      </c>
      <c r="G56" s="84">
        <v>131</v>
      </c>
      <c r="H56" s="84">
        <v>99</v>
      </c>
      <c r="I56" s="106"/>
      <c r="J56" s="236">
        <v>1</v>
      </c>
      <c r="K56" s="236">
        <v>0</v>
      </c>
      <c r="L56" s="236">
        <v>0</v>
      </c>
      <c r="M56" s="236">
        <v>0</v>
      </c>
      <c r="N56" s="84">
        <v>1</v>
      </c>
      <c r="O56" s="84">
        <v>1</v>
      </c>
      <c r="P56" s="106"/>
      <c r="Q56" s="84">
        <v>132</v>
      </c>
    </row>
    <row r="57" spans="1:17">
      <c r="A57" s="101" t="s">
        <v>351</v>
      </c>
      <c r="B57" s="106"/>
      <c r="C57" s="236">
        <v>2</v>
      </c>
      <c r="D57" s="236">
        <v>0</v>
      </c>
      <c r="E57" s="236">
        <v>5</v>
      </c>
      <c r="F57" s="236">
        <v>0</v>
      </c>
      <c r="G57" s="84">
        <v>7</v>
      </c>
      <c r="H57" s="84">
        <v>58</v>
      </c>
      <c r="I57" s="106"/>
      <c r="J57" s="236">
        <v>1</v>
      </c>
      <c r="K57" s="236">
        <v>0</v>
      </c>
      <c r="L57" s="236">
        <v>4</v>
      </c>
      <c r="M57" s="236">
        <v>0</v>
      </c>
      <c r="N57" s="84">
        <v>5</v>
      </c>
      <c r="O57" s="84">
        <v>42</v>
      </c>
      <c r="P57" s="106"/>
      <c r="Q57" s="84">
        <v>12</v>
      </c>
    </row>
    <row r="58" spans="1:17">
      <c r="A58" s="101" t="s">
        <v>352</v>
      </c>
      <c r="B58" s="106"/>
      <c r="C58" s="236">
        <v>0</v>
      </c>
      <c r="D58" s="236">
        <v>0</v>
      </c>
      <c r="E58" s="236">
        <v>2</v>
      </c>
      <c r="F58" s="236">
        <v>0</v>
      </c>
      <c r="G58" s="84">
        <v>2</v>
      </c>
      <c r="H58" s="84">
        <v>100</v>
      </c>
      <c r="I58" s="106"/>
      <c r="J58" s="236">
        <v>0</v>
      </c>
      <c r="K58" s="236">
        <v>0</v>
      </c>
      <c r="L58" s="236">
        <v>0</v>
      </c>
      <c r="M58" s="236">
        <v>0</v>
      </c>
      <c r="N58" s="84">
        <v>0</v>
      </c>
      <c r="O58" s="84">
        <v>0</v>
      </c>
      <c r="P58" s="106"/>
      <c r="Q58" s="84">
        <v>2</v>
      </c>
    </row>
    <row r="59" spans="1:17">
      <c r="A59" s="101" t="s">
        <v>353</v>
      </c>
      <c r="B59" s="106"/>
      <c r="C59" s="236">
        <v>35</v>
      </c>
      <c r="D59" s="236">
        <v>0</v>
      </c>
      <c r="E59" s="236">
        <v>111</v>
      </c>
      <c r="F59" s="236">
        <v>2</v>
      </c>
      <c r="G59" s="84">
        <v>148</v>
      </c>
      <c r="H59" s="84">
        <v>97</v>
      </c>
      <c r="I59" s="106"/>
      <c r="J59" s="236">
        <v>2</v>
      </c>
      <c r="K59" s="236">
        <v>0</v>
      </c>
      <c r="L59" s="236">
        <v>2</v>
      </c>
      <c r="M59" s="236">
        <v>0</v>
      </c>
      <c r="N59" s="84">
        <v>4</v>
      </c>
      <c r="O59" s="84">
        <v>3</v>
      </c>
      <c r="P59" s="106"/>
      <c r="Q59" s="84">
        <v>152</v>
      </c>
    </row>
    <row r="60" spans="1:17">
      <c r="A60" s="101" t="s">
        <v>354</v>
      </c>
      <c r="B60" s="106"/>
      <c r="C60" s="236">
        <v>4</v>
      </c>
      <c r="D60" s="236">
        <v>1</v>
      </c>
      <c r="E60" s="236">
        <v>14</v>
      </c>
      <c r="F60" s="236">
        <v>0</v>
      </c>
      <c r="G60" s="84">
        <v>19</v>
      </c>
      <c r="H60" s="84">
        <v>100</v>
      </c>
      <c r="I60" s="106"/>
      <c r="J60" s="236">
        <v>0</v>
      </c>
      <c r="K60" s="236">
        <v>0</v>
      </c>
      <c r="L60" s="236">
        <v>0</v>
      </c>
      <c r="M60" s="236">
        <v>0</v>
      </c>
      <c r="N60" s="84">
        <v>0</v>
      </c>
      <c r="O60" s="84">
        <v>0</v>
      </c>
      <c r="P60" s="106"/>
      <c r="Q60" s="84">
        <v>19</v>
      </c>
    </row>
    <row r="61" spans="1:17">
      <c r="A61" s="101" t="s">
        <v>355</v>
      </c>
      <c r="B61" s="106"/>
      <c r="C61" s="236">
        <v>113</v>
      </c>
      <c r="D61" s="236">
        <v>8</v>
      </c>
      <c r="E61" s="236">
        <v>128</v>
      </c>
      <c r="F61" s="236">
        <v>2</v>
      </c>
      <c r="G61" s="84">
        <v>251</v>
      </c>
      <c r="H61" s="84">
        <v>97</v>
      </c>
      <c r="I61" s="106"/>
      <c r="J61" s="236">
        <v>1</v>
      </c>
      <c r="K61" s="236">
        <v>0</v>
      </c>
      <c r="L61" s="236">
        <v>5</v>
      </c>
      <c r="M61" s="236">
        <v>1</v>
      </c>
      <c r="N61" s="84">
        <v>7</v>
      </c>
      <c r="O61" s="84">
        <v>3</v>
      </c>
      <c r="P61" s="106"/>
      <c r="Q61" s="84">
        <v>258</v>
      </c>
    </row>
    <row r="62" spans="1:17">
      <c r="A62" s="101" t="s">
        <v>356</v>
      </c>
      <c r="B62" s="106"/>
      <c r="C62" s="236">
        <v>10</v>
      </c>
      <c r="D62" s="236">
        <v>0</v>
      </c>
      <c r="E62" s="236">
        <v>13</v>
      </c>
      <c r="F62" s="236">
        <v>0</v>
      </c>
      <c r="G62" s="84">
        <v>23</v>
      </c>
      <c r="H62" s="84">
        <v>88</v>
      </c>
      <c r="I62" s="106"/>
      <c r="J62" s="236">
        <v>1</v>
      </c>
      <c r="K62" s="236">
        <v>0</v>
      </c>
      <c r="L62" s="236">
        <v>2</v>
      </c>
      <c r="M62" s="236">
        <v>0</v>
      </c>
      <c r="N62" s="84">
        <v>3</v>
      </c>
      <c r="O62" s="84">
        <v>12</v>
      </c>
      <c r="P62" s="106"/>
      <c r="Q62" s="84">
        <v>26</v>
      </c>
    </row>
    <row r="63" spans="1:17">
      <c r="A63" s="101" t="s">
        <v>357</v>
      </c>
      <c r="B63" s="106"/>
      <c r="C63" s="236">
        <v>202</v>
      </c>
      <c r="D63" s="236">
        <v>9</v>
      </c>
      <c r="E63" s="236">
        <v>240</v>
      </c>
      <c r="F63" s="236">
        <v>1</v>
      </c>
      <c r="G63" s="84">
        <v>452</v>
      </c>
      <c r="H63" s="84">
        <v>99</v>
      </c>
      <c r="I63" s="106"/>
      <c r="J63" s="236">
        <v>1</v>
      </c>
      <c r="K63" s="236">
        <v>0</v>
      </c>
      <c r="L63" s="236">
        <v>3</v>
      </c>
      <c r="M63" s="236">
        <v>0</v>
      </c>
      <c r="N63" s="84">
        <v>4</v>
      </c>
      <c r="O63" s="84">
        <v>1</v>
      </c>
      <c r="P63" s="106"/>
      <c r="Q63" s="84">
        <v>456</v>
      </c>
    </row>
    <row r="64" spans="1:17">
      <c r="A64" s="101" t="s">
        <v>358</v>
      </c>
      <c r="B64" s="106"/>
      <c r="C64" s="236">
        <v>193</v>
      </c>
      <c r="D64" s="236">
        <v>11</v>
      </c>
      <c r="E64" s="236">
        <v>178</v>
      </c>
      <c r="F64" s="236">
        <v>5</v>
      </c>
      <c r="G64" s="84">
        <v>387</v>
      </c>
      <c r="H64" s="84">
        <v>93</v>
      </c>
      <c r="I64" s="106"/>
      <c r="J64" s="236">
        <v>15</v>
      </c>
      <c r="K64" s="236">
        <v>0</v>
      </c>
      <c r="L64" s="236">
        <v>12</v>
      </c>
      <c r="M64" s="236">
        <v>2</v>
      </c>
      <c r="N64" s="84">
        <v>29</v>
      </c>
      <c r="O64" s="84">
        <v>7</v>
      </c>
      <c r="P64" s="106"/>
      <c r="Q64" s="84">
        <v>416</v>
      </c>
    </row>
    <row r="65" spans="1:17">
      <c r="A65" s="101" t="s">
        <v>359</v>
      </c>
      <c r="B65" s="106"/>
      <c r="C65" s="236">
        <v>15</v>
      </c>
      <c r="D65" s="236">
        <v>1</v>
      </c>
      <c r="E65" s="236">
        <v>30</v>
      </c>
      <c r="F65" s="236">
        <v>1</v>
      </c>
      <c r="G65" s="84">
        <v>47</v>
      </c>
      <c r="H65" s="84">
        <v>72</v>
      </c>
      <c r="I65" s="106"/>
      <c r="J65" s="236">
        <v>13</v>
      </c>
      <c r="K65" s="236">
        <v>0</v>
      </c>
      <c r="L65" s="236">
        <v>5</v>
      </c>
      <c r="M65" s="236">
        <v>0</v>
      </c>
      <c r="N65" s="84">
        <v>18</v>
      </c>
      <c r="O65" s="84">
        <v>28</v>
      </c>
      <c r="P65" s="106"/>
      <c r="Q65" s="84">
        <v>65</v>
      </c>
    </row>
    <row r="66" spans="1:17">
      <c r="A66" s="101" t="s">
        <v>360</v>
      </c>
      <c r="B66" s="106"/>
      <c r="C66" s="236">
        <v>247</v>
      </c>
      <c r="D66" s="236">
        <v>14</v>
      </c>
      <c r="E66" s="236">
        <v>245</v>
      </c>
      <c r="F66" s="236">
        <v>9</v>
      </c>
      <c r="G66" s="84">
        <v>515</v>
      </c>
      <c r="H66" s="84">
        <v>90</v>
      </c>
      <c r="I66" s="106"/>
      <c r="J66" s="236">
        <v>29</v>
      </c>
      <c r="K66" s="236">
        <v>2</v>
      </c>
      <c r="L66" s="236">
        <v>28</v>
      </c>
      <c r="M66" s="236">
        <v>0</v>
      </c>
      <c r="N66" s="84">
        <v>59</v>
      </c>
      <c r="O66" s="84">
        <v>10</v>
      </c>
      <c r="P66" s="106"/>
      <c r="Q66" s="84">
        <v>574</v>
      </c>
    </row>
    <row r="67" spans="1:17">
      <c r="A67" s="101" t="s">
        <v>361</v>
      </c>
      <c r="B67" s="106"/>
      <c r="C67" s="236">
        <v>32</v>
      </c>
      <c r="D67" s="236">
        <v>0</v>
      </c>
      <c r="E67" s="236">
        <v>31</v>
      </c>
      <c r="F67" s="236">
        <v>0</v>
      </c>
      <c r="G67" s="84">
        <v>63</v>
      </c>
      <c r="H67" s="84">
        <v>97</v>
      </c>
      <c r="I67" s="106"/>
      <c r="J67" s="236">
        <v>2</v>
      </c>
      <c r="K67" s="236">
        <v>0</v>
      </c>
      <c r="L67" s="236">
        <v>0</v>
      </c>
      <c r="M67" s="236">
        <v>0</v>
      </c>
      <c r="N67" s="84">
        <v>2</v>
      </c>
      <c r="O67" s="84">
        <v>3</v>
      </c>
      <c r="P67" s="106"/>
      <c r="Q67" s="84">
        <v>65</v>
      </c>
    </row>
    <row r="68" spans="1:17">
      <c r="A68" s="101" t="s">
        <v>362</v>
      </c>
      <c r="B68" s="106"/>
      <c r="C68" s="236">
        <v>21</v>
      </c>
      <c r="D68" s="236">
        <v>0</v>
      </c>
      <c r="E68" s="236">
        <v>38</v>
      </c>
      <c r="F68" s="236">
        <v>2</v>
      </c>
      <c r="G68" s="84">
        <v>61</v>
      </c>
      <c r="H68" s="84">
        <v>88</v>
      </c>
      <c r="I68" s="106"/>
      <c r="J68" s="236">
        <v>5</v>
      </c>
      <c r="K68" s="236">
        <v>0</v>
      </c>
      <c r="L68" s="236">
        <v>3</v>
      </c>
      <c r="M68" s="236">
        <v>0</v>
      </c>
      <c r="N68" s="84">
        <v>8</v>
      </c>
      <c r="O68" s="84">
        <v>12</v>
      </c>
      <c r="P68" s="106"/>
      <c r="Q68" s="84">
        <v>69</v>
      </c>
    </row>
    <row r="69" spans="1:17">
      <c r="A69" s="101" t="s">
        <v>363</v>
      </c>
      <c r="B69" s="106"/>
      <c r="C69" s="236">
        <v>38</v>
      </c>
      <c r="D69" s="236">
        <v>1</v>
      </c>
      <c r="E69" s="236">
        <v>39</v>
      </c>
      <c r="F69" s="236">
        <v>0</v>
      </c>
      <c r="G69" s="84">
        <v>78</v>
      </c>
      <c r="H69" s="84">
        <v>81</v>
      </c>
      <c r="I69" s="106"/>
      <c r="J69" s="236">
        <v>7</v>
      </c>
      <c r="K69" s="236">
        <v>0</v>
      </c>
      <c r="L69" s="236">
        <v>11</v>
      </c>
      <c r="M69" s="236">
        <v>0</v>
      </c>
      <c r="N69" s="84">
        <v>18</v>
      </c>
      <c r="O69" s="84">
        <v>19</v>
      </c>
      <c r="P69" s="106"/>
      <c r="Q69" s="84">
        <v>96</v>
      </c>
    </row>
    <row r="70" spans="1:17" ht="8.1" customHeight="1">
      <c r="A70" s="108"/>
      <c r="B70" s="55"/>
      <c r="C70" s="107"/>
      <c r="D70" s="107"/>
      <c r="E70" s="107"/>
      <c r="F70" s="107"/>
      <c r="G70" s="107"/>
      <c r="H70" s="107"/>
      <c r="I70" s="55"/>
      <c r="J70" s="107"/>
      <c r="K70" s="107"/>
      <c r="L70" s="107"/>
      <c r="M70" s="107"/>
      <c r="N70" s="107"/>
      <c r="O70" s="107"/>
      <c r="P70" s="55"/>
      <c r="Q70" s="107"/>
    </row>
    <row r="71" spans="1:17" ht="28.5" customHeight="1">
      <c r="A71" s="103" t="s">
        <v>68</v>
      </c>
      <c r="B71" s="106"/>
      <c r="C71" s="104">
        <v>2681</v>
      </c>
      <c r="D71" s="105">
        <v>122</v>
      </c>
      <c r="E71" s="104">
        <v>4589</v>
      </c>
      <c r="F71" s="105">
        <v>138</v>
      </c>
      <c r="G71" s="104">
        <v>7530</v>
      </c>
      <c r="H71" s="105">
        <v>95</v>
      </c>
      <c r="I71" s="106"/>
      <c r="J71" s="105">
        <v>158</v>
      </c>
      <c r="K71" s="105">
        <v>8</v>
      </c>
      <c r="L71" s="105">
        <v>207</v>
      </c>
      <c r="M71" s="105">
        <v>17</v>
      </c>
      <c r="N71" s="105">
        <v>390</v>
      </c>
      <c r="O71" s="105">
        <v>5</v>
      </c>
      <c r="P71" s="106"/>
      <c r="Q71" s="104">
        <v>7920</v>
      </c>
    </row>
    <row r="72" spans="1:17">
      <c r="A72" s="55"/>
    </row>
    <row r="73" spans="1:17" s="102" customFormat="1" ht="15" customHeight="1">
      <c r="A73" s="88" t="s">
        <v>287</v>
      </c>
    </row>
    <row r="74" spans="1:17" s="102" customFormat="1" ht="15" customHeight="1">
      <c r="A74" s="88" t="s">
        <v>364</v>
      </c>
    </row>
    <row r="75" spans="1:17" s="102" customFormat="1" ht="15" customHeight="1">
      <c r="A75" s="88" t="s">
        <v>365</v>
      </c>
    </row>
    <row r="76" spans="1:17" s="102" customFormat="1" ht="15" customHeight="1">
      <c r="A76" s="88" t="s">
        <v>366</v>
      </c>
    </row>
    <row r="77" spans="1:17" s="102" customFormat="1" ht="15" customHeight="1">
      <c r="A77" s="88" t="s">
        <v>367</v>
      </c>
    </row>
    <row r="78" spans="1:17" s="102" customFormat="1" ht="15" customHeight="1">
      <c r="A78" s="88" t="s">
        <v>276</v>
      </c>
    </row>
    <row r="79" spans="1:17" s="102" customFormat="1" ht="15" customHeight="1">
      <c r="A79" s="88" t="s">
        <v>277</v>
      </c>
    </row>
  </sheetData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C06B8-933A-406B-84B8-02BFCB79C87F}">
  <dimension ref="A1:BM68"/>
  <sheetViews>
    <sheetView view="pageBreakPreview" topLeftCell="A2" zoomScale="40" zoomScaleNormal="100" zoomScaleSheetLayoutView="40" workbookViewId="0">
      <selection activeCell="S19" sqref="S19"/>
    </sheetView>
  </sheetViews>
  <sheetFormatPr baseColWidth="10" defaultColWidth="11.42578125" defaultRowHeight="15"/>
  <cols>
    <col min="1" max="1" width="79" style="54" customWidth="1"/>
    <col min="2" max="2" width="1.7109375" style="54" customWidth="1"/>
    <col min="3" max="33" width="7.28515625" style="54" customWidth="1"/>
    <col min="34" max="34" width="8.42578125" style="54" customWidth="1"/>
    <col min="35" max="63" width="7.28515625" style="54" customWidth="1"/>
    <col min="64" max="64" width="1.7109375" style="54" customWidth="1"/>
    <col min="65" max="65" width="13.7109375" style="54" customWidth="1"/>
    <col min="66" max="16384" width="11.42578125" style="54"/>
  </cols>
  <sheetData>
    <row r="1" spans="1:65">
      <c r="A1" s="53" t="s">
        <v>64</v>
      </c>
    </row>
    <row r="2" spans="1:65" s="126" customFormat="1" ht="45" customHeight="1">
      <c r="A2" s="566" t="s">
        <v>368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566"/>
      <c r="AL2" s="566"/>
      <c r="AM2" s="566"/>
      <c r="AN2" s="566"/>
      <c r="AO2" s="566"/>
      <c r="AP2" s="566"/>
      <c r="AQ2" s="566"/>
      <c r="AR2" s="566"/>
      <c r="AS2" s="566"/>
      <c r="AT2" s="566"/>
      <c r="AU2" s="566"/>
      <c r="AV2" s="566"/>
      <c r="AW2" s="566"/>
      <c r="AX2" s="566"/>
      <c r="AY2" s="566"/>
      <c r="AZ2" s="566"/>
      <c r="BA2" s="566"/>
      <c r="BB2" s="566"/>
      <c r="BC2" s="566"/>
      <c r="BD2" s="566"/>
      <c r="BE2" s="566"/>
      <c r="BF2" s="566"/>
      <c r="BG2" s="566"/>
      <c r="BH2" s="566"/>
      <c r="BI2" s="566"/>
      <c r="BJ2" s="566"/>
      <c r="BK2" s="566"/>
      <c r="BL2" s="566"/>
      <c r="BM2" s="566"/>
    </row>
    <row r="3" spans="1:65" s="126" customFormat="1" ht="45" customHeight="1">
      <c r="A3" s="566" t="s">
        <v>53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566"/>
      <c r="AL3" s="566"/>
      <c r="AM3" s="566"/>
      <c r="AN3" s="566"/>
      <c r="AO3" s="566"/>
      <c r="AP3" s="566"/>
      <c r="AQ3" s="566"/>
      <c r="AR3" s="566"/>
      <c r="AS3" s="566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</row>
    <row r="4" spans="1:65">
      <c r="A4" s="55"/>
    </row>
    <row r="5" spans="1:65" s="95" customFormat="1" ht="35.1" customHeight="1">
      <c r="A5" s="569" t="s">
        <v>279</v>
      </c>
      <c r="B5" s="113"/>
      <c r="C5" s="567" t="s">
        <v>302</v>
      </c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  <c r="R5" s="567"/>
      <c r="S5" s="567"/>
      <c r="T5" s="567"/>
      <c r="U5" s="567"/>
      <c r="V5" s="567"/>
      <c r="W5" s="567"/>
      <c r="X5" s="567"/>
      <c r="Y5" s="567"/>
      <c r="Z5" s="567"/>
      <c r="AA5" s="567"/>
      <c r="AB5" s="567"/>
      <c r="AC5" s="567"/>
      <c r="AD5" s="567"/>
      <c r="AE5" s="567"/>
      <c r="AF5" s="567"/>
      <c r="AG5" s="567"/>
      <c r="AH5" s="567"/>
      <c r="AI5" s="567"/>
      <c r="AJ5" s="567"/>
      <c r="AK5" s="567"/>
      <c r="AL5" s="567"/>
      <c r="AM5" s="567"/>
      <c r="AN5" s="567"/>
      <c r="AO5" s="567"/>
      <c r="AP5" s="567"/>
      <c r="AQ5" s="567"/>
      <c r="AR5" s="567"/>
      <c r="AS5" s="567"/>
      <c r="AT5" s="567"/>
      <c r="AU5" s="567"/>
      <c r="AV5" s="567"/>
      <c r="AW5" s="567"/>
      <c r="AX5" s="567"/>
      <c r="AY5" s="567"/>
      <c r="AZ5" s="567"/>
      <c r="BA5" s="567"/>
      <c r="BB5" s="567"/>
      <c r="BC5" s="567"/>
      <c r="BD5" s="567"/>
      <c r="BE5" s="567"/>
      <c r="BF5" s="567"/>
      <c r="BG5" s="567"/>
      <c r="BH5" s="567"/>
      <c r="BI5" s="567"/>
      <c r="BJ5" s="567"/>
      <c r="BK5" s="567"/>
      <c r="BL5" s="113"/>
      <c r="BM5" s="569" t="s">
        <v>68</v>
      </c>
    </row>
    <row r="6" spans="1:65" s="95" customFormat="1" ht="290.10000000000002" customHeight="1">
      <c r="A6" s="569"/>
      <c r="B6" s="113"/>
      <c r="C6" s="238" t="s">
        <v>303</v>
      </c>
      <c r="D6" s="238" t="s">
        <v>304</v>
      </c>
      <c r="E6" s="238" t="s">
        <v>305</v>
      </c>
      <c r="F6" s="238" t="s">
        <v>306</v>
      </c>
      <c r="G6" s="238" t="s">
        <v>307</v>
      </c>
      <c r="H6" s="238" t="s">
        <v>308</v>
      </c>
      <c r="I6" s="238" t="s">
        <v>309</v>
      </c>
      <c r="J6" s="238" t="s">
        <v>310</v>
      </c>
      <c r="K6" s="238" t="s">
        <v>311</v>
      </c>
      <c r="L6" s="238" t="s">
        <v>312</v>
      </c>
      <c r="M6" s="238" t="s">
        <v>313</v>
      </c>
      <c r="N6" s="238" t="s">
        <v>314</v>
      </c>
      <c r="O6" s="238" t="s">
        <v>315</v>
      </c>
      <c r="P6" s="238" t="s">
        <v>316</v>
      </c>
      <c r="Q6" s="238" t="s">
        <v>317</v>
      </c>
      <c r="R6" s="238" t="s">
        <v>318</v>
      </c>
      <c r="S6" s="238" t="s">
        <v>319</v>
      </c>
      <c r="T6" s="238" t="s">
        <v>320</v>
      </c>
      <c r="U6" s="238" t="s">
        <v>321</v>
      </c>
      <c r="V6" s="238" t="s">
        <v>322</v>
      </c>
      <c r="W6" s="238" t="s">
        <v>323</v>
      </c>
      <c r="X6" s="238" t="s">
        <v>324</v>
      </c>
      <c r="Y6" s="238" t="s">
        <v>325</v>
      </c>
      <c r="Z6" s="238" t="s">
        <v>326</v>
      </c>
      <c r="AA6" s="238" t="s">
        <v>327</v>
      </c>
      <c r="AB6" s="238" t="s">
        <v>328</v>
      </c>
      <c r="AC6" s="238" t="s">
        <v>329</v>
      </c>
      <c r="AD6" s="238" t="s">
        <v>330</v>
      </c>
      <c r="AE6" s="238" t="s">
        <v>331</v>
      </c>
      <c r="AF6" s="238" t="s">
        <v>332</v>
      </c>
      <c r="AG6" s="238" t="s">
        <v>333</v>
      </c>
      <c r="AH6" s="238" t="s">
        <v>334</v>
      </c>
      <c r="AI6" s="238" t="s">
        <v>335</v>
      </c>
      <c r="AJ6" s="238" t="s">
        <v>336</v>
      </c>
      <c r="AK6" s="238" t="s">
        <v>337</v>
      </c>
      <c r="AL6" s="238" t="s">
        <v>338</v>
      </c>
      <c r="AM6" s="238" t="s">
        <v>339</v>
      </c>
      <c r="AN6" s="238" t="s">
        <v>340</v>
      </c>
      <c r="AO6" s="238" t="s">
        <v>341</v>
      </c>
      <c r="AP6" s="238" t="s">
        <v>342</v>
      </c>
      <c r="AQ6" s="238" t="s">
        <v>343</v>
      </c>
      <c r="AR6" s="238" t="s">
        <v>344</v>
      </c>
      <c r="AS6" s="238" t="s">
        <v>345</v>
      </c>
      <c r="AT6" s="238" t="s">
        <v>346</v>
      </c>
      <c r="AU6" s="238" t="s">
        <v>347</v>
      </c>
      <c r="AV6" s="238" t="s">
        <v>348</v>
      </c>
      <c r="AW6" s="238" t="s">
        <v>349</v>
      </c>
      <c r="AX6" s="238" t="s">
        <v>350</v>
      </c>
      <c r="AY6" s="238" t="s">
        <v>351</v>
      </c>
      <c r="AZ6" s="238" t="s">
        <v>352</v>
      </c>
      <c r="BA6" s="238" t="s">
        <v>353</v>
      </c>
      <c r="BB6" s="238" t="s">
        <v>354</v>
      </c>
      <c r="BC6" s="238" t="s">
        <v>355</v>
      </c>
      <c r="BD6" s="238" t="s">
        <v>356</v>
      </c>
      <c r="BE6" s="238" t="s">
        <v>357</v>
      </c>
      <c r="BF6" s="238" t="s">
        <v>358</v>
      </c>
      <c r="BG6" s="238" t="s">
        <v>359</v>
      </c>
      <c r="BH6" s="238" t="s">
        <v>360</v>
      </c>
      <c r="BI6" s="238" t="s">
        <v>361</v>
      </c>
      <c r="BJ6" s="238" t="s">
        <v>362</v>
      </c>
      <c r="BK6" s="238" t="s">
        <v>363</v>
      </c>
      <c r="BL6" s="89"/>
      <c r="BM6" s="569"/>
    </row>
    <row r="7" spans="1:65" ht="8.1" customHeight="1">
      <c r="A7" s="116"/>
      <c r="B7" s="55"/>
      <c r="C7" s="116"/>
      <c r="D7" s="116"/>
      <c r="E7" s="116"/>
      <c r="F7" s="116"/>
    </row>
    <row r="8" spans="1:65" s="95" customFormat="1" ht="32.1" customHeight="1">
      <c r="A8" s="240" t="s">
        <v>163</v>
      </c>
      <c r="B8" s="112"/>
      <c r="C8" s="239">
        <v>0</v>
      </c>
      <c r="D8" s="239">
        <v>0</v>
      </c>
      <c r="E8" s="239">
        <v>0</v>
      </c>
      <c r="F8" s="239">
        <v>0</v>
      </c>
      <c r="G8" s="239">
        <v>0</v>
      </c>
      <c r="H8" s="239">
        <v>0</v>
      </c>
      <c r="I8" s="239">
        <v>0</v>
      </c>
      <c r="J8" s="239">
        <v>0</v>
      </c>
      <c r="K8" s="239">
        <v>0</v>
      </c>
      <c r="L8" s="239">
        <v>0</v>
      </c>
      <c r="M8" s="239">
        <v>0</v>
      </c>
      <c r="N8" s="239">
        <v>0</v>
      </c>
      <c r="O8" s="239">
        <v>0</v>
      </c>
      <c r="P8" s="239">
        <v>0</v>
      </c>
      <c r="Q8" s="239">
        <v>0</v>
      </c>
      <c r="R8" s="239">
        <v>0</v>
      </c>
      <c r="S8" s="239">
        <v>0</v>
      </c>
      <c r="T8" s="239">
        <v>0</v>
      </c>
      <c r="U8" s="239">
        <v>0</v>
      </c>
      <c r="V8" s="239">
        <v>0</v>
      </c>
      <c r="W8" s="239">
        <v>0</v>
      </c>
      <c r="X8" s="239">
        <v>0</v>
      </c>
      <c r="Y8" s="239">
        <v>0</v>
      </c>
      <c r="Z8" s="239">
        <v>0</v>
      </c>
      <c r="AA8" s="239">
        <v>0</v>
      </c>
      <c r="AB8" s="239">
        <v>0</v>
      </c>
      <c r="AC8" s="239">
        <v>0</v>
      </c>
      <c r="AD8" s="239">
        <v>1</v>
      </c>
      <c r="AE8" s="239">
        <v>0</v>
      </c>
      <c r="AF8" s="239">
        <v>1</v>
      </c>
      <c r="AG8" s="239">
        <v>2</v>
      </c>
      <c r="AH8" s="239">
        <v>1</v>
      </c>
      <c r="AI8" s="239">
        <v>0</v>
      </c>
      <c r="AJ8" s="239">
        <v>0</v>
      </c>
      <c r="AK8" s="239">
        <v>0</v>
      </c>
      <c r="AL8" s="239">
        <v>0</v>
      </c>
      <c r="AM8" s="239">
        <v>0</v>
      </c>
      <c r="AN8" s="239">
        <v>0</v>
      </c>
      <c r="AO8" s="239">
        <v>0</v>
      </c>
      <c r="AP8" s="239">
        <v>0</v>
      </c>
      <c r="AQ8" s="239">
        <v>0</v>
      </c>
      <c r="AR8" s="239">
        <v>0</v>
      </c>
      <c r="AS8" s="239">
        <v>0</v>
      </c>
      <c r="AT8" s="239">
        <v>0</v>
      </c>
      <c r="AU8" s="239">
        <v>0</v>
      </c>
      <c r="AV8" s="239">
        <v>0</v>
      </c>
      <c r="AW8" s="239">
        <v>0</v>
      </c>
      <c r="AX8" s="239">
        <v>0</v>
      </c>
      <c r="AY8" s="239">
        <v>0</v>
      </c>
      <c r="AZ8" s="239">
        <v>0</v>
      </c>
      <c r="BA8" s="239">
        <v>0</v>
      </c>
      <c r="BB8" s="239">
        <v>0</v>
      </c>
      <c r="BC8" s="239">
        <v>0</v>
      </c>
      <c r="BD8" s="239">
        <v>0</v>
      </c>
      <c r="BE8" s="239">
        <v>0</v>
      </c>
      <c r="BF8" s="239">
        <v>2</v>
      </c>
      <c r="BG8" s="239">
        <v>0</v>
      </c>
      <c r="BH8" s="239">
        <v>0</v>
      </c>
      <c r="BI8" s="239">
        <v>0</v>
      </c>
      <c r="BJ8" s="239">
        <v>0</v>
      </c>
      <c r="BK8" s="239">
        <v>0</v>
      </c>
      <c r="BL8" s="114"/>
      <c r="BM8" s="241">
        <v>7</v>
      </c>
    </row>
    <row r="9" spans="1:65" s="95" customFormat="1" ht="32.1" customHeight="1">
      <c r="A9" s="240" t="s">
        <v>164</v>
      </c>
      <c r="B9" s="112"/>
      <c r="C9" s="239">
        <v>0</v>
      </c>
      <c r="D9" s="239">
        <v>12</v>
      </c>
      <c r="E9" s="239">
        <v>0</v>
      </c>
      <c r="F9" s="239">
        <v>0</v>
      </c>
      <c r="G9" s="239">
        <v>7</v>
      </c>
      <c r="H9" s="239">
        <v>0</v>
      </c>
      <c r="I9" s="239">
        <v>0</v>
      </c>
      <c r="J9" s="239">
        <v>1</v>
      </c>
      <c r="K9" s="239">
        <v>0</v>
      </c>
      <c r="L9" s="239">
        <v>1</v>
      </c>
      <c r="M9" s="239">
        <v>2</v>
      </c>
      <c r="N9" s="239">
        <v>0</v>
      </c>
      <c r="O9" s="239">
        <v>0</v>
      </c>
      <c r="P9" s="239">
        <v>0</v>
      </c>
      <c r="Q9" s="239">
        <v>0</v>
      </c>
      <c r="R9" s="239">
        <v>0</v>
      </c>
      <c r="S9" s="239">
        <v>1</v>
      </c>
      <c r="T9" s="239">
        <v>3</v>
      </c>
      <c r="U9" s="239">
        <v>0</v>
      </c>
      <c r="V9" s="239">
        <v>0</v>
      </c>
      <c r="W9" s="239">
        <v>0</v>
      </c>
      <c r="X9" s="239">
        <v>1</v>
      </c>
      <c r="Y9" s="239">
        <v>0</v>
      </c>
      <c r="Z9" s="239">
        <v>2</v>
      </c>
      <c r="AA9" s="239">
        <v>0</v>
      </c>
      <c r="AB9" s="239">
        <v>7</v>
      </c>
      <c r="AC9" s="239">
        <v>0</v>
      </c>
      <c r="AD9" s="239">
        <v>0</v>
      </c>
      <c r="AE9" s="239">
        <v>1</v>
      </c>
      <c r="AF9" s="239">
        <v>3</v>
      </c>
      <c r="AG9" s="239">
        <v>50</v>
      </c>
      <c r="AH9" s="239">
        <v>21</v>
      </c>
      <c r="AI9" s="239">
        <v>0</v>
      </c>
      <c r="AJ9" s="239">
        <v>0</v>
      </c>
      <c r="AK9" s="239">
        <v>1</v>
      </c>
      <c r="AL9" s="239">
        <v>0</v>
      </c>
      <c r="AM9" s="239">
        <v>0</v>
      </c>
      <c r="AN9" s="239">
        <v>0</v>
      </c>
      <c r="AO9" s="239">
        <v>0</v>
      </c>
      <c r="AP9" s="239">
        <v>0</v>
      </c>
      <c r="AQ9" s="239">
        <v>0</v>
      </c>
      <c r="AR9" s="239">
        <v>0</v>
      </c>
      <c r="AS9" s="239">
        <v>7</v>
      </c>
      <c r="AT9" s="239">
        <v>4</v>
      </c>
      <c r="AU9" s="239">
        <v>0</v>
      </c>
      <c r="AV9" s="239">
        <v>0</v>
      </c>
      <c r="AW9" s="239">
        <v>0</v>
      </c>
      <c r="AX9" s="239">
        <v>0</v>
      </c>
      <c r="AY9" s="239">
        <v>0</v>
      </c>
      <c r="AZ9" s="239">
        <v>0</v>
      </c>
      <c r="BA9" s="239">
        <v>3</v>
      </c>
      <c r="BB9" s="239">
        <v>0</v>
      </c>
      <c r="BC9" s="239">
        <v>0</v>
      </c>
      <c r="BD9" s="239">
        <v>4</v>
      </c>
      <c r="BE9" s="239">
        <v>4</v>
      </c>
      <c r="BF9" s="239">
        <v>4</v>
      </c>
      <c r="BG9" s="239">
        <v>3</v>
      </c>
      <c r="BH9" s="239">
        <v>8</v>
      </c>
      <c r="BI9" s="239">
        <v>0</v>
      </c>
      <c r="BJ9" s="239">
        <v>0</v>
      </c>
      <c r="BK9" s="239">
        <v>2</v>
      </c>
      <c r="BL9" s="114"/>
      <c r="BM9" s="241">
        <v>152</v>
      </c>
    </row>
    <row r="10" spans="1:65" s="95" customFormat="1" ht="32.1" customHeight="1">
      <c r="A10" s="240" t="s">
        <v>165</v>
      </c>
      <c r="B10" s="112"/>
      <c r="C10" s="239">
        <v>0</v>
      </c>
      <c r="D10" s="239">
        <v>2</v>
      </c>
      <c r="E10" s="239">
        <v>0</v>
      </c>
      <c r="F10" s="239">
        <v>0</v>
      </c>
      <c r="G10" s="239">
        <v>0</v>
      </c>
      <c r="H10" s="239">
        <v>0</v>
      </c>
      <c r="I10" s="239">
        <v>0</v>
      </c>
      <c r="J10" s="239">
        <v>0</v>
      </c>
      <c r="K10" s="239">
        <v>0</v>
      </c>
      <c r="L10" s="239">
        <v>1</v>
      </c>
      <c r="M10" s="239">
        <v>0</v>
      </c>
      <c r="N10" s="239">
        <v>0</v>
      </c>
      <c r="O10" s="239">
        <v>0</v>
      </c>
      <c r="P10" s="239">
        <v>0</v>
      </c>
      <c r="Q10" s="239">
        <v>0</v>
      </c>
      <c r="R10" s="239">
        <v>0</v>
      </c>
      <c r="S10" s="239">
        <v>0</v>
      </c>
      <c r="T10" s="239">
        <v>0</v>
      </c>
      <c r="U10" s="239">
        <v>0</v>
      </c>
      <c r="V10" s="239">
        <v>0</v>
      </c>
      <c r="W10" s="239">
        <v>0</v>
      </c>
      <c r="X10" s="239">
        <v>0</v>
      </c>
      <c r="Y10" s="239">
        <v>0</v>
      </c>
      <c r="Z10" s="239">
        <v>0</v>
      </c>
      <c r="AA10" s="239">
        <v>0</v>
      </c>
      <c r="AB10" s="239">
        <v>1</v>
      </c>
      <c r="AC10" s="239">
        <v>0</v>
      </c>
      <c r="AD10" s="239">
        <v>0</v>
      </c>
      <c r="AE10" s="239">
        <v>2</v>
      </c>
      <c r="AF10" s="239">
        <v>2</v>
      </c>
      <c r="AG10" s="239">
        <v>2</v>
      </c>
      <c r="AH10" s="239">
        <v>8</v>
      </c>
      <c r="AI10" s="239">
        <v>0</v>
      </c>
      <c r="AJ10" s="239">
        <v>0</v>
      </c>
      <c r="AK10" s="239">
        <v>0</v>
      </c>
      <c r="AL10" s="239">
        <v>0</v>
      </c>
      <c r="AM10" s="239">
        <v>0</v>
      </c>
      <c r="AN10" s="239">
        <v>0</v>
      </c>
      <c r="AO10" s="239">
        <v>7</v>
      </c>
      <c r="AP10" s="239">
        <v>0</v>
      </c>
      <c r="AQ10" s="239">
        <v>0</v>
      </c>
      <c r="AR10" s="239">
        <v>0</v>
      </c>
      <c r="AS10" s="239">
        <v>0</v>
      </c>
      <c r="AT10" s="239">
        <v>1</v>
      </c>
      <c r="AU10" s="239">
        <v>0</v>
      </c>
      <c r="AV10" s="239">
        <v>0</v>
      </c>
      <c r="AW10" s="239">
        <v>0</v>
      </c>
      <c r="AX10" s="239">
        <v>0</v>
      </c>
      <c r="AY10" s="239">
        <v>0</v>
      </c>
      <c r="AZ10" s="239">
        <v>0</v>
      </c>
      <c r="BA10" s="239">
        <v>1</v>
      </c>
      <c r="BB10" s="239">
        <v>0</v>
      </c>
      <c r="BC10" s="239">
        <v>0</v>
      </c>
      <c r="BD10" s="239">
        <v>0</v>
      </c>
      <c r="BE10" s="239">
        <v>3</v>
      </c>
      <c r="BF10" s="239">
        <v>3</v>
      </c>
      <c r="BG10" s="239">
        <v>2</v>
      </c>
      <c r="BH10" s="239">
        <v>3</v>
      </c>
      <c r="BI10" s="239">
        <v>0</v>
      </c>
      <c r="BJ10" s="239">
        <v>0</v>
      </c>
      <c r="BK10" s="239">
        <v>0</v>
      </c>
      <c r="BL10" s="114"/>
      <c r="BM10" s="241">
        <v>38</v>
      </c>
    </row>
    <row r="11" spans="1:65" s="95" customFormat="1" ht="32.1" customHeight="1">
      <c r="A11" s="240" t="s">
        <v>166</v>
      </c>
      <c r="B11" s="112"/>
      <c r="C11" s="239">
        <v>0</v>
      </c>
      <c r="D11" s="239">
        <v>0</v>
      </c>
      <c r="E11" s="239">
        <v>0</v>
      </c>
      <c r="F11" s="239">
        <v>0</v>
      </c>
      <c r="G11" s="239">
        <v>0</v>
      </c>
      <c r="H11" s="239">
        <v>15</v>
      </c>
      <c r="I11" s="239">
        <v>0</v>
      </c>
      <c r="J11" s="239">
        <v>0</v>
      </c>
      <c r="K11" s="239">
        <v>0</v>
      </c>
      <c r="L11" s="239">
        <v>0</v>
      </c>
      <c r="M11" s="239">
        <v>0</v>
      </c>
      <c r="N11" s="239">
        <v>0</v>
      </c>
      <c r="O11" s="239">
        <v>0</v>
      </c>
      <c r="P11" s="239">
        <v>0</v>
      </c>
      <c r="Q11" s="239">
        <v>0</v>
      </c>
      <c r="R11" s="239">
        <v>0</v>
      </c>
      <c r="S11" s="239">
        <v>0</v>
      </c>
      <c r="T11" s="239">
        <v>0</v>
      </c>
      <c r="U11" s="239">
        <v>0</v>
      </c>
      <c r="V11" s="239">
        <v>0</v>
      </c>
      <c r="W11" s="239">
        <v>0</v>
      </c>
      <c r="X11" s="239">
        <v>0</v>
      </c>
      <c r="Y11" s="239">
        <v>0</v>
      </c>
      <c r="Z11" s="239">
        <v>0</v>
      </c>
      <c r="AA11" s="239">
        <v>0</v>
      </c>
      <c r="AB11" s="239">
        <v>28</v>
      </c>
      <c r="AC11" s="239">
        <v>0</v>
      </c>
      <c r="AD11" s="239">
        <v>0</v>
      </c>
      <c r="AE11" s="239">
        <v>0</v>
      </c>
      <c r="AF11" s="239">
        <v>0</v>
      </c>
      <c r="AG11" s="239">
        <v>0</v>
      </c>
      <c r="AH11" s="239">
        <v>0</v>
      </c>
      <c r="AI11" s="239">
        <v>0</v>
      </c>
      <c r="AJ11" s="239">
        <v>0</v>
      </c>
      <c r="AK11" s="239">
        <v>0</v>
      </c>
      <c r="AL11" s="239">
        <v>0</v>
      </c>
      <c r="AM11" s="239">
        <v>0</v>
      </c>
      <c r="AN11" s="239">
        <v>0</v>
      </c>
      <c r="AO11" s="239">
        <v>0</v>
      </c>
      <c r="AP11" s="239">
        <v>0</v>
      </c>
      <c r="AQ11" s="239">
        <v>0</v>
      </c>
      <c r="AR11" s="239">
        <v>0</v>
      </c>
      <c r="AS11" s="239">
        <v>0</v>
      </c>
      <c r="AT11" s="239">
        <v>0</v>
      </c>
      <c r="AU11" s="239">
        <v>0</v>
      </c>
      <c r="AV11" s="239">
        <v>0</v>
      </c>
      <c r="AW11" s="239">
        <v>0</v>
      </c>
      <c r="AX11" s="239">
        <v>0</v>
      </c>
      <c r="AY11" s="239">
        <v>0</v>
      </c>
      <c r="AZ11" s="239">
        <v>0</v>
      </c>
      <c r="BA11" s="239">
        <v>0</v>
      </c>
      <c r="BB11" s="239">
        <v>0</v>
      </c>
      <c r="BC11" s="239">
        <v>1</v>
      </c>
      <c r="BD11" s="239">
        <v>0</v>
      </c>
      <c r="BE11" s="239">
        <v>4</v>
      </c>
      <c r="BF11" s="239">
        <v>3</v>
      </c>
      <c r="BG11" s="239">
        <v>0</v>
      </c>
      <c r="BH11" s="239">
        <v>1</v>
      </c>
      <c r="BI11" s="239">
        <v>0</v>
      </c>
      <c r="BJ11" s="239">
        <v>0</v>
      </c>
      <c r="BK11" s="239">
        <v>0</v>
      </c>
      <c r="BL11" s="114"/>
      <c r="BM11" s="241">
        <v>52</v>
      </c>
    </row>
    <row r="12" spans="1:65" s="95" customFormat="1" ht="32.1" customHeight="1">
      <c r="A12" s="240" t="s">
        <v>167</v>
      </c>
      <c r="B12" s="112"/>
      <c r="C12" s="239"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161</v>
      </c>
      <c r="I12" s="239">
        <v>0</v>
      </c>
      <c r="J12" s="239">
        <v>0</v>
      </c>
      <c r="K12" s="239">
        <v>1</v>
      </c>
      <c r="L12" s="239">
        <v>0</v>
      </c>
      <c r="M12" s="239">
        <v>0</v>
      </c>
      <c r="N12" s="239">
        <v>0</v>
      </c>
      <c r="O12" s="239">
        <v>0</v>
      </c>
      <c r="P12" s="239">
        <v>0</v>
      </c>
      <c r="Q12" s="239">
        <v>0</v>
      </c>
      <c r="R12" s="239">
        <v>0</v>
      </c>
      <c r="S12" s="239">
        <v>0</v>
      </c>
      <c r="T12" s="239">
        <v>0</v>
      </c>
      <c r="U12" s="239">
        <v>0</v>
      </c>
      <c r="V12" s="239">
        <v>5</v>
      </c>
      <c r="W12" s="239">
        <v>0</v>
      </c>
      <c r="X12" s="239">
        <v>0</v>
      </c>
      <c r="Y12" s="239">
        <v>0</v>
      </c>
      <c r="Z12" s="239">
        <v>3</v>
      </c>
      <c r="AA12" s="239">
        <v>0</v>
      </c>
      <c r="AB12" s="239">
        <v>1</v>
      </c>
      <c r="AC12" s="239">
        <v>0</v>
      </c>
      <c r="AD12" s="239">
        <v>0</v>
      </c>
      <c r="AE12" s="239">
        <v>0</v>
      </c>
      <c r="AF12" s="239">
        <v>0</v>
      </c>
      <c r="AG12" s="239">
        <v>0</v>
      </c>
      <c r="AH12" s="239">
        <v>0</v>
      </c>
      <c r="AI12" s="239">
        <v>0</v>
      </c>
      <c r="AJ12" s="239">
        <v>0</v>
      </c>
      <c r="AK12" s="239">
        <v>0</v>
      </c>
      <c r="AL12" s="239">
        <v>0</v>
      </c>
      <c r="AM12" s="239">
        <v>0</v>
      </c>
      <c r="AN12" s="239">
        <v>0</v>
      </c>
      <c r="AO12" s="239">
        <v>2</v>
      </c>
      <c r="AP12" s="239">
        <v>0</v>
      </c>
      <c r="AQ12" s="239">
        <v>1</v>
      </c>
      <c r="AR12" s="239">
        <v>7</v>
      </c>
      <c r="AS12" s="239">
        <v>0</v>
      </c>
      <c r="AT12" s="239">
        <v>0</v>
      </c>
      <c r="AU12" s="239">
        <v>0</v>
      </c>
      <c r="AV12" s="239">
        <v>0</v>
      </c>
      <c r="AW12" s="239">
        <v>0</v>
      </c>
      <c r="AX12" s="239">
        <v>0</v>
      </c>
      <c r="AY12" s="239">
        <v>0</v>
      </c>
      <c r="AZ12" s="239">
        <v>0</v>
      </c>
      <c r="BA12" s="239">
        <v>0</v>
      </c>
      <c r="BB12" s="239">
        <v>17</v>
      </c>
      <c r="BC12" s="239">
        <v>0</v>
      </c>
      <c r="BD12" s="239">
        <v>0</v>
      </c>
      <c r="BE12" s="239">
        <v>391</v>
      </c>
      <c r="BF12" s="239">
        <v>341</v>
      </c>
      <c r="BG12" s="239">
        <v>0</v>
      </c>
      <c r="BH12" s="239">
        <v>4</v>
      </c>
      <c r="BI12" s="239">
        <v>43</v>
      </c>
      <c r="BJ12" s="239">
        <v>1</v>
      </c>
      <c r="BK12" s="239">
        <v>0</v>
      </c>
      <c r="BL12" s="114"/>
      <c r="BM12" s="241">
        <v>978</v>
      </c>
    </row>
    <row r="13" spans="1:65" s="95" customFormat="1" ht="32.1" customHeight="1">
      <c r="A13" s="240" t="s">
        <v>168</v>
      </c>
      <c r="B13" s="112"/>
      <c r="C13" s="239">
        <v>0</v>
      </c>
      <c r="D13" s="239">
        <v>0</v>
      </c>
      <c r="E13" s="239">
        <v>0</v>
      </c>
      <c r="F13" s="239">
        <v>0</v>
      </c>
      <c r="G13" s="239">
        <v>1</v>
      </c>
      <c r="H13" s="239">
        <v>0</v>
      </c>
      <c r="I13" s="239">
        <v>0</v>
      </c>
      <c r="J13" s="239">
        <v>0</v>
      </c>
      <c r="K13" s="239">
        <v>0</v>
      </c>
      <c r="L13" s="239">
        <v>0</v>
      </c>
      <c r="M13" s="239">
        <v>0</v>
      </c>
      <c r="N13" s="239">
        <v>0</v>
      </c>
      <c r="O13" s="239">
        <v>1</v>
      </c>
      <c r="P13" s="239">
        <v>1</v>
      </c>
      <c r="Q13" s="239">
        <v>0</v>
      </c>
      <c r="R13" s="239">
        <v>0</v>
      </c>
      <c r="S13" s="239">
        <v>0</v>
      </c>
      <c r="T13" s="239">
        <v>0</v>
      </c>
      <c r="U13" s="239">
        <v>0</v>
      </c>
      <c r="V13" s="239">
        <v>0</v>
      </c>
      <c r="W13" s="239">
        <v>0</v>
      </c>
      <c r="X13" s="239">
        <v>0</v>
      </c>
      <c r="Y13" s="239">
        <v>0</v>
      </c>
      <c r="Z13" s="239">
        <v>0</v>
      </c>
      <c r="AA13" s="239">
        <v>0</v>
      </c>
      <c r="AB13" s="239">
        <v>1</v>
      </c>
      <c r="AC13" s="239">
        <v>0</v>
      </c>
      <c r="AD13" s="239">
        <v>0</v>
      </c>
      <c r="AE13" s="239">
        <v>0</v>
      </c>
      <c r="AF13" s="239">
        <v>0</v>
      </c>
      <c r="AG13" s="239">
        <v>2</v>
      </c>
      <c r="AH13" s="239">
        <v>4</v>
      </c>
      <c r="AI13" s="239">
        <v>0</v>
      </c>
      <c r="AJ13" s="239">
        <v>0</v>
      </c>
      <c r="AK13" s="239">
        <v>0</v>
      </c>
      <c r="AL13" s="239">
        <v>0</v>
      </c>
      <c r="AM13" s="239">
        <v>0</v>
      </c>
      <c r="AN13" s="239">
        <v>1</v>
      </c>
      <c r="AO13" s="239">
        <v>1</v>
      </c>
      <c r="AP13" s="239">
        <v>1</v>
      </c>
      <c r="AQ13" s="239">
        <v>0</v>
      </c>
      <c r="AR13" s="239">
        <v>0</v>
      </c>
      <c r="AS13" s="239">
        <v>0</v>
      </c>
      <c r="AT13" s="239">
        <v>422</v>
      </c>
      <c r="AU13" s="239">
        <v>0</v>
      </c>
      <c r="AV13" s="239">
        <v>0</v>
      </c>
      <c r="AW13" s="239">
        <v>11</v>
      </c>
      <c r="AX13" s="239">
        <v>21</v>
      </c>
      <c r="AY13" s="239">
        <v>0</v>
      </c>
      <c r="AZ13" s="239">
        <v>1</v>
      </c>
      <c r="BA13" s="239">
        <v>1</v>
      </c>
      <c r="BB13" s="239">
        <v>0</v>
      </c>
      <c r="BC13" s="239">
        <v>0</v>
      </c>
      <c r="BD13" s="239">
        <v>0</v>
      </c>
      <c r="BE13" s="239">
        <v>3</v>
      </c>
      <c r="BF13" s="239">
        <v>0</v>
      </c>
      <c r="BG13" s="239">
        <v>0</v>
      </c>
      <c r="BH13" s="239">
        <v>3</v>
      </c>
      <c r="BI13" s="239">
        <v>1</v>
      </c>
      <c r="BJ13" s="239">
        <v>0</v>
      </c>
      <c r="BK13" s="239">
        <v>0</v>
      </c>
      <c r="BL13" s="114"/>
      <c r="BM13" s="241">
        <v>476</v>
      </c>
    </row>
    <row r="14" spans="1:65" s="95" customFormat="1" ht="32.1" customHeight="1">
      <c r="A14" s="240" t="s">
        <v>169</v>
      </c>
      <c r="B14" s="112"/>
      <c r="C14" s="239">
        <v>0</v>
      </c>
      <c r="D14" s="239">
        <v>1</v>
      </c>
      <c r="E14" s="239">
        <v>0</v>
      </c>
      <c r="F14" s="239">
        <v>0</v>
      </c>
      <c r="G14" s="239">
        <v>15</v>
      </c>
      <c r="H14" s="239">
        <v>0</v>
      </c>
      <c r="I14" s="239">
        <v>0</v>
      </c>
      <c r="J14" s="239">
        <v>0</v>
      </c>
      <c r="K14" s="239">
        <v>0</v>
      </c>
      <c r="L14" s="239">
        <v>1</v>
      </c>
      <c r="M14" s="239">
        <v>0</v>
      </c>
      <c r="N14" s="239">
        <v>0</v>
      </c>
      <c r="O14" s="239">
        <v>0</v>
      </c>
      <c r="P14" s="239">
        <v>0</v>
      </c>
      <c r="Q14" s="239">
        <v>0</v>
      </c>
      <c r="R14" s="239">
        <v>0</v>
      </c>
      <c r="S14" s="239">
        <v>0</v>
      </c>
      <c r="T14" s="239">
        <v>0</v>
      </c>
      <c r="U14" s="239">
        <v>0</v>
      </c>
      <c r="V14" s="239">
        <v>0</v>
      </c>
      <c r="W14" s="239">
        <v>0</v>
      </c>
      <c r="X14" s="239">
        <v>0</v>
      </c>
      <c r="Y14" s="239">
        <v>0</v>
      </c>
      <c r="Z14" s="239">
        <v>0</v>
      </c>
      <c r="AA14" s="239">
        <v>2</v>
      </c>
      <c r="AB14" s="239">
        <v>24</v>
      </c>
      <c r="AC14" s="239">
        <v>0</v>
      </c>
      <c r="AD14" s="239">
        <v>14</v>
      </c>
      <c r="AE14" s="239">
        <v>66</v>
      </c>
      <c r="AF14" s="239">
        <v>6</v>
      </c>
      <c r="AG14" s="239">
        <v>40</v>
      </c>
      <c r="AH14" s="239">
        <v>103</v>
      </c>
      <c r="AI14" s="239">
        <v>0</v>
      </c>
      <c r="AJ14" s="239">
        <v>40</v>
      </c>
      <c r="AK14" s="239">
        <v>0</v>
      </c>
      <c r="AL14" s="239">
        <v>1</v>
      </c>
      <c r="AM14" s="239">
        <v>0</v>
      </c>
      <c r="AN14" s="239">
        <v>0</v>
      </c>
      <c r="AO14" s="239">
        <v>0</v>
      </c>
      <c r="AP14" s="239">
        <v>0</v>
      </c>
      <c r="AQ14" s="239">
        <v>0</v>
      </c>
      <c r="AR14" s="239">
        <v>0</v>
      </c>
      <c r="AS14" s="239">
        <v>0</v>
      </c>
      <c r="AT14" s="239">
        <v>0</v>
      </c>
      <c r="AU14" s="239">
        <v>5</v>
      </c>
      <c r="AV14" s="239">
        <v>0</v>
      </c>
      <c r="AW14" s="239">
        <v>0</v>
      </c>
      <c r="AX14" s="239">
        <v>0</v>
      </c>
      <c r="AY14" s="239">
        <v>0</v>
      </c>
      <c r="AZ14" s="239">
        <v>0</v>
      </c>
      <c r="BA14" s="239">
        <v>1</v>
      </c>
      <c r="BB14" s="239">
        <v>1</v>
      </c>
      <c r="BC14" s="239">
        <v>15</v>
      </c>
      <c r="BD14" s="239">
        <v>2</v>
      </c>
      <c r="BE14" s="239">
        <v>7</v>
      </c>
      <c r="BF14" s="239">
        <v>6</v>
      </c>
      <c r="BG14" s="239">
        <v>0</v>
      </c>
      <c r="BH14" s="239">
        <v>19</v>
      </c>
      <c r="BI14" s="239">
        <v>0</v>
      </c>
      <c r="BJ14" s="239">
        <v>17</v>
      </c>
      <c r="BK14" s="239">
        <v>0</v>
      </c>
      <c r="BL14" s="114"/>
      <c r="BM14" s="241">
        <v>386</v>
      </c>
    </row>
    <row r="15" spans="1:65" s="95" customFormat="1" ht="32.1" customHeight="1">
      <c r="A15" s="240" t="s">
        <v>170</v>
      </c>
      <c r="B15" s="112"/>
      <c r="C15" s="239">
        <v>0</v>
      </c>
      <c r="D15" s="239">
        <v>0</v>
      </c>
      <c r="E15" s="239">
        <v>0</v>
      </c>
      <c r="F15" s="239">
        <v>0</v>
      </c>
      <c r="G15" s="239">
        <v>0</v>
      </c>
      <c r="H15" s="239">
        <v>0</v>
      </c>
      <c r="I15" s="239">
        <v>0</v>
      </c>
      <c r="J15" s="239">
        <v>0</v>
      </c>
      <c r="K15" s="239">
        <v>0</v>
      </c>
      <c r="L15" s="239">
        <v>0</v>
      </c>
      <c r="M15" s="239">
        <v>0</v>
      </c>
      <c r="N15" s="239">
        <v>0</v>
      </c>
      <c r="O15" s="239">
        <v>0</v>
      </c>
      <c r="P15" s="239">
        <v>0</v>
      </c>
      <c r="Q15" s="239">
        <v>0</v>
      </c>
      <c r="R15" s="239">
        <v>0</v>
      </c>
      <c r="S15" s="239">
        <v>0</v>
      </c>
      <c r="T15" s="239">
        <v>0</v>
      </c>
      <c r="U15" s="239">
        <v>0</v>
      </c>
      <c r="V15" s="239">
        <v>0</v>
      </c>
      <c r="W15" s="239">
        <v>0</v>
      </c>
      <c r="X15" s="239">
        <v>1</v>
      </c>
      <c r="Y15" s="239">
        <v>0</v>
      </c>
      <c r="Z15" s="239">
        <v>0</v>
      </c>
      <c r="AA15" s="239">
        <v>0</v>
      </c>
      <c r="AB15" s="239">
        <v>0</v>
      </c>
      <c r="AC15" s="239">
        <v>0</v>
      </c>
      <c r="AD15" s="239">
        <v>0</v>
      </c>
      <c r="AE15" s="239">
        <v>0</v>
      </c>
      <c r="AF15" s="239">
        <v>0</v>
      </c>
      <c r="AG15" s="239">
        <v>0</v>
      </c>
      <c r="AH15" s="239">
        <v>1</v>
      </c>
      <c r="AI15" s="239">
        <v>0</v>
      </c>
      <c r="AJ15" s="239">
        <v>0</v>
      </c>
      <c r="AK15" s="239">
        <v>0</v>
      </c>
      <c r="AL15" s="239">
        <v>0</v>
      </c>
      <c r="AM15" s="239">
        <v>0</v>
      </c>
      <c r="AN15" s="239">
        <v>0</v>
      </c>
      <c r="AO15" s="239">
        <v>0</v>
      </c>
      <c r="AP15" s="239">
        <v>0</v>
      </c>
      <c r="AQ15" s="239">
        <v>0</v>
      </c>
      <c r="AR15" s="239">
        <v>0</v>
      </c>
      <c r="AS15" s="239">
        <v>0</v>
      </c>
      <c r="AT15" s="239">
        <v>0</v>
      </c>
      <c r="AU15" s="239">
        <v>0</v>
      </c>
      <c r="AV15" s="239">
        <v>0</v>
      </c>
      <c r="AW15" s="239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239">
        <v>0</v>
      </c>
      <c r="BD15" s="239">
        <v>0</v>
      </c>
      <c r="BE15" s="239">
        <v>0</v>
      </c>
      <c r="BF15" s="239">
        <v>0</v>
      </c>
      <c r="BG15" s="239">
        <v>0</v>
      </c>
      <c r="BH15" s="239">
        <v>0</v>
      </c>
      <c r="BI15" s="239">
        <v>0</v>
      </c>
      <c r="BJ15" s="239">
        <v>0</v>
      </c>
      <c r="BK15" s="239">
        <v>0</v>
      </c>
      <c r="BL15" s="114"/>
      <c r="BM15" s="241">
        <v>2</v>
      </c>
    </row>
    <row r="16" spans="1:65" s="95" customFormat="1" ht="32.1" customHeight="1">
      <c r="A16" s="240" t="s">
        <v>171</v>
      </c>
      <c r="B16" s="112"/>
      <c r="C16" s="239">
        <v>0</v>
      </c>
      <c r="D16" s="239">
        <v>0</v>
      </c>
      <c r="E16" s="239">
        <v>0</v>
      </c>
      <c r="F16" s="239">
        <v>0</v>
      </c>
      <c r="G16" s="239">
        <v>0</v>
      </c>
      <c r="H16" s="239">
        <v>0</v>
      </c>
      <c r="I16" s="239">
        <v>0</v>
      </c>
      <c r="J16" s="239">
        <v>0</v>
      </c>
      <c r="K16" s="239">
        <v>0</v>
      </c>
      <c r="L16" s="239">
        <v>0</v>
      </c>
      <c r="M16" s="239">
        <v>0</v>
      </c>
      <c r="N16" s="239">
        <v>0</v>
      </c>
      <c r="O16" s="239">
        <v>0</v>
      </c>
      <c r="P16" s="239">
        <v>0</v>
      </c>
      <c r="Q16" s="239">
        <v>0</v>
      </c>
      <c r="R16" s="239">
        <v>0</v>
      </c>
      <c r="S16" s="239">
        <v>0</v>
      </c>
      <c r="T16" s="239">
        <v>0</v>
      </c>
      <c r="U16" s="239">
        <v>0</v>
      </c>
      <c r="V16" s="239">
        <v>0</v>
      </c>
      <c r="W16" s="239">
        <v>0</v>
      </c>
      <c r="X16" s="239">
        <v>0</v>
      </c>
      <c r="Y16" s="239">
        <v>0</v>
      </c>
      <c r="Z16" s="239">
        <v>0</v>
      </c>
      <c r="AA16" s="239">
        <v>0</v>
      </c>
      <c r="AB16" s="239">
        <v>0</v>
      </c>
      <c r="AC16" s="239">
        <v>0</v>
      </c>
      <c r="AD16" s="239">
        <v>0</v>
      </c>
      <c r="AE16" s="239">
        <v>0</v>
      </c>
      <c r="AF16" s="239">
        <v>1</v>
      </c>
      <c r="AG16" s="239">
        <v>0</v>
      </c>
      <c r="AH16" s="239">
        <v>6</v>
      </c>
      <c r="AI16" s="239">
        <v>0</v>
      </c>
      <c r="AJ16" s="239">
        <v>0</v>
      </c>
      <c r="AK16" s="239">
        <v>0</v>
      </c>
      <c r="AL16" s="239">
        <v>0</v>
      </c>
      <c r="AM16" s="239">
        <v>0</v>
      </c>
      <c r="AN16" s="239">
        <v>0</v>
      </c>
      <c r="AO16" s="239">
        <v>0</v>
      </c>
      <c r="AP16" s="239">
        <v>0</v>
      </c>
      <c r="AQ16" s="239">
        <v>0</v>
      </c>
      <c r="AR16" s="239">
        <v>0</v>
      </c>
      <c r="AS16" s="239">
        <v>0</v>
      </c>
      <c r="AT16" s="239">
        <v>0</v>
      </c>
      <c r="AU16" s="239">
        <v>0</v>
      </c>
      <c r="AV16" s="239">
        <v>0</v>
      </c>
      <c r="AW16" s="239">
        <v>0</v>
      </c>
      <c r="AX16" s="239">
        <v>0</v>
      </c>
      <c r="AY16" s="239">
        <v>0</v>
      </c>
      <c r="AZ16" s="239">
        <v>0</v>
      </c>
      <c r="BA16" s="239">
        <v>0</v>
      </c>
      <c r="BB16" s="239">
        <v>0</v>
      </c>
      <c r="BC16" s="239">
        <v>0</v>
      </c>
      <c r="BD16" s="239">
        <v>0</v>
      </c>
      <c r="BE16" s="239">
        <v>0</v>
      </c>
      <c r="BF16" s="239">
        <v>0</v>
      </c>
      <c r="BG16" s="239">
        <v>0</v>
      </c>
      <c r="BH16" s="239">
        <v>0</v>
      </c>
      <c r="BI16" s="239">
        <v>0</v>
      </c>
      <c r="BJ16" s="239">
        <v>0</v>
      </c>
      <c r="BK16" s="239">
        <v>0</v>
      </c>
      <c r="BL16" s="114"/>
      <c r="BM16" s="241">
        <v>7</v>
      </c>
    </row>
    <row r="17" spans="1:65" s="95" customFormat="1" ht="32.1" customHeight="1">
      <c r="A17" s="240" t="s">
        <v>172</v>
      </c>
      <c r="B17" s="112"/>
      <c r="C17" s="239">
        <v>0</v>
      </c>
      <c r="D17" s="239">
        <v>0</v>
      </c>
      <c r="E17" s="239">
        <v>0</v>
      </c>
      <c r="F17" s="239">
        <v>0</v>
      </c>
      <c r="G17" s="239">
        <v>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39">
        <v>0</v>
      </c>
      <c r="N17" s="239">
        <v>0</v>
      </c>
      <c r="O17" s="239">
        <v>0</v>
      </c>
      <c r="P17" s="239">
        <v>0</v>
      </c>
      <c r="Q17" s="239">
        <v>0</v>
      </c>
      <c r="R17" s="239">
        <v>0</v>
      </c>
      <c r="S17" s="239">
        <v>10</v>
      </c>
      <c r="T17" s="239">
        <v>0</v>
      </c>
      <c r="U17" s="239">
        <v>0</v>
      </c>
      <c r="V17" s="239">
        <v>0</v>
      </c>
      <c r="W17" s="239">
        <v>0</v>
      </c>
      <c r="X17" s="239">
        <v>0</v>
      </c>
      <c r="Y17" s="239">
        <v>0</v>
      </c>
      <c r="Z17" s="239">
        <v>0</v>
      </c>
      <c r="AA17" s="239">
        <v>0</v>
      </c>
      <c r="AB17" s="239">
        <v>0</v>
      </c>
      <c r="AC17" s="239">
        <v>0</v>
      </c>
      <c r="AD17" s="239">
        <v>0</v>
      </c>
      <c r="AE17" s="239">
        <v>0</v>
      </c>
      <c r="AF17" s="239">
        <v>0</v>
      </c>
      <c r="AG17" s="239">
        <v>2</v>
      </c>
      <c r="AH17" s="239">
        <v>2</v>
      </c>
      <c r="AI17" s="239">
        <v>0</v>
      </c>
      <c r="AJ17" s="239">
        <v>0</v>
      </c>
      <c r="AK17" s="239">
        <v>0</v>
      </c>
      <c r="AL17" s="239">
        <v>0</v>
      </c>
      <c r="AM17" s="239">
        <v>0</v>
      </c>
      <c r="AN17" s="239">
        <v>0</v>
      </c>
      <c r="AO17" s="239">
        <v>0</v>
      </c>
      <c r="AP17" s="239">
        <v>0</v>
      </c>
      <c r="AQ17" s="239">
        <v>0</v>
      </c>
      <c r="AR17" s="239">
        <v>0</v>
      </c>
      <c r="AS17" s="239">
        <v>0</v>
      </c>
      <c r="AT17" s="239">
        <v>2</v>
      </c>
      <c r="AU17" s="239">
        <v>0</v>
      </c>
      <c r="AV17" s="239">
        <v>0</v>
      </c>
      <c r="AW17" s="239">
        <v>0</v>
      </c>
      <c r="AX17" s="239">
        <v>69</v>
      </c>
      <c r="AY17" s="239">
        <v>0</v>
      </c>
      <c r="AZ17" s="239">
        <v>0</v>
      </c>
      <c r="BA17" s="239">
        <v>0</v>
      </c>
      <c r="BB17" s="239">
        <v>0</v>
      </c>
      <c r="BC17" s="239">
        <v>0</v>
      </c>
      <c r="BD17" s="239">
        <v>0</v>
      </c>
      <c r="BE17" s="239">
        <v>0</v>
      </c>
      <c r="BF17" s="239">
        <v>0</v>
      </c>
      <c r="BG17" s="239">
        <v>0</v>
      </c>
      <c r="BH17" s="239">
        <v>0</v>
      </c>
      <c r="BI17" s="239">
        <v>0</v>
      </c>
      <c r="BJ17" s="239">
        <v>0</v>
      </c>
      <c r="BK17" s="239">
        <v>0</v>
      </c>
      <c r="BL17" s="114"/>
      <c r="BM17" s="241">
        <v>85</v>
      </c>
    </row>
    <row r="18" spans="1:65" s="95" customFormat="1" ht="32.1" customHeight="1">
      <c r="A18" s="240" t="s">
        <v>173</v>
      </c>
      <c r="B18" s="112"/>
      <c r="C18" s="239">
        <v>0</v>
      </c>
      <c r="D18" s="239">
        <v>7</v>
      </c>
      <c r="E18" s="239">
        <v>0</v>
      </c>
      <c r="F18" s="239">
        <v>0</v>
      </c>
      <c r="G18" s="239">
        <v>15</v>
      </c>
      <c r="H18" s="239">
        <v>0</v>
      </c>
      <c r="I18" s="239">
        <v>0</v>
      </c>
      <c r="J18" s="239">
        <v>0</v>
      </c>
      <c r="K18" s="239">
        <v>0</v>
      </c>
      <c r="L18" s="239">
        <v>2</v>
      </c>
      <c r="M18" s="239">
        <v>0</v>
      </c>
      <c r="N18" s="239">
        <v>2</v>
      </c>
      <c r="O18" s="239">
        <v>0</v>
      </c>
      <c r="P18" s="239">
        <v>0</v>
      </c>
      <c r="Q18" s="239">
        <v>3</v>
      </c>
      <c r="R18" s="239">
        <v>3</v>
      </c>
      <c r="S18" s="239">
        <v>0</v>
      </c>
      <c r="T18" s="239">
        <v>0</v>
      </c>
      <c r="U18" s="239">
        <v>0</v>
      </c>
      <c r="V18" s="239">
        <v>0</v>
      </c>
      <c r="W18" s="239">
        <v>0</v>
      </c>
      <c r="X18" s="239">
        <v>0</v>
      </c>
      <c r="Y18" s="239">
        <v>0</v>
      </c>
      <c r="Z18" s="239">
        <v>0</v>
      </c>
      <c r="AA18" s="239">
        <v>1</v>
      </c>
      <c r="AB18" s="239">
        <v>2</v>
      </c>
      <c r="AC18" s="239">
        <v>0</v>
      </c>
      <c r="AD18" s="239">
        <v>96</v>
      </c>
      <c r="AE18" s="239">
        <v>32</v>
      </c>
      <c r="AF18" s="239">
        <v>13</v>
      </c>
      <c r="AG18" s="239">
        <v>26</v>
      </c>
      <c r="AH18" s="239">
        <v>85</v>
      </c>
      <c r="AI18" s="239">
        <v>1</v>
      </c>
      <c r="AJ18" s="239">
        <v>130</v>
      </c>
      <c r="AK18" s="239">
        <v>0</v>
      </c>
      <c r="AL18" s="239">
        <v>0</v>
      </c>
      <c r="AM18" s="239">
        <v>0</v>
      </c>
      <c r="AN18" s="239">
        <v>0</v>
      </c>
      <c r="AO18" s="239">
        <v>3</v>
      </c>
      <c r="AP18" s="239">
        <v>1</v>
      </c>
      <c r="AQ18" s="239">
        <v>0</v>
      </c>
      <c r="AR18" s="239">
        <v>1</v>
      </c>
      <c r="AS18" s="239">
        <v>0</v>
      </c>
      <c r="AT18" s="239">
        <v>2</v>
      </c>
      <c r="AU18" s="239">
        <v>1</v>
      </c>
      <c r="AV18" s="239">
        <v>0</v>
      </c>
      <c r="AW18" s="239">
        <v>3</v>
      </c>
      <c r="AX18" s="239">
        <v>0</v>
      </c>
      <c r="AY18" s="239">
        <v>0</v>
      </c>
      <c r="AZ18" s="239">
        <v>0</v>
      </c>
      <c r="BA18" s="239">
        <v>8</v>
      </c>
      <c r="BB18" s="239">
        <v>0</v>
      </c>
      <c r="BC18" s="239">
        <v>19</v>
      </c>
      <c r="BD18" s="239">
        <v>0</v>
      </c>
      <c r="BE18" s="239">
        <v>3</v>
      </c>
      <c r="BF18" s="239">
        <v>4</v>
      </c>
      <c r="BG18" s="239">
        <v>1</v>
      </c>
      <c r="BH18" s="239">
        <v>22</v>
      </c>
      <c r="BI18" s="239">
        <v>1</v>
      </c>
      <c r="BJ18" s="239">
        <v>1</v>
      </c>
      <c r="BK18" s="239">
        <v>0</v>
      </c>
      <c r="BL18" s="114"/>
      <c r="BM18" s="241">
        <v>488</v>
      </c>
    </row>
    <row r="19" spans="1:65" s="95" customFormat="1" ht="32.1" customHeight="1">
      <c r="A19" s="240" t="s">
        <v>174</v>
      </c>
      <c r="B19" s="112"/>
      <c r="C19" s="239">
        <v>0</v>
      </c>
      <c r="D19" s="239">
        <v>0</v>
      </c>
      <c r="E19" s="239">
        <v>0</v>
      </c>
      <c r="F19" s="239">
        <v>2</v>
      </c>
      <c r="G19" s="239">
        <v>0</v>
      </c>
      <c r="H19" s="239">
        <v>0</v>
      </c>
      <c r="I19" s="239">
        <v>0</v>
      </c>
      <c r="J19" s="239">
        <v>0</v>
      </c>
      <c r="K19" s="239">
        <v>0</v>
      </c>
      <c r="L19" s="239">
        <v>0</v>
      </c>
      <c r="M19" s="239">
        <v>0</v>
      </c>
      <c r="N19" s="239">
        <v>0</v>
      </c>
      <c r="O19" s="239">
        <v>0</v>
      </c>
      <c r="P19" s="239">
        <v>0</v>
      </c>
      <c r="Q19" s="239">
        <v>0</v>
      </c>
      <c r="R19" s="239">
        <v>0</v>
      </c>
      <c r="S19" s="239">
        <v>0</v>
      </c>
      <c r="T19" s="239">
        <v>0</v>
      </c>
      <c r="U19" s="239">
        <v>0</v>
      </c>
      <c r="V19" s="239">
        <v>0</v>
      </c>
      <c r="W19" s="239">
        <v>0</v>
      </c>
      <c r="X19" s="239">
        <v>0</v>
      </c>
      <c r="Y19" s="239">
        <v>0</v>
      </c>
      <c r="Z19" s="239">
        <v>0</v>
      </c>
      <c r="AA19" s="239">
        <v>0</v>
      </c>
      <c r="AB19" s="239">
        <v>0</v>
      </c>
      <c r="AC19" s="239">
        <v>0</v>
      </c>
      <c r="AD19" s="239">
        <v>0</v>
      </c>
      <c r="AE19" s="239">
        <v>0</v>
      </c>
      <c r="AF19" s="239">
        <v>0</v>
      </c>
      <c r="AG19" s="239">
        <v>1</v>
      </c>
      <c r="AH19" s="239">
        <v>3</v>
      </c>
      <c r="AI19" s="239">
        <v>0</v>
      </c>
      <c r="AJ19" s="239">
        <v>1</v>
      </c>
      <c r="AK19" s="239">
        <v>0</v>
      </c>
      <c r="AL19" s="239">
        <v>0</v>
      </c>
      <c r="AM19" s="239">
        <v>0</v>
      </c>
      <c r="AN19" s="239">
        <v>0</v>
      </c>
      <c r="AO19" s="239">
        <v>0</v>
      </c>
      <c r="AP19" s="239">
        <v>0</v>
      </c>
      <c r="AQ19" s="239">
        <v>0</v>
      </c>
      <c r="AR19" s="239">
        <v>0</v>
      </c>
      <c r="AS19" s="239">
        <v>0</v>
      </c>
      <c r="AT19" s="239">
        <v>0</v>
      </c>
      <c r="AU19" s="239">
        <v>1</v>
      </c>
      <c r="AV19" s="239">
        <v>0</v>
      </c>
      <c r="AW19" s="239">
        <v>0</v>
      </c>
      <c r="AX19" s="239">
        <v>0</v>
      </c>
      <c r="AY19" s="239">
        <v>0</v>
      </c>
      <c r="AZ19" s="239">
        <v>0</v>
      </c>
      <c r="BA19" s="239">
        <v>0</v>
      </c>
      <c r="BB19" s="239">
        <v>0</v>
      </c>
      <c r="BC19" s="239">
        <v>0</v>
      </c>
      <c r="BD19" s="239">
        <v>0</v>
      </c>
      <c r="BE19" s="239">
        <v>0</v>
      </c>
      <c r="BF19" s="239">
        <v>0</v>
      </c>
      <c r="BG19" s="239">
        <v>0</v>
      </c>
      <c r="BH19" s="239">
        <v>1</v>
      </c>
      <c r="BI19" s="239">
        <v>0</v>
      </c>
      <c r="BJ19" s="239">
        <v>0</v>
      </c>
      <c r="BK19" s="239">
        <v>0</v>
      </c>
      <c r="BL19" s="114"/>
      <c r="BM19" s="241">
        <v>9</v>
      </c>
    </row>
    <row r="20" spans="1:65" s="95" customFormat="1" ht="32.1" customHeight="1">
      <c r="A20" s="240" t="s">
        <v>175</v>
      </c>
      <c r="B20" s="112"/>
      <c r="C20" s="239">
        <v>0</v>
      </c>
      <c r="D20" s="239">
        <v>61</v>
      </c>
      <c r="E20" s="239">
        <v>0</v>
      </c>
      <c r="F20" s="239">
        <v>0</v>
      </c>
      <c r="G20" s="239">
        <v>0</v>
      </c>
      <c r="H20" s="239">
        <v>0</v>
      </c>
      <c r="I20" s="239">
        <v>0</v>
      </c>
      <c r="J20" s="239">
        <v>0</v>
      </c>
      <c r="K20" s="239">
        <v>0</v>
      </c>
      <c r="L20" s="239">
        <v>0</v>
      </c>
      <c r="M20" s="239">
        <v>0</v>
      </c>
      <c r="N20" s="239">
        <v>0</v>
      </c>
      <c r="O20" s="239">
        <v>0</v>
      </c>
      <c r="P20" s="239">
        <v>0</v>
      </c>
      <c r="Q20" s="239">
        <v>0</v>
      </c>
      <c r="R20" s="239">
        <v>0</v>
      </c>
      <c r="S20" s="239">
        <v>0</v>
      </c>
      <c r="T20" s="239">
        <v>0</v>
      </c>
      <c r="U20" s="239">
        <v>0</v>
      </c>
      <c r="V20" s="239">
        <v>0</v>
      </c>
      <c r="W20" s="239">
        <v>0</v>
      </c>
      <c r="X20" s="239">
        <v>0</v>
      </c>
      <c r="Y20" s="239">
        <v>0</v>
      </c>
      <c r="Z20" s="239">
        <v>0</v>
      </c>
      <c r="AA20" s="239">
        <v>0</v>
      </c>
      <c r="AB20" s="239">
        <v>0</v>
      </c>
      <c r="AC20" s="239">
        <v>0</v>
      </c>
      <c r="AD20" s="239">
        <v>2</v>
      </c>
      <c r="AE20" s="239">
        <v>0</v>
      </c>
      <c r="AF20" s="239">
        <v>0</v>
      </c>
      <c r="AG20" s="239">
        <v>107</v>
      </c>
      <c r="AH20" s="239">
        <v>121</v>
      </c>
      <c r="AI20" s="239">
        <v>0</v>
      </c>
      <c r="AJ20" s="239">
        <v>0</v>
      </c>
      <c r="AK20" s="239">
        <v>0</v>
      </c>
      <c r="AL20" s="239">
        <v>0</v>
      </c>
      <c r="AM20" s="239">
        <v>0</v>
      </c>
      <c r="AN20" s="239">
        <v>0</v>
      </c>
      <c r="AO20" s="239">
        <v>0</v>
      </c>
      <c r="AP20" s="239">
        <v>0</v>
      </c>
      <c r="AQ20" s="239">
        <v>0</v>
      </c>
      <c r="AR20" s="239">
        <v>0</v>
      </c>
      <c r="AS20" s="239">
        <v>0</v>
      </c>
      <c r="AT20" s="239">
        <v>0</v>
      </c>
      <c r="AU20" s="239">
        <v>0</v>
      </c>
      <c r="AV20" s="239">
        <v>0</v>
      </c>
      <c r="AW20" s="239">
        <v>0</v>
      </c>
      <c r="AX20" s="239">
        <v>0</v>
      </c>
      <c r="AY20" s="239">
        <v>0</v>
      </c>
      <c r="AZ20" s="239">
        <v>0</v>
      </c>
      <c r="BA20" s="239">
        <v>126</v>
      </c>
      <c r="BB20" s="239">
        <v>0</v>
      </c>
      <c r="BC20" s="239">
        <v>1</v>
      </c>
      <c r="BD20" s="239">
        <v>0</v>
      </c>
      <c r="BE20" s="239">
        <v>1</v>
      </c>
      <c r="BF20" s="239">
        <v>0</v>
      </c>
      <c r="BG20" s="239">
        <v>0</v>
      </c>
      <c r="BH20" s="239">
        <v>1</v>
      </c>
      <c r="BI20" s="239">
        <v>0</v>
      </c>
      <c r="BJ20" s="239">
        <v>2</v>
      </c>
      <c r="BK20" s="239">
        <v>41</v>
      </c>
      <c r="BL20" s="114"/>
      <c r="BM20" s="241">
        <v>463</v>
      </c>
    </row>
    <row r="21" spans="1:65" s="95" customFormat="1" ht="32.1" customHeight="1">
      <c r="A21" s="240" t="s">
        <v>176</v>
      </c>
      <c r="B21" s="112"/>
      <c r="C21" s="239">
        <v>0</v>
      </c>
      <c r="D21" s="239">
        <v>0</v>
      </c>
      <c r="E21" s="239">
        <v>0</v>
      </c>
      <c r="F21" s="239">
        <v>0</v>
      </c>
      <c r="G21" s="239">
        <v>0</v>
      </c>
      <c r="H21" s="239">
        <v>0</v>
      </c>
      <c r="I21" s="239">
        <v>0</v>
      </c>
      <c r="J21" s="239">
        <v>0</v>
      </c>
      <c r="K21" s="239">
        <v>0</v>
      </c>
      <c r="L21" s="239">
        <v>0</v>
      </c>
      <c r="M21" s="239">
        <v>0</v>
      </c>
      <c r="N21" s="239">
        <v>0</v>
      </c>
      <c r="O21" s="239">
        <v>0</v>
      </c>
      <c r="P21" s="239">
        <v>0</v>
      </c>
      <c r="Q21" s="239">
        <v>1</v>
      </c>
      <c r="R21" s="239">
        <v>0</v>
      </c>
      <c r="S21" s="239">
        <v>0</v>
      </c>
      <c r="T21" s="239">
        <v>0</v>
      </c>
      <c r="U21" s="239">
        <v>0</v>
      </c>
      <c r="V21" s="239">
        <v>0</v>
      </c>
      <c r="W21" s="239">
        <v>0</v>
      </c>
      <c r="X21" s="239">
        <v>0</v>
      </c>
      <c r="Y21" s="239">
        <v>0</v>
      </c>
      <c r="Z21" s="239">
        <v>0</v>
      </c>
      <c r="AA21" s="239">
        <v>0</v>
      </c>
      <c r="AB21" s="239">
        <v>0</v>
      </c>
      <c r="AC21" s="239">
        <v>0</v>
      </c>
      <c r="AD21" s="239">
        <v>0</v>
      </c>
      <c r="AE21" s="239">
        <v>1</v>
      </c>
      <c r="AF21" s="239">
        <v>0</v>
      </c>
      <c r="AG21" s="239">
        <v>1</v>
      </c>
      <c r="AH21" s="239">
        <v>178</v>
      </c>
      <c r="AI21" s="239">
        <v>0</v>
      </c>
      <c r="AJ21" s="239">
        <v>146</v>
      </c>
      <c r="AK21" s="239">
        <v>0</v>
      </c>
      <c r="AL21" s="239">
        <v>0</v>
      </c>
      <c r="AM21" s="239">
        <v>0</v>
      </c>
      <c r="AN21" s="239">
        <v>0</v>
      </c>
      <c r="AO21" s="239">
        <v>0</v>
      </c>
      <c r="AP21" s="239">
        <v>0</v>
      </c>
      <c r="AQ21" s="239">
        <v>0</v>
      </c>
      <c r="AR21" s="239">
        <v>0</v>
      </c>
      <c r="AS21" s="239">
        <v>0</v>
      </c>
      <c r="AT21" s="239">
        <v>0</v>
      </c>
      <c r="AU21" s="239">
        <v>0</v>
      </c>
      <c r="AV21" s="239">
        <v>0</v>
      </c>
      <c r="AW21" s="239">
        <v>1</v>
      </c>
      <c r="AX21" s="239">
        <v>0</v>
      </c>
      <c r="AY21" s="239">
        <v>0</v>
      </c>
      <c r="AZ21" s="239">
        <v>0</v>
      </c>
      <c r="BA21" s="239">
        <v>0</v>
      </c>
      <c r="BB21" s="239">
        <v>0</v>
      </c>
      <c r="BC21" s="239">
        <v>1</v>
      </c>
      <c r="BD21" s="239">
        <v>0</v>
      </c>
      <c r="BE21" s="239">
        <v>0</v>
      </c>
      <c r="BF21" s="239">
        <v>0</v>
      </c>
      <c r="BG21" s="239">
        <v>0</v>
      </c>
      <c r="BH21" s="239">
        <v>2</v>
      </c>
      <c r="BI21" s="239">
        <v>0</v>
      </c>
      <c r="BJ21" s="239">
        <v>9</v>
      </c>
      <c r="BK21" s="239">
        <v>0</v>
      </c>
      <c r="BL21" s="114"/>
      <c r="BM21" s="241">
        <v>340</v>
      </c>
    </row>
    <row r="22" spans="1:65" s="95" customFormat="1" ht="32.1" customHeight="1">
      <c r="A22" s="240" t="s">
        <v>177</v>
      </c>
      <c r="B22" s="112"/>
      <c r="C22" s="239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1</v>
      </c>
      <c r="M22" s="239">
        <v>0</v>
      </c>
      <c r="N22" s="239">
        <v>0</v>
      </c>
      <c r="O22" s="239">
        <v>0</v>
      </c>
      <c r="P22" s="239">
        <v>0</v>
      </c>
      <c r="Q22" s="239">
        <v>2</v>
      </c>
      <c r="R22" s="239">
        <v>0</v>
      </c>
      <c r="S22" s="239">
        <v>47</v>
      </c>
      <c r="T22" s="239">
        <v>0</v>
      </c>
      <c r="U22" s="239">
        <v>0</v>
      </c>
      <c r="V22" s="239">
        <v>0</v>
      </c>
      <c r="W22" s="239">
        <v>0</v>
      </c>
      <c r="X22" s="239">
        <v>0</v>
      </c>
      <c r="Y22" s="239">
        <v>0</v>
      </c>
      <c r="Z22" s="239">
        <v>0</v>
      </c>
      <c r="AA22" s="239">
        <v>0</v>
      </c>
      <c r="AB22" s="239">
        <v>0</v>
      </c>
      <c r="AC22" s="239">
        <v>1</v>
      </c>
      <c r="AD22" s="239">
        <v>1</v>
      </c>
      <c r="AE22" s="239">
        <v>0</v>
      </c>
      <c r="AF22" s="239">
        <v>0</v>
      </c>
      <c r="AG22" s="239">
        <v>2</v>
      </c>
      <c r="AH22" s="239">
        <v>17</v>
      </c>
      <c r="AI22" s="239">
        <v>0</v>
      </c>
      <c r="AJ22" s="239">
        <v>2</v>
      </c>
      <c r="AK22" s="239">
        <v>0</v>
      </c>
      <c r="AL22" s="239">
        <v>0</v>
      </c>
      <c r="AM22" s="239">
        <v>0</v>
      </c>
      <c r="AN22" s="239">
        <v>0</v>
      </c>
      <c r="AO22" s="239">
        <v>0</v>
      </c>
      <c r="AP22" s="239">
        <v>0</v>
      </c>
      <c r="AQ22" s="239">
        <v>0</v>
      </c>
      <c r="AR22" s="239">
        <v>0</v>
      </c>
      <c r="AS22" s="239">
        <v>0</v>
      </c>
      <c r="AT22" s="239">
        <v>0</v>
      </c>
      <c r="AU22" s="239">
        <v>4</v>
      </c>
      <c r="AV22" s="239">
        <v>0</v>
      </c>
      <c r="AW22" s="239">
        <v>1</v>
      </c>
      <c r="AX22" s="239">
        <v>1</v>
      </c>
      <c r="AY22" s="239">
        <v>0</v>
      </c>
      <c r="AZ22" s="239">
        <v>0</v>
      </c>
      <c r="BA22" s="239">
        <v>0</v>
      </c>
      <c r="BB22" s="239">
        <v>0</v>
      </c>
      <c r="BC22" s="239">
        <v>1</v>
      </c>
      <c r="BD22" s="239">
        <v>0</v>
      </c>
      <c r="BE22" s="239">
        <v>4</v>
      </c>
      <c r="BF22" s="239">
        <v>4</v>
      </c>
      <c r="BG22" s="239">
        <v>0</v>
      </c>
      <c r="BH22" s="239">
        <v>0</v>
      </c>
      <c r="BI22" s="239">
        <v>2</v>
      </c>
      <c r="BJ22" s="239">
        <v>0</v>
      </c>
      <c r="BK22" s="239">
        <v>0</v>
      </c>
      <c r="BL22" s="114"/>
      <c r="BM22" s="241">
        <v>90</v>
      </c>
    </row>
    <row r="23" spans="1:65" s="95" customFormat="1" ht="32.1" customHeight="1">
      <c r="A23" s="240" t="s">
        <v>178</v>
      </c>
      <c r="B23" s="112"/>
      <c r="C23" s="239">
        <v>0</v>
      </c>
      <c r="D23" s="239">
        <v>1</v>
      </c>
      <c r="E23" s="239">
        <v>0</v>
      </c>
      <c r="F23" s="239">
        <v>0</v>
      </c>
      <c r="G23" s="239">
        <v>0</v>
      </c>
      <c r="H23" s="239">
        <v>0</v>
      </c>
      <c r="I23" s="239">
        <v>0</v>
      </c>
      <c r="J23" s="239">
        <v>0</v>
      </c>
      <c r="K23" s="239">
        <v>0</v>
      </c>
      <c r="L23" s="239">
        <v>0</v>
      </c>
      <c r="M23" s="239">
        <v>0</v>
      </c>
      <c r="N23" s="239">
        <v>0</v>
      </c>
      <c r="O23" s="239">
        <v>0</v>
      </c>
      <c r="P23" s="239">
        <v>0</v>
      </c>
      <c r="Q23" s="239">
        <v>0</v>
      </c>
      <c r="R23" s="239">
        <v>0</v>
      </c>
      <c r="S23" s="239">
        <v>2</v>
      </c>
      <c r="T23" s="239">
        <v>0</v>
      </c>
      <c r="U23" s="239">
        <v>0</v>
      </c>
      <c r="V23" s="239">
        <v>0</v>
      </c>
      <c r="W23" s="239">
        <v>0</v>
      </c>
      <c r="X23" s="239">
        <v>0</v>
      </c>
      <c r="Y23" s="239">
        <v>0</v>
      </c>
      <c r="Z23" s="239">
        <v>0</v>
      </c>
      <c r="AA23" s="239">
        <v>0</v>
      </c>
      <c r="AB23" s="239">
        <v>0</v>
      </c>
      <c r="AC23" s="239">
        <v>0</v>
      </c>
      <c r="AD23" s="239">
        <v>34</v>
      </c>
      <c r="AE23" s="239">
        <v>0</v>
      </c>
      <c r="AF23" s="239">
        <v>0</v>
      </c>
      <c r="AG23" s="239">
        <v>4</v>
      </c>
      <c r="AH23" s="239">
        <v>17</v>
      </c>
      <c r="AI23" s="239">
        <v>0</v>
      </c>
      <c r="AJ23" s="239">
        <v>12</v>
      </c>
      <c r="AK23" s="239">
        <v>0</v>
      </c>
      <c r="AL23" s="239">
        <v>0</v>
      </c>
      <c r="AM23" s="239">
        <v>0</v>
      </c>
      <c r="AN23" s="239">
        <v>0</v>
      </c>
      <c r="AO23" s="239">
        <v>0</v>
      </c>
      <c r="AP23" s="239">
        <v>0</v>
      </c>
      <c r="AQ23" s="239">
        <v>0</v>
      </c>
      <c r="AR23" s="239">
        <v>0</v>
      </c>
      <c r="AS23" s="239">
        <v>0</v>
      </c>
      <c r="AT23" s="239">
        <v>0</v>
      </c>
      <c r="AU23" s="239">
        <v>78</v>
      </c>
      <c r="AV23" s="239">
        <v>1</v>
      </c>
      <c r="AW23" s="239">
        <v>1</v>
      </c>
      <c r="AX23" s="239">
        <v>0</v>
      </c>
      <c r="AY23" s="239">
        <v>1</v>
      </c>
      <c r="AZ23" s="239">
        <v>0</v>
      </c>
      <c r="BA23" s="239">
        <v>0</v>
      </c>
      <c r="BB23" s="239">
        <v>0</v>
      </c>
      <c r="BC23" s="239">
        <v>0</v>
      </c>
      <c r="BD23" s="239">
        <v>0</v>
      </c>
      <c r="BE23" s="239">
        <v>0</v>
      </c>
      <c r="BF23" s="239">
        <v>1</v>
      </c>
      <c r="BG23" s="239">
        <v>0</v>
      </c>
      <c r="BH23" s="239">
        <v>0</v>
      </c>
      <c r="BI23" s="239">
        <v>0</v>
      </c>
      <c r="BJ23" s="239">
        <v>3</v>
      </c>
      <c r="BK23" s="239">
        <v>0</v>
      </c>
      <c r="BL23" s="114"/>
      <c r="BM23" s="241">
        <v>155</v>
      </c>
    </row>
    <row r="24" spans="1:65" s="95" customFormat="1" ht="32.1" customHeight="1">
      <c r="A24" s="240" t="s">
        <v>179</v>
      </c>
      <c r="B24" s="112"/>
      <c r="C24" s="239">
        <v>0</v>
      </c>
      <c r="D24" s="239">
        <v>1</v>
      </c>
      <c r="E24" s="239">
        <v>0</v>
      </c>
      <c r="F24" s="239">
        <v>0</v>
      </c>
      <c r="G24" s="239">
        <v>0</v>
      </c>
      <c r="H24" s="239">
        <v>1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39">
        <v>0</v>
      </c>
      <c r="P24" s="239">
        <v>0</v>
      </c>
      <c r="Q24" s="239">
        <v>0</v>
      </c>
      <c r="R24" s="239">
        <v>0</v>
      </c>
      <c r="S24" s="239">
        <v>0</v>
      </c>
      <c r="T24" s="239">
        <v>0</v>
      </c>
      <c r="U24" s="239">
        <v>0</v>
      </c>
      <c r="V24" s="239">
        <v>0</v>
      </c>
      <c r="W24" s="239">
        <v>0</v>
      </c>
      <c r="X24" s="239">
        <v>0</v>
      </c>
      <c r="Y24" s="239">
        <v>0</v>
      </c>
      <c r="Z24" s="239">
        <v>0</v>
      </c>
      <c r="AA24" s="239">
        <v>0</v>
      </c>
      <c r="AB24" s="239">
        <v>1</v>
      </c>
      <c r="AC24" s="239">
        <v>0</v>
      </c>
      <c r="AD24" s="239">
        <v>0</v>
      </c>
      <c r="AE24" s="239">
        <v>5</v>
      </c>
      <c r="AF24" s="239">
        <v>3</v>
      </c>
      <c r="AG24" s="239">
        <v>9</v>
      </c>
      <c r="AH24" s="239">
        <v>88</v>
      </c>
      <c r="AI24" s="239">
        <v>0</v>
      </c>
      <c r="AJ24" s="239">
        <v>1</v>
      </c>
      <c r="AK24" s="239">
        <v>0</v>
      </c>
      <c r="AL24" s="239">
        <v>0</v>
      </c>
      <c r="AM24" s="239">
        <v>0</v>
      </c>
      <c r="AN24" s="239">
        <v>0</v>
      </c>
      <c r="AO24" s="239">
        <v>1</v>
      </c>
      <c r="AP24" s="239">
        <v>0</v>
      </c>
      <c r="AQ24" s="239">
        <v>0</v>
      </c>
      <c r="AR24" s="239">
        <v>0</v>
      </c>
      <c r="AS24" s="239">
        <v>0</v>
      </c>
      <c r="AT24" s="239">
        <v>0</v>
      </c>
      <c r="AU24" s="239">
        <v>1</v>
      </c>
      <c r="AV24" s="239">
        <v>0</v>
      </c>
      <c r="AW24" s="239">
        <v>0</v>
      </c>
      <c r="AX24" s="239">
        <v>0</v>
      </c>
      <c r="AY24" s="239">
        <v>0</v>
      </c>
      <c r="AZ24" s="239">
        <v>0</v>
      </c>
      <c r="BA24" s="239">
        <v>11</v>
      </c>
      <c r="BB24" s="239">
        <v>0</v>
      </c>
      <c r="BC24" s="239">
        <v>0</v>
      </c>
      <c r="BD24" s="239">
        <v>0</v>
      </c>
      <c r="BE24" s="239">
        <v>0</v>
      </c>
      <c r="BF24" s="239">
        <v>0</v>
      </c>
      <c r="BG24" s="239">
        <v>0</v>
      </c>
      <c r="BH24" s="239">
        <v>1</v>
      </c>
      <c r="BI24" s="239">
        <v>0</v>
      </c>
      <c r="BJ24" s="239">
        <v>0</v>
      </c>
      <c r="BK24" s="239">
        <v>0</v>
      </c>
      <c r="BL24" s="114"/>
      <c r="BM24" s="241">
        <v>123</v>
      </c>
    </row>
    <row r="25" spans="1:65" s="95" customFormat="1" ht="32.1" customHeight="1">
      <c r="A25" s="240" t="s">
        <v>180</v>
      </c>
      <c r="B25" s="112"/>
      <c r="C25" s="239">
        <v>0</v>
      </c>
      <c r="D25" s="239">
        <v>0</v>
      </c>
      <c r="E25" s="239">
        <v>0</v>
      </c>
      <c r="F25" s="239">
        <v>0</v>
      </c>
      <c r="G25" s="239">
        <v>0</v>
      </c>
      <c r="H25" s="239">
        <v>0</v>
      </c>
      <c r="I25" s="239">
        <v>0</v>
      </c>
      <c r="J25" s="239">
        <v>0</v>
      </c>
      <c r="K25" s="239">
        <v>0</v>
      </c>
      <c r="L25" s="239">
        <v>163</v>
      </c>
      <c r="M25" s="239">
        <v>0</v>
      </c>
      <c r="N25" s="239">
        <v>0</v>
      </c>
      <c r="O25" s="239">
        <v>0</v>
      </c>
      <c r="P25" s="239">
        <v>0</v>
      </c>
      <c r="Q25" s="239">
        <v>0</v>
      </c>
      <c r="R25" s="239">
        <v>0</v>
      </c>
      <c r="S25" s="239">
        <v>84</v>
      </c>
      <c r="T25" s="239">
        <v>0</v>
      </c>
      <c r="U25" s="239">
        <v>0</v>
      </c>
      <c r="V25" s="239">
        <v>0</v>
      </c>
      <c r="W25" s="239">
        <v>0</v>
      </c>
      <c r="X25" s="239">
        <v>0</v>
      </c>
      <c r="Y25" s="239">
        <v>0</v>
      </c>
      <c r="Z25" s="239">
        <v>0</v>
      </c>
      <c r="AA25" s="239">
        <v>0</v>
      </c>
      <c r="AB25" s="239">
        <v>0</v>
      </c>
      <c r="AC25" s="239">
        <v>0</v>
      </c>
      <c r="AD25" s="239">
        <v>0</v>
      </c>
      <c r="AE25" s="239">
        <v>0</v>
      </c>
      <c r="AF25" s="239">
        <v>0</v>
      </c>
      <c r="AG25" s="239">
        <v>2</v>
      </c>
      <c r="AH25" s="239">
        <v>3</v>
      </c>
      <c r="AI25" s="239">
        <v>0</v>
      </c>
      <c r="AJ25" s="239">
        <v>0</v>
      </c>
      <c r="AK25" s="239">
        <v>0</v>
      </c>
      <c r="AL25" s="239">
        <v>0</v>
      </c>
      <c r="AM25" s="239">
        <v>0</v>
      </c>
      <c r="AN25" s="239">
        <v>0</v>
      </c>
      <c r="AO25" s="239">
        <v>0</v>
      </c>
      <c r="AP25" s="239">
        <v>0</v>
      </c>
      <c r="AQ25" s="239">
        <v>0</v>
      </c>
      <c r="AR25" s="239">
        <v>0</v>
      </c>
      <c r="AS25" s="239">
        <v>0</v>
      </c>
      <c r="AT25" s="239">
        <v>0</v>
      </c>
      <c r="AU25" s="239">
        <v>0</v>
      </c>
      <c r="AV25" s="239">
        <v>0</v>
      </c>
      <c r="AW25" s="239">
        <v>0</v>
      </c>
      <c r="AX25" s="239">
        <v>16</v>
      </c>
      <c r="AY25" s="239">
        <v>0</v>
      </c>
      <c r="AZ25" s="239">
        <v>0</v>
      </c>
      <c r="BA25" s="239">
        <v>0</v>
      </c>
      <c r="BB25" s="239">
        <v>0</v>
      </c>
      <c r="BC25" s="239">
        <v>0</v>
      </c>
      <c r="BD25" s="239">
        <v>0</v>
      </c>
      <c r="BE25" s="239">
        <v>0</v>
      </c>
      <c r="BF25" s="239">
        <v>1</v>
      </c>
      <c r="BG25" s="239">
        <v>0</v>
      </c>
      <c r="BH25" s="239">
        <v>0</v>
      </c>
      <c r="BI25" s="239">
        <v>0</v>
      </c>
      <c r="BJ25" s="239">
        <v>0</v>
      </c>
      <c r="BK25" s="239">
        <v>0</v>
      </c>
      <c r="BL25" s="114"/>
      <c r="BM25" s="241">
        <v>269</v>
      </c>
    </row>
    <row r="26" spans="1:65" s="95" customFormat="1" ht="32.1" customHeight="1">
      <c r="A26" s="240" t="s">
        <v>181</v>
      </c>
      <c r="B26" s="112"/>
      <c r="C26" s="239">
        <v>0</v>
      </c>
      <c r="D26" s="239">
        <v>0</v>
      </c>
      <c r="E26" s="239">
        <v>0</v>
      </c>
      <c r="F26" s="239">
        <v>0</v>
      </c>
      <c r="G26" s="239">
        <v>0</v>
      </c>
      <c r="H26" s="239">
        <v>0</v>
      </c>
      <c r="I26" s="239">
        <v>0</v>
      </c>
      <c r="J26" s="239">
        <v>0</v>
      </c>
      <c r="K26" s="239">
        <v>0</v>
      </c>
      <c r="L26" s="239">
        <v>0</v>
      </c>
      <c r="M26" s="239">
        <v>0</v>
      </c>
      <c r="N26" s="239">
        <v>0</v>
      </c>
      <c r="O26" s="239">
        <v>0</v>
      </c>
      <c r="P26" s="239">
        <v>0</v>
      </c>
      <c r="Q26" s="239">
        <v>9</v>
      </c>
      <c r="R26" s="239">
        <v>0</v>
      </c>
      <c r="S26" s="239">
        <v>0</v>
      </c>
      <c r="T26" s="239">
        <v>0</v>
      </c>
      <c r="U26" s="239">
        <v>0</v>
      </c>
      <c r="V26" s="239">
        <v>0</v>
      </c>
      <c r="W26" s="239">
        <v>0</v>
      </c>
      <c r="X26" s="239">
        <v>0</v>
      </c>
      <c r="Y26" s="239">
        <v>0</v>
      </c>
      <c r="Z26" s="239">
        <v>0</v>
      </c>
      <c r="AA26" s="239">
        <v>0</v>
      </c>
      <c r="AB26" s="239">
        <v>4</v>
      </c>
      <c r="AC26" s="239">
        <v>0</v>
      </c>
      <c r="AD26" s="239">
        <v>0</v>
      </c>
      <c r="AE26" s="239">
        <v>1</v>
      </c>
      <c r="AF26" s="239">
        <v>1</v>
      </c>
      <c r="AG26" s="239">
        <v>0</v>
      </c>
      <c r="AH26" s="239">
        <v>23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39">
        <v>0</v>
      </c>
      <c r="AP26" s="239">
        <v>0</v>
      </c>
      <c r="AQ26" s="239">
        <v>0</v>
      </c>
      <c r="AR26" s="239">
        <v>0</v>
      </c>
      <c r="AS26" s="239">
        <v>0</v>
      </c>
      <c r="AT26" s="239">
        <v>0</v>
      </c>
      <c r="AU26" s="239">
        <v>0</v>
      </c>
      <c r="AV26" s="239">
        <v>0</v>
      </c>
      <c r="AW26" s="239">
        <v>0</v>
      </c>
      <c r="AX26" s="239">
        <v>0</v>
      </c>
      <c r="AY26" s="239">
        <v>0</v>
      </c>
      <c r="AZ26" s="239">
        <v>0</v>
      </c>
      <c r="BA26" s="239">
        <v>0</v>
      </c>
      <c r="BB26" s="239">
        <v>0</v>
      </c>
      <c r="BC26" s="239">
        <v>0</v>
      </c>
      <c r="BD26" s="239">
        <v>0</v>
      </c>
      <c r="BE26" s="239">
        <v>0</v>
      </c>
      <c r="BF26" s="239">
        <v>3</v>
      </c>
      <c r="BG26" s="239">
        <v>0</v>
      </c>
      <c r="BH26" s="239">
        <v>1</v>
      </c>
      <c r="BI26" s="239">
        <v>0</v>
      </c>
      <c r="BJ26" s="239">
        <v>0</v>
      </c>
      <c r="BK26" s="239">
        <v>0</v>
      </c>
      <c r="BL26" s="114"/>
      <c r="BM26" s="241">
        <v>42</v>
      </c>
    </row>
    <row r="27" spans="1:65" s="95" customFormat="1" ht="32.1" customHeight="1">
      <c r="A27" s="240" t="s">
        <v>182</v>
      </c>
      <c r="B27" s="112"/>
      <c r="C27" s="239">
        <v>0</v>
      </c>
      <c r="D27" s="239">
        <v>3</v>
      </c>
      <c r="E27" s="239">
        <v>34</v>
      </c>
      <c r="F27" s="239">
        <v>0</v>
      </c>
      <c r="G27" s="239">
        <v>146</v>
      </c>
      <c r="H27" s="239">
        <v>0</v>
      </c>
      <c r="I27" s="239">
        <v>9</v>
      </c>
      <c r="J27" s="239">
        <v>0</v>
      </c>
      <c r="K27" s="239">
        <v>0</v>
      </c>
      <c r="L27" s="239">
        <v>0</v>
      </c>
      <c r="M27" s="239">
        <v>0</v>
      </c>
      <c r="N27" s="239">
        <v>8</v>
      </c>
      <c r="O27" s="239">
        <v>0</v>
      </c>
      <c r="P27" s="239">
        <v>0</v>
      </c>
      <c r="Q27" s="239">
        <v>0</v>
      </c>
      <c r="R27" s="239">
        <v>17</v>
      </c>
      <c r="S27" s="239">
        <v>0</v>
      </c>
      <c r="T27" s="239">
        <v>0</v>
      </c>
      <c r="U27" s="239">
        <v>0</v>
      </c>
      <c r="V27" s="239">
        <v>0</v>
      </c>
      <c r="W27" s="239">
        <v>0</v>
      </c>
      <c r="X27" s="239">
        <v>0</v>
      </c>
      <c r="Y27" s="239">
        <v>0</v>
      </c>
      <c r="Z27" s="239">
        <v>1</v>
      </c>
      <c r="AA27" s="239">
        <v>0</v>
      </c>
      <c r="AB27" s="239">
        <v>0</v>
      </c>
      <c r="AC27" s="239">
        <v>0</v>
      </c>
      <c r="AD27" s="239">
        <v>0</v>
      </c>
      <c r="AE27" s="239">
        <v>188</v>
      </c>
      <c r="AF27" s="239">
        <v>118</v>
      </c>
      <c r="AG27" s="239">
        <v>152</v>
      </c>
      <c r="AH27" s="239">
        <v>21</v>
      </c>
      <c r="AI27" s="239">
        <v>0</v>
      </c>
      <c r="AJ27" s="239">
        <v>2</v>
      </c>
      <c r="AK27" s="239">
        <v>0</v>
      </c>
      <c r="AL27" s="239">
        <v>0</v>
      </c>
      <c r="AM27" s="239">
        <v>0</v>
      </c>
      <c r="AN27" s="239">
        <v>0</v>
      </c>
      <c r="AO27" s="239">
        <v>0</v>
      </c>
      <c r="AP27" s="239">
        <v>0</v>
      </c>
      <c r="AQ27" s="239">
        <v>0</v>
      </c>
      <c r="AR27" s="239">
        <v>0</v>
      </c>
      <c r="AS27" s="239">
        <v>0</v>
      </c>
      <c r="AT27" s="239">
        <v>1</v>
      </c>
      <c r="AU27" s="239">
        <v>0</v>
      </c>
      <c r="AV27" s="239">
        <v>0</v>
      </c>
      <c r="AW27" s="239">
        <v>0</v>
      </c>
      <c r="AX27" s="239">
        <v>0</v>
      </c>
      <c r="AY27" s="239">
        <v>1</v>
      </c>
      <c r="AZ27" s="239">
        <v>0</v>
      </c>
      <c r="BA27" s="239">
        <v>0</v>
      </c>
      <c r="BB27" s="239">
        <v>0</v>
      </c>
      <c r="BC27" s="239">
        <v>0</v>
      </c>
      <c r="BD27" s="239">
        <v>15</v>
      </c>
      <c r="BE27" s="239">
        <v>1</v>
      </c>
      <c r="BF27" s="239">
        <v>4</v>
      </c>
      <c r="BG27" s="239">
        <v>1</v>
      </c>
      <c r="BH27" s="239">
        <v>411</v>
      </c>
      <c r="BI27" s="239">
        <v>10</v>
      </c>
      <c r="BJ27" s="239">
        <v>7</v>
      </c>
      <c r="BK27" s="239">
        <v>0</v>
      </c>
      <c r="BL27" s="114"/>
      <c r="BM27" s="242">
        <v>1150</v>
      </c>
    </row>
    <row r="28" spans="1:65" s="95" customFormat="1" ht="32.1" customHeight="1">
      <c r="A28" s="240" t="s">
        <v>183</v>
      </c>
      <c r="B28" s="112"/>
      <c r="C28" s="239">
        <v>0</v>
      </c>
      <c r="D28" s="239">
        <v>0</v>
      </c>
      <c r="E28" s="239">
        <v>0</v>
      </c>
      <c r="F28" s="239">
        <v>0</v>
      </c>
      <c r="G28" s="239">
        <v>0</v>
      </c>
      <c r="H28" s="239">
        <v>1</v>
      </c>
      <c r="I28" s="239">
        <v>0</v>
      </c>
      <c r="J28" s="239">
        <v>0</v>
      </c>
      <c r="K28" s="239">
        <v>0</v>
      </c>
      <c r="L28" s="239">
        <v>0</v>
      </c>
      <c r="M28" s="239">
        <v>0</v>
      </c>
      <c r="N28" s="239">
        <v>2</v>
      </c>
      <c r="O28" s="239">
        <v>0</v>
      </c>
      <c r="P28" s="239">
        <v>0</v>
      </c>
      <c r="Q28" s="239">
        <v>0</v>
      </c>
      <c r="R28" s="239">
        <v>0</v>
      </c>
      <c r="S28" s="239">
        <v>0</v>
      </c>
      <c r="T28" s="239">
        <v>0</v>
      </c>
      <c r="U28" s="239">
        <v>0</v>
      </c>
      <c r="V28" s="239">
        <v>0</v>
      </c>
      <c r="W28" s="239">
        <v>0</v>
      </c>
      <c r="X28" s="239">
        <v>0</v>
      </c>
      <c r="Y28" s="239">
        <v>0</v>
      </c>
      <c r="Z28" s="239">
        <v>0</v>
      </c>
      <c r="AA28" s="239">
        <v>0</v>
      </c>
      <c r="AB28" s="239">
        <v>3</v>
      </c>
      <c r="AC28" s="239">
        <v>0</v>
      </c>
      <c r="AD28" s="239">
        <v>0</v>
      </c>
      <c r="AE28" s="239">
        <v>36</v>
      </c>
      <c r="AF28" s="239">
        <v>1</v>
      </c>
      <c r="AG28" s="239">
        <v>81</v>
      </c>
      <c r="AH28" s="239">
        <v>365</v>
      </c>
      <c r="AI28" s="239">
        <v>6</v>
      </c>
      <c r="AJ28" s="239">
        <v>9</v>
      </c>
      <c r="AK28" s="239">
        <v>0</v>
      </c>
      <c r="AL28" s="239">
        <v>0</v>
      </c>
      <c r="AM28" s="239">
        <v>0</v>
      </c>
      <c r="AN28" s="239">
        <v>0</v>
      </c>
      <c r="AO28" s="239">
        <v>11</v>
      </c>
      <c r="AP28" s="239">
        <v>0</v>
      </c>
      <c r="AQ28" s="239">
        <v>1</v>
      </c>
      <c r="AR28" s="239">
        <v>0</v>
      </c>
      <c r="AS28" s="239">
        <v>0</v>
      </c>
      <c r="AT28" s="239">
        <v>1</v>
      </c>
      <c r="AU28" s="239">
        <v>2</v>
      </c>
      <c r="AV28" s="239">
        <v>0</v>
      </c>
      <c r="AW28" s="239">
        <v>0</v>
      </c>
      <c r="AX28" s="239">
        <v>15</v>
      </c>
      <c r="AY28" s="239">
        <v>0</v>
      </c>
      <c r="AZ28" s="239">
        <v>0</v>
      </c>
      <c r="BA28" s="239">
        <v>0</v>
      </c>
      <c r="BB28" s="239">
        <v>0</v>
      </c>
      <c r="BC28" s="239">
        <v>66</v>
      </c>
      <c r="BD28" s="239">
        <v>0</v>
      </c>
      <c r="BE28" s="239">
        <v>2</v>
      </c>
      <c r="BF28" s="239">
        <v>0</v>
      </c>
      <c r="BG28" s="239">
        <v>0</v>
      </c>
      <c r="BH28" s="239">
        <v>3</v>
      </c>
      <c r="BI28" s="239">
        <v>0</v>
      </c>
      <c r="BJ28" s="239">
        <v>0</v>
      </c>
      <c r="BK28" s="239">
        <v>51</v>
      </c>
      <c r="BL28" s="114"/>
      <c r="BM28" s="241">
        <v>656</v>
      </c>
    </row>
    <row r="29" spans="1:65" s="95" customFormat="1" ht="32.1" customHeight="1">
      <c r="A29" s="240" t="s">
        <v>184</v>
      </c>
      <c r="B29" s="112"/>
      <c r="C29" s="239">
        <v>0</v>
      </c>
      <c r="D29" s="239">
        <v>0</v>
      </c>
      <c r="E29" s="239">
        <v>0</v>
      </c>
      <c r="F29" s="239">
        <v>0</v>
      </c>
      <c r="G29" s="239">
        <v>0</v>
      </c>
      <c r="H29" s="239">
        <v>0</v>
      </c>
      <c r="I29" s="239">
        <v>0</v>
      </c>
      <c r="J29" s="239">
        <v>0</v>
      </c>
      <c r="K29" s="239">
        <v>0</v>
      </c>
      <c r="L29" s="239">
        <v>0</v>
      </c>
      <c r="M29" s="239">
        <v>0</v>
      </c>
      <c r="N29" s="239">
        <v>0</v>
      </c>
      <c r="O29" s="239">
        <v>0</v>
      </c>
      <c r="P29" s="239">
        <v>0</v>
      </c>
      <c r="Q29" s="239">
        <v>0</v>
      </c>
      <c r="R29" s="239">
        <v>0</v>
      </c>
      <c r="S29" s="239">
        <v>0</v>
      </c>
      <c r="T29" s="239">
        <v>0</v>
      </c>
      <c r="U29" s="239">
        <v>0</v>
      </c>
      <c r="V29" s="239">
        <v>0</v>
      </c>
      <c r="W29" s="239">
        <v>0</v>
      </c>
      <c r="X29" s="239">
        <v>0</v>
      </c>
      <c r="Y29" s="239">
        <v>0</v>
      </c>
      <c r="Z29" s="239">
        <v>0</v>
      </c>
      <c r="AA29" s="239">
        <v>0</v>
      </c>
      <c r="AB29" s="239">
        <v>0</v>
      </c>
      <c r="AC29" s="239">
        <v>0</v>
      </c>
      <c r="AD29" s="239">
        <v>1</v>
      </c>
      <c r="AE29" s="239">
        <v>1</v>
      </c>
      <c r="AF29" s="239">
        <v>1</v>
      </c>
      <c r="AG29" s="239">
        <v>2</v>
      </c>
      <c r="AH29" s="239">
        <v>1</v>
      </c>
      <c r="AI29" s="239">
        <v>0</v>
      </c>
      <c r="AJ29" s="239">
        <v>24</v>
      </c>
      <c r="AK29" s="239">
        <v>0</v>
      </c>
      <c r="AL29" s="239">
        <v>0</v>
      </c>
      <c r="AM29" s="239">
        <v>0</v>
      </c>
      <c r="AN29" s="239">
        <v>0</v>
      </c>
      <c r="AO29" s="239">
        <v>0</v>
      </c>
      <c r="AP29" s="239">
        <v>0</v>
      </c>
      <c r="AQ29" s="239">
        <v>0</v>
      </c>
      <c r="AR29" s="239">
        <v>0</v>
      </c>
      <c r="AS29" s="239">
        <v>0</v>
      </c>
      <c r="AT29" s="239">
        <v>0</v>
      </c>
      <c r="AU29" s="239">
        <v>0</v>
      </c>
      <c r="AV29" s="239">
        <v>0</v>
      </c>
      <c r="AW29" s="239">
        <v>0</v>
      </c>
      <c r="AX29" s="239">
        <v>0</v>
      </c>
      <c r="AY29" s="239">
        <v>0</v>
      </c>
      <c r="AZ29" s="239">
        <v>0</v>
      </c>
      <c r="BA29" s="239">
        <v>0</v>
      </c>
      <c r="BB29" s="239">
        <v>0</v>
      </c>
      <c r="BC29" s="239">
        <v>1</v>
      </c>
      <c r="BD29" s="239">
        <v>1</v>
      </c>
      <c r="BE29" s="239">
        <v>0</v>
      </c>
      <c r="BF29" s="239">
        <v>1</v>
      </c>
      <c r="BG29" s="239">
        <v>0</v>
      </c>
      <c r="BH29" s="239">
        <v>0</v>
      </c>
      <c r="BI29" s="239">
        <v>0</v>
      </c>
      <c r="BJ29" s="239">
        <v>0</v>
      </c>
      <c r="BK29" s="239">
        <v>0</v>
      </c>
      <c r="BL29" s="114"/>
      <c r="BM29" s="241">
        <v>33</v>
      </c>
    </row>
    <row r="30" spans="1:65" s="95" customFormat="1" ht="32.1" customHeight="1">
      <c r="A30" s="240" t="s">
        <v>185</v>
      </c>
      <c r="B30" s="112"/>
      <c r="C30" s="239">
        <v>0</v>
      </c>
      <c r="D30" s="239">
        <v>0</v>
      </c>
      <c r="E30" s="239">
        <v>0</v>
      </c>
      <c r="F30" s="239">
        <v>0</v>
      </c>
      <c r="G30" s="239">
        <v>0</v>
      </c>
      <c r="H30" s="239">
        <v>5</v>
      </c>
      <c r="I30" s="239">
        <v>1</v>
      </c>
      <c r="J30" s="239">
        <v>0</v>
      </c>
      <c r="K30" s="239">
        <v>0</v>
      </c>
      <c r="L30" s="239">
        <v>0</v>
      </c>
      <c r="M30" s="239">
        <v>0</v>
      </c>
      <c r="N30" s="239">
        <v>0</v>
      </c>
      <c r="O30" s="239">
        <v>0</v>
      </c>
      <c r="P30" s="239">
        <v>0</v>
      </c>
      <c r="Q30" s="239">
        <v>0</v>
      </c>
      <c r="R30" s="239">
        <v>0</v>
      </c>
      <c r="S30" s="239">
        <v>0</v>
      </c>
      <c r="T30" s="239">
        <v>0</v>
      </c>
      <c r="U30" s="239">
        <v>1</v>
      </c>
      <c r="V30" s="239">
        <v>0</v>
      </c>
      <c r="W30" s="239">
        <v>0</v>
      </c>
      <c r="X30" s="239">
        <v>0</v>
      </c>
      <c r="Y30" s="239">
        <v>0</v>
      </c>
      <c r="Z30" s="239">
        <v>0</v>
      </c>
      <c r="AA30" s="239">
        <v>0</v>
      </c>
      <c r="AB30" s="239">
        <v>90</v>
      </c>
      <c r="AC30" s="239">
        <v>0</v>
      </c>
      <c r="AD30" s="239">
        <v>0</v>
      </c>
      <c r="AE30" s="239">
        <v>0</v>
      </c>
      <c r="AF30" s="239">
        <v>0</v>
      </c>
      <c r="AG30" s="239">
        <v>0</v>
      </c>
      <c r="AH30" s="239">
        <v>0</v>
      </c>
      <c r="AI30" s="239">
        <v>0</v>
      </c>
      <c r="AJ30" s="239">
        <v>0</v>
      </c>
      <c r="AK30" s="239">
        <v>0</v>
      </c>
      <c r="AL30" s="239">
        <v>0</v>
      </c>
      <c r="AM30" s="239">
        <v>0</v>
      </c>
      <c r="AN30" s="239">
        <v>0</v>
      </c>
      <c r="AO30" s="239">
        <v>0</v>
      </c>
      <c r="AP30" s="239">
        <v>0</v>
      </c>
      <c r="AQ30" s="239">
        <v>0</v>
      </c>
      <c r="AR30" s="239">
        <v>0</v>
      </c>
      <c r="AS30" s="239">
        <v>0</v>
      </c>
      <c r="AT30" s="239">
        <v>0</v>
      </c>
      <c r="AU30" s="239">
        <v>0</v>
      </c>
      <c r="AV30" s="239">
        <v>0</v>
      </c>
      <c r="AW30" s="239">
        <v>0</v>
      </c>
      <c r="AX30" s="239">
        <v>0</v>
      </c>
      <c r="AY30" s="239">
        <v>0</v>
      </c>
      <c r="AZ30" s="239">
        <v>0</v>
      </c>
      <c r="BA30" s="239">
        <v>0</v>
      </c>
      <c r="BB30" s="239">
        <v>0</v>
      </c>
      <c r="BC30" s="239">
        <v>0</v>
      </c>
      <c r="BD30" s="239">
        <v>0</v>
      </c>
      <c r="BE30" s="239">
        <v>9</v>
      </c>
      <c r="BF30" s="239">
        <v>5</v>
      </c>
      <c r="BG30" s="239">
        <v>0</v>
      </c>
      <c r="BH30" s="239">
        <v>1</v>
      </c>
      <c r="BI30" s="239">
        <v>2</v>
      </c>
      <c r="BJ30" s="239">
        <v>0</v>
      </c>
      <c r="BK30" s="239">
        <v>0</v>
      </c>
      <c r="BL30" s="114"/>
      <c r="BM30" s="241">
        <v>114</v>
      </c>
    </row>
    <row r="31" spans="1:65" s="95" customFormat="1" ht="32.1" customHeight="1">
      <c r="A31" s="240" t="s">
        <v>186</v>
      </c>
      <c r="B31" s="112"/>
      <c r="C31" s="239">
        <v>0</v>
      </c>
      <c r="D31" s="239">
        <v>0</v>
      </c>
      <c r="E31" s="239">
        <v>0</v>
      </c>
      <c r="F31" s="239">
        <v>0</v>
      </c>
      <c r="G31" s="239">
        <v>0</v>
      </c>
      <c r="H31" s="239">
        <v>0</v>
      </c>
      <c r="I31" s="239">
        <v>0</v>
      </c>
      <c r="J31" s="239">
        <v>0</v>
      </c>
      <c r="K31" s="239">
        <v>0</v>
      </c>
      <c r="L31" s="239">
        <v>0</v>
      </c>
      <c r="M31" s="239">
        <v>0</v>
      </c>
      <c r="N31" s="239">
        <v>0</v>
      </c>
      <c r="O31" s="239">
        <v>0</v>
      </c>
      <c r="P31" s="239">
        <v>0</v>
      </c>
      <c r="Q31" s="239">
        <v>51</v>
      </c>
      <c r="R31" s="239">
        <v>0</v>
      </c>
      <c r="S31" s="239">
        <v>0</v>
      </c>
      <c r="T31" s="239">
        <v>0</v>
      </c>
      <c r="U31" s="239">
        <v>0</v>
      </c>
      <c r="V31" s="239">
        <v>0</v>
      </c>
      <c r="W31" s="239">
        <v>0</v>
      </c>
      <c r="X31" s="239">
        <v>0</v>
      </c>
      <c r="Y31" s="239">
        <v>0</v>
      </c>
      <c r="Z31" s="239">
        <v>0</v>
      </c>
      <c r="AA31" s="239">
        <v>0</v>
      </c>
      <c r="AB31" s="239">
        <v>10</v>
      </c>
      <c r="AC31" s="239">
        <v>0</v>
      </c>
      <c r="AD31" s="239">
        <v>0</v>
      </c>
      <c r="AE31" s="239">
        <v>0</v>
      </c>
      <c r="AF31" s="239">
        <v>0</v>
      </c>
      <c r="AG31" s="239">
        <v>0</v>
      </c>
      <c r="AH31" s="239">
        <v>82</v>
      </c>
      <c r="AI31" s="239">
        <v>0</v>
      </c>
      <c r="AJ31" s="239">
        <v>1</v>
      </c>
      <c r="AK31" s="239">
        <v>0</v>
      </c>
      <c r="AL31" s="239">
        <v>8</v>
      </c>
      <c r="AM31" s="239">
        <v>0</v>
      </c>
      <c r="AN31" s="239">
        <v>0</v>
      </c>
      <c r="AO31" s="239">
        <v>0</v>
      </c>
      <c r="AP31" s="239">
        <v>0</v>
      </c>
      <c r="AQ31" s="239">
        <v>0</v>
      </c>
      <c r="AR31" s="239">
        <v>0</v>
      </c>
      <c r="AS31" s="239">
        <v>0</v>
      </c>
      <c r="AT31" s="239">
        <v>0</v>
      </c>
      <c r="AU31" s="239">
        <v>0</v>
      </c>
      <c r="AV31" s="239">
        <v>0</v>
      </c>
      <c r="AW31" s="239">
        <v>0</v>
      </c>
      <c r="AX31" s="239">
        <v>0</v>
      </c>
      <c r="AY31" s="239">
        <v>0</v>
      </c>
      <c r="AZ31" s="239">
        <v>0</v>
      </c>
      <c r="BA31" s="239">
        <v>0</v>
      </c>
      <c r="BB31" s="239">
        <v>0</v>
      </c>
      <c r="BC31" s="239">
        <v>0</v>
      </c>
      <c r="BD31" s="239">
        <v>0</v>
      </c>
      <c r="BE31" s="239">
        <v>0</v>
      </c>
      <c r="BF31" s="239">
        <v>0</v>
      </c>
      <c r="BG31" s="239">
        <v>0</v>
      </c>
      <c r="BH31" s="239">
        <v>0</v>
      </c>
      <c r="BI31" s="239">
        <v>0</v>
      </c>
      <c r="BJ31" s="239">
        <v>0</v>
      </c>
      <c r="BK31" s="239">
        <v>1</v>
      </c>
      <c r="BL31" s="114"/>
      <c r="BM31" s="241">
        <v>153</v>
      </c>
    </row>
    <row r="32" spans="1:65" s="95" customFormat="1" ht="32.1" customHeight="1">
      <c r="A32" s="240" t="s">
        <v>187</v>
      </c>
      <c r="B32" s="112"/>
      <c r="C32" s="239">
        <v>0</v>
      </c>
      <c r="D32" s="239">
        <v>1</v>
      </c>
      <c r="E32" s="239">
        <v>0</v>
      </c>
      <c r="F32" s="239">
        <v>0</v>
      </c>
      <c r="G32" s="239">
        <v>0</v>
      </c>
      <c r="H32" s="239">
        <v>0</v>
      </c>
      <c r="I32" s="239">
        <v>0</v>
      </c>
      <c r="J32" s="239">
        <v>0</v>
      </c>
      <c r="K32" s="239">
        <v>0</v>
      </c>
      <c r="L32" s="239">
        <v>1</v>
      </c>
      <c r="M32" s="239">
        <v>0</v>
      </c>
      <c r="N32" s="239">
        <v>0</v>
      </c>
      <c r="O32" s="239">
        <v>0</v>
      </c>
      <c r="P32" s="239">
        <v>0</v>
      </c>
      <c r="Q32" s="239">
        <v>0</v>
      </c>
      <c r="R32" s="239">
        <v>0</v>
      </c>
      <c r="S32" s="239">
        <v>0</v>
      </c>
      <c r="T32" s="239">
        <v>0</v>
      </c>
      <c r="U32" s="239">
        <v>0</v>
      </c>
      <c r="V32" s="239">
        <v>0</v>
      </c>
      <c r="W32" s="239">
        <v>0</v>
      </c>
      <c r="X32" s="239">
        <v>0</v>
      </c>
      <c r="Y32" s="239">
        <v>0</v>
      </c>
      <c r="Z32" s="239">
        <v>0</v>
      </c>
      <c r="AA32" s="239">
        <v>0</v>
      </c>
      <c r="AB32" s="239">
        <v>0</v>
      </c>
      <c r="AC32" s="239">
        <v>37</v>
      </c>
      <c r="AD32" s="239">
        <v>0</v>
      </c>
      <c r="AE32" s="239">
        <v>0</v>
      </c>
      <c r="AF32" s="239">
        <v>0</v>
      </c>
      <c r="AG32" s="239">
        <v>2</v>
      </c>
      <c r="AH32" s="239">
        <v>7</v>
      </c>
      <c r="AI32" s="239">
        <v>0</v>
      </c>
      <c r="AJ32" s="239">
        <v>2</v>
      </c>
      <c r="AK32" s="239">
        <v>0</v>
      </c>
      <c r="AL32" s="239">
        <v>0</v>
      </c>
      <c r="AM32" s="239">
        <v>0</v>
      </c>
      <c r="AN32" s="239">
        <v>0</v>
      </c>
      <c r="AO32" s="239">
        <v>0</v>
      </c>
      <c r="AP32" s="239">
        <v>0</v>
      </c>
      <c r="AQ32" s="239">
        <v>0</v>
      </c>
      <c r="AR32" s="239">
        <v>0</v>
      </c>
      <c r="AS32" s="239">
        <v>0</v>
      </c>
      <c r="AT32" s="239">
        <v>24</v>
      </c>
      <c r="AU32" s="239">
        <v>0</v>
      </c>
      <c r="AV32" s="239">
        <v>0</v>
      </c>
      <c r="AW32" s="239">
        <v>0</v>
      </c>
      <c r="AX32" s="239">
        <v>3</v>
      </c>
      <c r="AY32" s="239">
        <v>0</v>
      </c>
      <c r="AZ32" s="239">
        <v>0</v>
      </c>
      <c r="BA32" s="239">
        <v>0</v>
      </c>
      <c r="BB32" s="239">
        <v>0</v>
      </c>
      <c r="BC32" s="239">
        <v>0</v>
      </c>
      <c r="BD32" s="239">
        <v>0</v>
      </c>
      <c r="BE32" s="239">
        <v>0</v>
      </c>
      <c r="BF32" s="239">
        <v>0</v>
      </c>
      <c r="BG32" s="239">
        <v>5</v>
      </c>
      <c r="BH32" s="239">
        <v>1</v>
      </c>
      <c r="BI32" s="239">
        <v>0</v>
      </c>
      <c r="BJ32" s="239">
        <v>0</v>
      </c>
      <c r="BK32" s="239">
        <v>0</v>
      </c>
      <c r="BL32" s="114"/>
      <c r="BM32" s="241">
        <v>83</v>
      </c>
    </row>
    <row r="33" spans="1:65" s="95" customFormat="1" ht="32.1" customHeight="1">
      <c r="A33" s="240" t="s">
        <v>188</v>
      </c>
      <c r="B33" s="112"/>
      <c r="C33" s="239">
        <v>0</v>
      </c>
      <c r="D33" s="239">
        <v>0</v>
      </c>
      <c r="E33" s="239">
        <v>0</v>
      </c>
      <c r="F33" s="239">
        <v>0</v>
      </c>
      <c r="G33" s="239">
        <v>1</v>
      </c>
      <c r="H33" s="239">
        <v>5</v>
      </c>
      <c r="I33" s="239">
        <v>0</v>
      </c>
      <c r="J33" s="239">
        <v>0</v>
      </c>
      <c r="K33" s="239">
        <v>0</v>
      </c>
      <c r="L33" s="239">
        <v>0</v>
      </c>
      <c r="M33" s="239">
        <v>0</v>
      </c>
      <c r="N33" s="239">
        <v>0</v>
      </c>
      <c r="O33" s="239">
        <v>6</v>
      </c>
      <c r="P33" s="239">
        <v>0</v>
      </c>
      <c r="Q33" s="239">
        <v>0</v>
      </c>
      <c r="R33" s="239">
        <v>0</v>
      </c>
      <c r="S33" s="239">
        <v>1</v>
      </c>
      <c r="T33" s="239">
        <v>0</v>
      </c>
      <c r="U33" s="239">
        <v>0</v>
      </c>
      <c r="V33" s="239">
        <v>0</v>
      </c>
      <c r="W33" s="239">
        <v>0</v>
      </c>
      <c r="X33" s="239">
        <v>0</v>
      </c>
      <c r="Y33" s="239">
        <v>3</v>
      </c>
      <c r="Z33" s="239">
        <v>0</v>
      </c>
      <c r="AA33" s="239">
        <v>0</v>
      </c>
      <c r="AB33" s="239">
        <v>0</v>
      </c>
      <c r="AC33" s="239">
        <v>54</v>
      </c>
      <c r="AD33" s="239">
        <v>0</v>
      </c>
      <c r="AE33" s="239">
        <v>0</v>
      </c>
      <c r="AF33" s="239">
        <v>1</v>
      </c>
      <c r="AG33" s="239">
        <v>2</v>
      </c>
      <c r="AH33" s="239">
        <v>12</v>
      </c>
      <c r="AI33" s="239">
        <v>0</v>
      </c>
      <c r="AJ33" s="239">
        <v>0</v>
      </c>
      <c r="AK33" s="239">
        <v>0</v>
      </c>
      <c r="AL33" s="239">
        <v>0</v>
      </c>
      <c r="AM33" s="239">
        <v>5</v>
      </c>
      <c r="AN33" s="239">
        <v>0</v>
      </c>
      <c r="AO33" s="239">
        <v>0</v>
      </c>
      <c r="AP33" s="239">
        <v>0</v>
      </c>
      <c r="AQ33" s="239">
        <v>0</v>
      </c>
      <c r="AR33" s="239">
        <v>0</v>
      </c>
      <c r="AS33" s="239">
        <v>0</v>
      </c>
      <c r="AT33" s="239">
        <v>7</v>
      </c>
      <c r="AU33" s="239">
        <v>0</v>
      </c>
      <c r="AV33" s="239">
        <v>0</v>
      </c>
      <c r="AW33" s="239">
        <v>0</v>
      </c>
      <c r="AX33" s="239">
        <v>0</v>
      </c>
      <c r="AY33" s="239">
        <v>0</v>
      </c>
      <c r="AZ33" s="239">
        <v>0</v>
      </c>
      <c r="BA33" s="239">
        <v>0</v>
      </c>
      <c r="BB33" s="239">
        <v>0</v>
      </c>
      <c r="BC33" s="239">
        <v>0</v>
      </c>
      <c r="BD33" s="239">
        <v>2</v>
      </c>
      <c r="BE33" s="239">
        <v>8</v>
      </c>
      <c r="BF33" s="239">
        <v>8</v>
      </c>
      <c r="BG33" s="239">
        <v>40</v>
      </c>
      <c r="BH33" s="239">
        <v>6</v>
      </c>
      <c r="BI33" s="239">
        <v>0</v>
      </c>
      <c r="BJ33" s="239">
        <v>17</v>
      </c>
      <c r="BK33" s="239">
        <v>0</v>
      </c>
      <c r="BL33" s="114"/>
      <c r="BM33" s="241">
        <v>178</v>
      </c>
    </row>
    <row r="34" spans="1:65" s="95" customFormat="1" ht="32.1" customHeight="1">
      <c r="A34" s="240" t="s">
        <v>189</v>
      </c>
      <c r="B34" s="112"/>
      <c r="C34" s="239">
        <v>0</v>
      </c>
      <c r="D34" s="239">
        <v>0</v>
      </c>
      <c r="E34" s="239">
        <v>0</v>
      </c>
      <c r="F34" s="239">
        <v>0</v>
      </c>
      <c r="G34" s="239">
        <v>1</v>
      </c>
      <c r="H34" s="239">
        <v>35</v>
      </c>
      <c r="I34" s="239">
        <v>0</v>
      </c>
      <c r="J34" s="239">
        <v>16</v>
      </c>
      <c r="K34" s="239">
        <v>0</v>
      </c>
      <c r="L34" s="239">
        <v>0</v>
      </c>
      <c r="M34" s="239">
        <v>0</v>
      </c>
      <c r="N34" s="239">
        <v>0</v>
      </c>
      <c r="O34" s="239">
        <v>0</v>
      </c>
      <c r="P34" s="239">
        <v>0</v>
      </c>
      <c r="Q34" s="239">
        <v>0</v>
      </c>
      <c r="R34" s="239">
        <v>0</v>
      </c>
      <c r="S34" s="239">
        <v>0</v>
      </c>
      <c r="T34" s="239">
        <v>0</v>
      </c>
      <c r="U34" s="239">
        <v>0</v>
      </c>
      <c r="V34" s="239">
        <v>0</v>
      </c>
      <c r="W34" s="239">
        <v>0</v>
      </c>
      <c r="X34" s="239">
        <v>0</v>
      </c>
      <c r="Y34" s="239">
        <v>0</v>
      </c>
      <c r="Z34" s="239">
        <v>0</v>
      </c>
      <c r="AA34" s="239">
        <v>0</v>
      </c>
      <c r="AB34" s="239">
        <v>0</v>
      </c>
      <c r="AC34" s="239">
        <v>0</v>
      </c>
      <c r="AD34" s="239">
        <v>0</v>
      </c>
      <c r="AE34" s="239">
        <v>0</v>
      </c>
      <c r="AF34" s="239">
        <v>2</v>
      </c>
      <c r="AG34" s="239">
        <v>0</v>
      </c>
      <c r="AH34" s="239">
        <v>0</v>
      </c>
      <c r="AI34" s="239">
        <v>0</v>
      </c>
      <c r="AJ34" s="239">
        <v>0</v>
      </c>
      <c r="AK34" s="239">
        <v>0</v>
      </c>
      <c r="AL34" s="239">
        <v>0</v>
      </c>
      <c r="AM34" s="239">
        <v>0</v>
      </c>
      <c r="AN34" s="239">
        <v>0</v>
      </c>
      <c r="AO34" s="239">
        <v>0</v>
      </c>
      <c r="AP34" s="239">
        <v>0</v>
      </c>
      <c r="AQ34" s="239">
        <v>0</v>
      </c>
      <c r="AR34" s="239">
        <v>0</v>
      </c>
      <c r="AS34" s="239">
        <v>0</v>
      </c>
      <c r="AT34" s="239">
        <v>0</v>
      </c>
      <c r="AU34" s="239">
        <v>0</v>
      </c>
      <c r="AV34" s="239">
        <v>0</v>
      </c>
      <c r="AW34" s="239">
        <v>0</v>
      </c>
      <c r="AX34" s="239">
        <v>0</v>
      </c>
      <c r="AY34" s="239">
        <v>0</v>
      </c>
      <c r="AZ34" s="239">
        <v>0</v>
      </c>
      <c r="BA34" s="239">
        <v>0</v>
      </c>
      <c r="BB34" s="239">
        <v>0</v>
      </c>
      <c r="BC34" s="239">
        <v>0</v>
      </c>
      <c r="BD34" s="239">
        <v>0</v>
      </c>
      <c r="BE34" s="239">
        <v>6</v>
      </c>
      <c r="BF34" s="239">
        <v>3</v>
      </c>
      <c r="BG34" s="239">
        <v>0</v>
      </c>
      <c r="BH34" s="239">
        <v>1</v>
      </c>
      <c r="BI34" s="239">
        <v>2</v>
      </c>
      <c r="BJ34" s="239">
        <v>0</v>
      </c>
      <c r="BK34" s="239">
        <v>0</v>
      </c>
      <c r="BL34" s="114"/>
      <c r="BM34" s="241">
        <v>66</v>
      </c>
    </row>
    <row r="35" spans="1:65" s="95" customFormat="1" ht="32.1" customHeight="1">
      <c r="A35" s="240" t="s">
        <v>190</v>
      </c>
      <c r="B35" s="112"/>
      <c r="C35" s="239">
        <v>0</v>
      </c>
      <c r="D35" s="239">
        <v>0</v>
      </c>
      <c r="E35" s="239">
        <v>0</v>
      </c>
      <c r="F35" s="239">
        <v>0</v>
      </c>
      <c r="G35" s="239">
        <v>1</v>
      </c>
      <c r="H35" s="239">
        <v>1</v>
      </c>
      <c r="I35" s="239">
        <v>0</v>
      </c>
      <c r="J35" s="239">
        <v>0</v>
      </c>
      <c r="K35" s="239">
        <v>0</v>
      </c>
      <c r="L35" s="239">
        <v>0</v>
      </c>
      <c r="M35" s="239">
        <v>0</v>
      </c>
      <c r="N35" s="239">
        <v>0</v>
      </c>
      <c r="O35" s="239">
        <v>0</v>
      </c>
      <c r="P35" s="239">
        <v>0</v>
      </c>
      <c r="Q35" s="239">
        <v>5</v>
      </c>
      <c r="R35" s="239">
        <v>0</v>
      </c>
      <c r="S35" s="239">
        <v>0</v>
      </c>
      <c r="T35" s="239">
        <v>0</v>
      </c>
      <c r="U35" s="239">
        <v>0</v>
      </c>
      <c r="V35" s="239">
        <v>1</v>
      </c>
      <c r="W35" s="239">
        <v>0</v>
      </c>
      <c r="X35" s="239">
        <v>0</v>
      </c>
      <c r="Y35" s="239">
        <v>0</v>
      </c>
      <c r="Z35" s="239">
        <v>0</v>
      </c>
      <c r="AA35" s="239">
        <v>0</v>
      </c>
      <c r="AB35" s="239">
        <v>5</v>
      </c>
      <c r="AC35" s="239">
        <v>0</v>
      </c>
      <c r="AD35" s="239">
        <v>0</v>
      </c>
      <c r="AE35" s="239">
        <v>0</v>
      </c>
      <c r="AF35" s="239">
        <v>0</v>
      </c>
      <c r="AG35" s="239">
        <v>1</v>
      </c>
      <c r="AH35" s="239">
        <v>3</v>
      </c>
      <c r="AI35" s="239">
        <v>0</v>
      </c>
      <c r="AJ35" s="239">
        <v>0</v>
      </c>
      <c r="AK35" s="239">
        <v>0</v>
      </c>
      <c r="AL35" s="239">
        <v>1</v>
      </c>
      <c r="AM35" s="239">
        <v>0</v>
      </c>
      <c r="AN35" s="239">
        <v>0</v>
      </c>
      <c r="AO35" s="239">
        <v>0</v>
      </c>
      <c r="AP35" s="239">
        <v>0</v>
      </c>
      <c r="AQ35" s="239">
        <v>0</v>
      </c>
      <c r="AR35" s="239">
        <v>0</v>
      </c>
      <c r="AS35" s="239">
        <v>0</v>
      </c>
      <c r="AT35" s="239">
        <v>0</v>
      </c>
      <c r="AU35" s="239">
        <v>2</v>
      </c>
      <c r="AV35" s="239">
        <v>0</v>
      </c>
      <c r="AW35" s="239">
        <v>0</v>
      </c>
      <c r="AX35" s="239">
        <v>0</v>
      </c>
      <c r="AY35" s="239">
        <v>0</v>
      </c>
      <c r="AZ35" s="239">
        <v>0</v>
      </c>
      <c r="BA35" s="239">
        <v>0</v>
      </c>
      <c r="BB35" s="239">
        <v>0</v>
      </c>
      <c r="BC35" s="239">
        <v>3</v>
      </c>
      <c r="BD35" s="239">
        <v>0</v>
      </c>
      <c r="BE35" s="239">
        <v>0</v>
      </c>
      <c r="BF35" s="239">
        <v>0</v>
      </c>
      <c r="BG35" s="239">
        <v>0</v>
      </c>
      <c r="BH35" s="239">
        <v>3</v>
      </c>
      <c r="BI35" s="239">
        <v>0</v>
      </c>
      <c r="BJ35" s="239">
        <v>1</v>
      </c>
      <c r="BK35" s="239">
        <v>0</v>
      </c>
      <c r="BL35" s="114"/>
      <c r="BM35" s="241">
        <v>27</v>
      </c>
    </row>
    <row r="36" spans="1:65" s="95" customFormat="1" ht="32.1" customHeight="1">
      <c r="A36" s="240" t="s">
        <v>191</v>
      </c>
      <c r="B36" s="112"/>
      <c r="C36" s="239">
        <v>0</v>
      </c>
      <c r="D36" s="239">
        <v>1</v>
      </c>
      <c r="E36" s="239">
        <v>0</v>
      </c>
      <c r="F36" s="239">
        <v>0</v>
      </c>
      <c r="G36" s="239">
        <v>0</v>
      </c>
      <c r="H36" s="239">
        <v>1</v>
      </c>
      <c r="I36" s="239">
        <v>0</v>
      </c>
      <c r="J36" s="239">
        <v>0</v>
      </c>
      <c r="K36" s="239">
        <v>0</v>
      </c>
      <c r="L36" s="239">
        <v>0</v>
      </c>
      <c r="M36" s="239">
        <v>0</v>
      </c>
      <c r="N36" s="239">
        <v>0</v>
      </c>
      <c r="O36" s="239">
        <v>0</v>
      </c>
      <c r="P36" s="239">
        <v>0</v>
      </c>
      <c r="Q36" s="239">
        <v>0</v>
      </c>
      <c r="R36" s="239">
        <v>0</v>
      </c>
      <c r="S36" s="239">
        <v>0</v>
      </c>
      <c r="T36" s="239">
        <v>0</v>
      </c>
      <c r="U36" s="239">
        <v>0</v>
      </c>
      <c r="V36" s="239">
        <v>0</v>
      </c>
      <c r="W36" s="239">
        <v>0</v>
      </c>
      <c r="X36" s="239">
        <v>0</v>
      </c>
      <c r="Y36" s="239">
        <v>0</v>
      </c>
      <c r="Z36" s="239">
        <v>0</v>
      </c>
      <c r="AA36" s="239">
        <v>0</v>
      </c>
      <c r="AB36" s="239">
        <v>1</v>
      </c>
      <c r="AC36" s="239">
        <v>0</v>
      </c>
      <c r="AD36" s="239">
        <v>0</v>
      </c>
      <c r="AE36" s="239">
        <v>1</v>
      </c>
      <c r="AF36" s="239">
        <v>0</v>
      </c>
      <c r="AG36" s="239">
        <v>0</v>
      </c>
      <c r="AH36" s="239">
        <v>13</v>
      </c>
      <c r="AI36" s="239">
        <v>0</v>
      </c>
      <c r="AJ36" s="239">
        <v>1</v>
      </c>
      <c r="AK36" s="239">
        <v>0</v>
      </c>
      <c r="AL36" s="239">
        <v>0</v>
      </c>
      <c r="AM36" s="239">
        <v>0</v>
      </c>
      <c r="AN36" s="239">
        <v>0</v>
      </c>
      <c r="AO36" s="239">
        <v>0</v>
      </c>
      <c r="AP36" s="239">
        <v>0</v>
      </c>
      <c r="AQ36" s="239">
        <v>0</v>
      </c>
      <c r="AR36" s="239">
        <v>0</v>
      </c>
      <c r="AS36" s="239">
        <v>0</v>
      </c>
      <c r="AT36" s="239">
        <v>0</v>
      </c>
      <c r="AU36" s="239">
        <v>0</v>
      </c>
      <c r="AV36" s="239">
        <v>0</v>
      </c>
      <c r="AW36" s="239">
        <v>0</v>
      </c>
      <c r="AX36" s="239">
        <v>0</v>
      </c>
      <c r="AY36" s="239">
        <v>0</v>
      </c>
      <c r="AZ36" s="239">
        <v>0</v>
      </c>
      <c r="BA36" s="239">
        <v>0</v>
      </c>
      <c r="BB36" s="239">
        <v>0</v>
      </c>
      <c r="BC36" s="239">
        <v>1</v>
      </c>
      <c r="BD36" s="239">
        <v>0</v>
      </c>
      <c r="BE36" s="239">
        <v>0</v>
      </c>
      <c r="BF36" s="239">
        <v>0</v>
      </c>
      <c r="BG36" s="239">
        <v>0</v>
      </c>
      <c r="BH36" s="239">
        <v>1</v>
      </c>
      <c r="BI36" s="239">
        <v>0</v>
      </c>
      <c r="BJ36" s="239">
        <v>0</v>
      </c>
      <c r="BK36" s="239">
        <v>0</v>
      </c>
      <c r="BL36" s="114"/>
      <c r="BM36" s="241">
        <v>20</v>
      </c>
    </row>
    <row r="37" spans="1:65" s="95" customFormat="1" ht="32.1" customHeight="1">
      <c r="A37" s="240" t="s">
        <v>192</v>
      </c>
      <c r="B37" s="112"/>
      <c r="C37" s="239">
        <v>0</v>
      </c>
      <c r="D37" s="239">
        <v>0</v>
      </c>
      <c r="E37" s="239">
        <v>0</v>
      </c>
      <c r="F37" s="239">
        <v>2</v>
      </c>
      <c r="G37" s="239">
        <v>2</v>
      </c>
      <c r="H37" s="239">
        <v>0</v>
      </c>
      <c r="I37" s="239">
        <v>0</v>
      </c>
      <c r="J37" s="239">
        <v>0</v>
      </c>
      <c r="K37" s="239">
        <v>0</v>
      </c>
      <c r="L37" s="239">
        <v>0</v>
      </c>
      <c r="M37" s="239">
        <v>0</v>
      </c>
      <c r="N37" s="239">
        <v>0</v>
      </c>
      <c r="O37" s="239">
        <v>0</v>
      </c>
      <c r="P37" s="239">
        <v>0</v>
      </c>
      <c r="Q37" s="239">
        <v>44</v>
      </c>
      <c r="R37" s="239">
        <v>0</v>
      </c>
      <c r="S37" s="239">
        <v>0</v>
      </c>
      <c r="T37" s="239">
        <v>0</v>
      </c>
      <c r="U37" s="239">
        <v>0</v>
      </c>
      <c r="V37" s="239">
        <v>0</v>
      </c>
      <c r="W37" s="239">
        <v>0</v>
      </c>
      <c r="X37" s="239">
        <v>0</v>
      </c>
      <c r="Y37" s="239">
        <v>0</v>
      </c>
      <c r="Z37" s="239">
        <v>0</v>
      </c>
      <c r="AA37" s="239">
        <v>0</v>
      </c>
      <c r="AB37" s="239">
        <v>1</v>
      </c>
      <c r="AC37" s="239">
        <v>0</v>
      </c>
      <c r="AD37" s="239">
        <v>0</v>
      </c>
      <c r="AE37" s="239">
        <v>23</v>
      </c>
      <c r="AF37" s="239">
        <v>2</v>
      </c>
      <c r="AG37" s="239">
        <v>1</v>
      </c>
      <c r="AH37" s="239">
        <v>270</v>
      </c>
      <c r="AI37" s="239">
        <v>1</v>
      </c>
      <c r="AJ37" s="239">
        <v>19</v>
      </c>
      <c r="AK37" s="239">
        <v>0</v>
      </c>
      <c r="AL37" s="239">
        <v>0</v>
      </c>
      <c r="AM37" s="239">
        <v>0</v>
      </c>
      <c r="AN37" s="239">
        <v>0</v>
      </c>
      <c r="AO37" s="239">
        <v>27</v>
      </c>
      <c r="AP37" s="239">
        <v>16</v>
      </c>
      <c r="AQ37" s="239">
        <v>0</v>
      </c>
      <c r="AR37" s="239">
        <v>0</v>
      </c>
      <c r="AS37" s="239">
        <v>0</v>
      </c>
      <c r="AT37" s="239">
        <v>0</v>
      </c>
      <c r="AU37" s="239">
        <v>0</v>
      </c>
      <c r="AV37" s="239">
        <v>0</v>
      </c>
      <c r="AW37" s="239">
        <v>2</v>
      </c>
      <c r="AX37" s="239">
        <v>0</v>
      </c>
      <c r="AY37" s="239">
        <v>0</v>
      </c>
      <c r="AZ37" s="239">
        <v>0</v>
      </c>
      <c r="BA37" s="239">
        <v>0</v>
      </c>
      <c r="BB37" s="239">
        <v>0</v>
      </c>
      <c r="BC37" s="239">
        <v>139</v>
      </c>
      <c r="BD37" s="239">
        <v>0</v>
      </c>
      <c r="BE37" s="239">
        <v>1</v>
      </c>
      <c r="BF37" s="239">
        <v>3</v>
      </c>
      <c r="BG37" s="239">
        <v>0</v>
      </c>
      <c r="BH37" s="239">
        <v>24</v>
      </c>
      <c r="BI37" s="239">
        <v>0</v>
      </c>
      <c r="BJ37" s="239">
        <v>0</v>
      </c>
      <c r="BK37" s="239">
        <v>0</v>
      </c>
      <c r="BL37" s="114"/>
      <c r="BM37" s="241">
        <v>577</v>
      </c>
    </row>
    <row r="38" spans="1:65" s="95" customFormat="1" ht="32.1" customHeight="1">
      <c r="A38" s="240" t="s">
        <v>193</v>
      </c>
      <c r="B38" s="112"/>
      <c r="C38" s="239">
        <v>0</v>
      </c>
      <c r="D38" s="239">
        <v>0</v>
      </c>
      <c r="E38" s="239">
        <v>0</v>
      </c>
      <c r="F38" s="239">
        <v>0</v>
      </c>
      <c r="G38" s="239">
        <v>0</v>
      </c>
      <c r="H38" s="239">
        <v>1</v>
      </c>
      <c r="I38" s="239">
        <v>1</v>
      </c>
      <c r="J38" s="239">
        <v>0</v>
      </c>
      <c r="K38" s="239">
        <v>0</v>
      </c>
      <c r="L38" s="239">
        <v>0</v>
      </c>
      <c r="M38" s="239">
        <v>0</v>
      </c>
      <c r="N38" s="239">
        <v>0</v>
      </c>
      <c r="O38" s="239">
        <v>0</v>
      </c>
      <c r="P38" s="239">
        <v>0</v>
      </c>
      <c r="Q38" s="239">
        <v>0</v>
      </c>
      <c r="R38" s="239">
        <v>0</v>
      </c>
      <c r="S38" s="239">
        <v>0</v>
      </c>
      <c r="T38" s="239">
        <v>0</v>
      </c>
      <c r="U38" s="239">
        <v>0</v>
      </c>
      <c r="V38" s="239">
        <v>0</v>
      </c>
      <c r="W38" s="239">
        <v>0</v>
      </c>
      <c r="X38" s="239">
        <v>0</v>
      </c>
      <c r="Y38" s="239">
        <v>0</v>
      </c>
      <c r="Z38" s="239">
        <v>0</v>
      </c>
      <c r="AA38" s="239">
        <v>0</v>
      </c>
      <c r="AB38" s="239">
        <v>326</v>
      </c>
      <c r="AC38" s="239">
        <v>0</v>
      </c>
      <c r="AD38" s="239">
        <v>0</v>
      </c>
      <c r="AE38" s="239">
        <v>0</v>
      </c>
      <c r="AF38" s="239">
        <v>4</v>
      </c>
      <c r="AG38" s="239">
        <v>0</v>
      </c>
      <c r="AH38" s="239">
        <v>0</v>
      </c>
      <c r="AI38" s="239">
        <v>0</v>
      </c>
      <c r="AJ38" s="239">
        <v>0</v>
      </c>
      <c r="AK38" s="239">
        <v>0</v>
      </c>
      <c r="AL38" s="239">
        <v>0</v>
      </c>
      <c r="AM38" s="239">
        <v>0</v>
      </c>
      <c r="AN38" s="239">
        <v>0</v>
      </c>
      <c r="AO38" s="239">
        <v>0</v>
      </c>
      <c r="AP38" s="239">
        <v>0</v>
      </c>
      <c r="AQ38" s="239">
        <v>0</v>
      </c>
      <c r="AR38" s="239">
        <v>0</v>
      </c>
      <c r="AS38" s="239">
        <v>0</v>
      </c>
      <c r="AT38" s="239">
        <v>0</v>
      </c>
      <c r="AU38" s="239">
        <v>0</v>
      </c>
      <c r="AV38" s="239">
        <v>0</v>
      </c>
      <c r="AW38" s="239">
        <v>0</v>
      </c>
      <c r="AX38" s="239">
        <v>0</v>
      </c>
      <c r="AY38" s="239">
        <v>0</v>
      </c>
      <c r="AZ38" s="239">
        <v>0</v>
      </c>
      <c r="BA38" s="239">
        <v>0</v>
      </c>
      <c r="BB38" s="239">
        <v>0</v>
      </c>
      <c r="BC38" s="239">
        <v>0</v>
      </c>
      <c r="BD38" s="239">
        <v>0</v>
      </c>
      <c r="BE38" s="239">
        <v>1</v>
      </c>
      <c r="BF38" s="239">
        <v>1</v>
      </c>
      <c r="BG38" s="239">
        <v>0</v>
      </c>
      <c r="BH38" s="239">
        <v>1</v>
      </c>
      <c r="BI38" s="239">
        <v>0</v>
      </c>
      <c r="BJ38" s="239">
        <v>0</v>
      </c>
      <c r="BK38" s="239">
        <v>0</v>
      </c>
      <c r="BL38" s="114"/>
      <c r="BM38" s="241">
        <v>335</v>
      </c>
    </row>
    <row r="39" spans="1:65" s="95" customFormat="1" ht="32.1" customHeight="1">
      <c r="A39" s="240" t="s">
        <v>194</v>
      </c>
      <c r="B39" s="112"/>
      <c r="C39" s="239">
        <v>0</v>
      </c>
      <c r="D39" s="239">
        <v>0</v>
      </c>
      <c r="E39" s="239">
        <v>0</v>
      </c>
      <c r="F39" s="239">
        <v>0</v>
      </c>
      <c r="G39" s="239">
        <v>0</v>
      </c>
      <c r="H39" s="239">
        <v>0</v>
      </c>
      <c r="I39" s="239">
        <v>0</v>
      </c>
      <c r="J39" s="239">
        <v>0</v>
      </c>
      <c r="K39" s="239">
        <v>0</v>
      </c>
      <c r="L39" s="239">
        <v>4</v>
      </c>
      <c r="M39" s="239">
        <v>0</v>
      </c>
      <c r="N39" s="239">
        <v>0</v>
      </c>
      <c r="O39" s="239">
        <v>0</v>
      </c>
      <c r="P39" s="239">
        <v>0</v>
      </c>
      <c r="Q39" s="239">
        <v>1</v>
      </c>
      <c r="R39" s="239">
        <v>0</v>
      </c>
      <c r="S39" s="239">
        <v>3</v>
      </c>
      <c r="T39" s="239">
        <v>0</v>
      </c>
      <c r="U39" s="239">
        <v>0</v>
      </c>
      <c r="V39" s="239">
        <v>0</v>
      </c>
      <c r="W39" s="239">
        <v>0</v>
      </c>
      <c r="X39" s="239">
        <v>0</v>
      </c>
      <c r="Y39" s="239">
        <v>0</v>
      </c>
      <c r="Z39" s="239">
        <v>0</v>
      </c>
      <c r="AA39" s="239">
        <v>0</v>
      </c>
      <c r="AB39" s="239">
        <v>0</v>
      </c>
      <c r="AC39" s="239">
        <v>0</v>
      </c>
      <c r="AD39" s="239">
        <v>0</v>
      </c>
      <c r="AE39" s="239">
        <v>1</v>
      </c>
      <c r="AF39" s="239">
        <v>0</v>
      </c>
      <c r="AG39" s="239">
        <v>0</v>
      </c>
      <c r="AH39" s="239">
        <v>2</v>
      </c>
      <c r="AI39" s="239">
        <v>0</v>
      </c>
      <c r="AJ39" s="239">
        <v>0</v>
      </c>
      <c r="AK39" s="239">
        <v>0</v>
      </c>
      <c r="AL39" s="239">
        <v>0</v>
      </c>
      <c r="AM39" s="239">
        <v>0</v>
      </c>
      <c r="AN39" s="239">
        <v>0</v>
      </c>
      <c r="AO39" s="239">
        <v>0</v>
      </c>
      <c r="AP39" s="239">
        <v>1</v>
      </c>
      <c r="AQ39" s="239">
        <v>0</v>
      </c>
      <c r="AR39" s="239">
        <v>0</v>
      </c>
      <c r="AS39" s="239">
        <v>0</v>
      </c>
      <c r="AT39" s="239">
        <v>0</v>
      </c>
      <c r="AU39" s="239">
        <v>0</v>
      </c>
      <c r="AV39" s="239">
        <v>0</v>
      </c>
      <c r="AW39" s="239">
        <v>19</v>
      </c>
      <c r="AX39" s="239">
        <v>5</v>
      </c>
      <c r="AY39" s="239">
        <v>0</v>
      </c>
      <c r="AZ39" s="239">
        <v>0</v>
      </c>
      <c r="BA39" s="239">
        <v>0</v>
      </c>
      <c r="BB39" s="239">
        <v>0</v>
      </c>
      <c r="BC39" s="239">
        <v>0</v>
      </c>
      <c r="BD39" s="239">
        <v>0</v>
      </c>
      <c r="BE39" s="239">
        <v>0</v>
      </c>
      <c r="BF39" s="239">
        <v>1</v>
      </c>
      <c r="BG39" s="239">
        <v>0</v>
      </c>
      <c r="BH39" s="239">
        <v>1</v>
      </c>
      <c r="BI39" s="239">
        <v>0</v>
      </c>
      <c r="BJ39" s="239">
        <v>0</v>
      </c>
      <c r="BK39" s="239">
        <v>0</v>
      </c>
      <c r="BL39" s="114"/>
      <c r="BM39" s="241">
        <v>38</v>
      </c>
    </row>
    <row r="40" spans="1:65" s="95" customFormat="1" ht="8.1" customHeight="1">
      <c r="A40" s="117"/>
      <c r="B40" s="113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5"/>
      <c r="BM40" s="118"/>
    </row>
    <row r="41" spans="1:65" s="96" customFormat="1" ht="32.1" customHeight="1">
      <c r="A41" s="231" t="s">
        <v>195</v>
      </c>
      <c r="B41" s="121"/>
      <c r="C41" s="243">
        <v>0</v>
      </c>
      <c r="D41" s="243">
        <v>90</v>
      </c>
      <c r="E41" s="243">
        <v>34</v>
      </c>
      <c r="F41" s="243">
        <v>4</v>
      </c>
      <c r="G41" s="243">
        <v>189</v>
      </c>
      <c r="H41" s="243">
        <v>226</v>
      </c>
      <c r="I41" s="243">
        <v>11</v>
      </c>
      <c r="J41" s="243">
        <v>17</v>
      </c>
      <c r="K41" s="243">
        <v>1</v>
      </c>
      <c r="L41" s="243">
        <v>174</v>
      </c>
      <c r="M41" s="243">
        <v>2</v>
      </c>
      <c r="N41" s="243">
        <v>12</v>
      </c>
      <c r="O41" s="243">
        <v>7</v>
      </c>
      <c r="P41" s="243">
        <v>1</v>
      </c>
      <c r="Q41" s="243">
        <v>116</v>
      </c>
      <c r="R41" s="243">
        <v>20</v>
      </c>
      <c r="S41" s="243">
        <v>148</v>
      </c>
      <c r="T41" s="243">
        <v>3</v>
      </c>
      <c r="U41" s="243">
        <v>1</v>
      </c>
      <c r="V41" s="243">
        <v>6</v>
      </c>
      <c r="W41" s="243">
        <v>0</v>
      </c>
      <c r="X41" s="243">
        <v>2</v>
      </c>
      <c r="Y41" s="243">
        <v>3</v>
      </c>
      <c r="Z41" s="243">
        <v>6</v>
      </c>
      <c r="AA41" s="243">
        <v>3</v>
      </c>
      <c r="AB41" s="243">
        <v>505</v>
      </c>
      <c r="AC41" s="243">
        <v>92</v>
      </c>
      <c r="AD41" s="243">
        <v>149</v>
      </c>
      <c r="AE41" s="243">
        <v>358</v>
      </c>
      <c r="AF41" s="243">
        <v>159</v>
      </c>
      <c r="AG41" s="243">
        <v>491</v>
      </c>
      <c r="AH41" s="243">
        <v>1457</v>
      </c>
      <c r="AI41" s="243">
        <v>8</v>
      </c>
      <c r="AJ41" s="243">
        <v>390</v>
      </c>
      <c r="AK41" s="243">
        <v>1</v>
      </c>
      <c r="AL41" s="243">
        <v>10</v>
      </c>
      <c r="AM41" s="243">
        <v>5</v>
      </c>
      <c r="AN41" s="243">
        <v>1</v>
      </c>
      <c r="AO41" s="243">
        <v>52</v>
      </c>
      <c r="AP41" s="243">
        <v>19</v>
      </c>
      <c r="AQ41" s="243">
        <v>2</v>
      </c>
      <c r="AR41" s="243">
        <v>8</v>
      </c>
      <c r="AS41" s="243">
        <v>7</v>
      </c>
      <c r="AT41" s="243">
        <v>464</v>
      </c>
      <c r="AU41" s="243">
        <v>94</v>
      </c>
      <c r="AV41" s="243">
        <v>1</v>
      </c>
      <c r="AW41" s="243">
        <v>38</v>
      </c>
      <c r="AX41" s="243">
        <v>130</v>
      </c>
      <c r="AY41" s="243">
        <v>2</v>
      </c>
      <c r="AZ41" s="243">
        <v>1</v>
      </c>
      <c r="BA41" s="243">
        <v>151</v>
      </c>
      <c r="BB41" s="243">
        <v>18</v>
      </c>
      <c r="BC41" s="243">
        <v>248</v>
      </c>
      <c r="BD41" s="243">
        <v>24</v>
      </c>
      <c r="BE41" s="243">
        <v>448</v>
      </c>
      <c r="BF41" s="243">
        <v>398</v>
      </c>
      <c r="BG41" s="243">
        <v>52</v>
      </c>
      <c r="BH41" s="243">
        <v>519</v>
      </c>
      <c r="BI41" s="243">
        <v>61</v>
      </c>
      <c r="BJ41" s="243">
        <v>58</v>
      </c>
      <c r="BK41" s="243">
        <v>95</v>
      </c>
      <c r="BL41" s="122"/>
      <c r="BM41" s="243">
        <v>7592</v>
      </c>
    </row>
    <row r="42" spans="1:65" s="95" customFormat="1" ht="8.1" customHeight="1">
      <c r="A42" s="119"/>
      <c r="B42" s="113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  <c r="AG42" s="568"/>
      <c r="AH42" s="568"/>
      <c r="AI42" s="568"/>
      <c r="AJ42" s="568"/>
      <c r="AK42" s="568"/>
      <c r="AL42" s="568"/>
      <c r="AM42" s="568"/>
      <c r="AN42" s="568"/>
      <c r="AO42" s="568"/>
      <c r="AP42" s="568"/>
      <c r="AQ42" s="568"/>
      <c r="AR42" s="568"/>
      <c r="AS42" s="568"/>
      <c r="AT42" s="568"/>
      <c r="AU42" s="568"/>
      <c r="AV42" s="568"/>
      <c r="AW42" s="568"/>
      <c r="AX42" s="568"/>
      <c r="AY42" s="568"/>
      <c r="AZ42" s="568"/>
      <c r="BA42" s="568"/>
      <c r="BB42" s="568"/>
      <c r="BC42" s="568"/>
      <c r="BD42" s="568"/>
      <c r="BE42" s="568"/>
      <c r="BF42" s="568"/>
      <c r="BG42" s="568"/>
      <c r="BH42" s="568"/>
      <c r="BI42" s="568"/>
      <c r="BJ42" s="568"/>
      <c r="BK42" s="568"/>
      <c r="BL42" s="115"/>
      <c r="BM42" s="120"/>
    </row>
    <row r="43" spans="1:65" s="95" customFormat="1" ht="32.1" customHeight="1">
      <c r="A43" s="240" t="s">
        <v>196</v>
      </c>
      <c r="B43" s="112"/>
      <c r="C43" s="239">
        <v>0</v>
      </c>
      <c r="D43" s="239">
        <v>0</v>
      </c>
      <c r="E43" s="239">
        <v>0</v>
      </c>
      <c r="F43" s="239">
        <v>0</v>
      </c>
      <c r="G43" s="239">
        <v>0</v>
      </c>
      <c r="H43" s="239">
        <v>0</v>
      </c>
      <c r="I43" s="239">
        <v>0</v>
      </c>
      <c r="J43" s="239">
        <v>0</v>
      </c>
      <c r="K43" s="239">
        <v>0</v>
      </c>
      <c r="L43" s="239">
        <v>0</v>
      </c>
      <c r="M43" s="239">
        <v>0</v>
      </c>
      <c r="N43" s="239">
        <v>0</v>
      </c>
      <c r="O43" s="239">
        <v>0</v>
      </c>
      <c r="P43" s="239">
        <v>0</v>
      </c>
      <c r="Q43" s="239">
        <v>0</v>
      </c>
      <c r="R43" s="239">
        <v>0</v>
      </c>
      <c r="S43" s="239">
        <v>0</v>
      </c>
      <c r="T43" s="239">
        <v>0</v>
      </c>
      <c r="U43" s="239">
        <v>0</v>
      </c>
      <c r="V43" s="239">
        <v>0</v>
      </c>
      <c r="W43" s="239">
        <v>0</v>
      </c>
      <c r="X43" s="239">
        <v>0</v>
      </c>
      <c r="Y43" s="239">
        <v>0</v>
      </c>
      <c r="Z43" s="239">
        <v>0</v>
      </c>
      <c r="AA43" s="239">
        <v>0</v>
      </c>
      <c r="AB43" s="239">
        <v>0</v>
      </c>
      <c r="AC43" s="239">
        <v>0</v>
      </c>
      <c r="AD43" s="239">
        <v>0</v>
      </c>
      <c r="AE43" s="239">
        <v>0</v>
      </c>
      <c r="AF43" s="239">
        <v>0</v>
      </c>
      <c r="AG43" s="239">
        <v>0</v>
      </c>
      <c r="AH43" s="239">
        <v>0</v>
      </c>
      <c r="AI43" s="239">
        <v>0</v>
      </c>
      <c r="AJ43" s="239">
        <v>0</v>
      </c>
      <c r="AK43" s="239">
        <v>0</v>
      </c>
      <c r="AL43" s="239">
        <v>0</v>
      </c>
      <c r="AM43" s="239">
        <v>0</v>
      </c>
      <c r="AN43" s="239">
        <v>0</v>
      </c>
      <c r="AO43" s="239">
        <v>0</v>
      </c>
      <c r="AP43" s="239">
        <v>0</v>
      </c>
      <c r="AQ43" s="239">
        <v>0</v>
      </c>
      <c r="AR43" s="239">
        <v>0</v>
      </c>
      <c r="AS43" s="239">
        <v>0</v>
      </c>
      <c r="AT43" s="239">
        <v>0</v>
      </c>
      <c r="AU43" s="239">
        <v>0</v>
      </c>
      <c r="AV43" s="239">
        <v>0</v>
      </c>
      <c r="AW43" s="239">
        <v>0</v>
      </c>
      <c r="AX43" s="239">
        <v>0</v>
      </c>
      <c r="AY43" s="239">
        <v>0</v>
      </c>
      <c r="AZ43" s="239">
        <v>0</v>
      </c>
      <c r="BA43" s="239">
        <v>0</v>
      </c>
      <c r="BB43" s="239">
        <v>0</v>
      </c>
      <c r="BC43" s="239">
        <v>0</v>
      </c>
      <c r="BD43" s="239">
        <v>0</v>
      </c>
      <c r="BE43" s="239">
        <v>0</v>
      </c>
      <c r="BF43" s="239">
        <v>0</v>
      </c>
      <c r="BG43" s="239">
        <v>0</v>
      </c>
      <c r="BH43" s="239">
        <v>0</v>
      </c>
      <c r="BI43" s="239">
        <v>0</v>
      </c>
      <c r="BJ43" s="239">
        <v>0</v>
      </c>
      <c r="BK43" s="239">
        <v>0</v>
      </c>
      <c r="BL43" s="112"/>
      <c r="BM43" s="241">
        <v>0</v>
      </c>
    </row>
    <row r="44" spans="1:65" s="95" customFormat="1" ht="32.1" customHeight="1">
      <c r="A44" s="240" t="s">
        <v>197</v>
      </c>
      <c r="B44" s="112"/>
      <c r="C44" s="239">
        <v>0</v>
      </c>
      <c r="D44" s="239">
        <v>0</v>
      </c>
      <c r="E44" s="239">
        <v>0</v>
      </c>
      <c r="F44" s="239">
        <v>0</v>
      </c>
      <c r="G44" s="239">
        <v>0</v>
      </c>
      <c r="H44" s="239">
        <v>1</v>
      </c>
      <c r="I44" s="239">
        <v>0</v>
      </c>
      <c r="J44" s="239">
        <v>0</v>
      </c>
      <c r="K44" s="239">
        <v>0</v>
      </c>
      <c r="L44" s="239">
        <v>12</v>
      </c>
      <c r="M44" s="239">
        <v>0</v>
      </c>
      <c r="N44" s="239">
        <v>0</v>
      </c>
      <c r="O44" s="239">
        <v>0</v>
      </c>
      <c r="P44" s="239">
        <v>0</v>
      </c>
      <c r="Q44" s="239">
        <v>0</v>
      </c>
      <c r="R44" s="239">
        <v>0</v>
      </c>
      <c r="S44" s="239">
        <v>3</v>
      </c>
      <c r="T44" s="239">
        <v>0</v>
      </c>
      <c r="U44" s="239">
        <v>0</v>
      </c>
      <c r="V44" s="239">
        <v>0</v>
      </c>
      <c r="W44" s="239">
        <v>0</v>
      </c>
      <c r="X44" s="239">
        <v>0</v>
      </c>
      <c r="Y44" s="239">
        <v>0</v>
      </c>
      <c r="Z44" s="239">
        <v>0</v>
      </c>
      <c r="AA44" s="239">
        <v>0</v>
      </c>
      <c r="AB44" s="239">
        <v>7</v>
      </c>
      <c r="AC44" s="239">
        <v>0</v>
      </c>
      <c r="AD44" s="239">
        <v>0</v>
      </c>
      <c r="AE44" s="239">
        <v>0</v>
      </c>
      <c r="AF44" s="239">
        <v>0</v>
      </c>
      <c r="AG44" s="239">
        <v>1</v>
      </c>
      <c r="AH44" s="239">
        <v>4</v>
      </c>
      <c r="AI44" s="239">
        <v>0</v>
      </c>
      <c r="AJ44" s="239">
        <v>0</v>
      </c>
      <c r="AK44" s="239">
        <v>0</v>
      </c>
      <c r="AL44" s="239">
        <v>0</v>
      </c>
      <c r="AM44" s="239">
        <v>0</v>
      </c>
      <c r="AN44" s="239">
        <v>0</v>
      </c>
      <c r="AO44" s="239">
        <v>0</v>
      </c>
      <c r="AP44" s="239">
        <v>0</v>
      </c>
      <c r="AQ44" s="239">
        <v>0</v>
      </c>
      <c r="AR44" s="239">
        <v>0</v>
      </c>
      <c r="AS44" s="239">
        <v>0</v>
      </c>
      <c r="AT44" s="239">
        <v>0</v>
      </c>
      <c r="AU44" s="239">
        <v>0</v>
      </c>
      <c r="AV44" s="239">
        <v>0</v>
      </c>
      <c r="AW44" s="239">
        <v>0</v>
      </c>
      <c r="AX44" s="239">
        <v>0</v>
      </c>
      <c r="AY44" s="239">
        <v>2</v>
      </c>
      <c r="AZ44" s="239">
        <v>0</v>
      </c>
      <c r="BA44" s="239">
        <v>0</v>
      </c>
      <c r="BB44" s="239">
        <v>0</v>
      </c>
      <c r="BC44" s="239">
        <v>0</v>
      </c>
      <c r="BD44" s="239">
        <v>0</v>
      </c>
      <c r="BE44" s="239">
        <v>0</v>
      </c>
      <c r="BF44" s="239">
        <v>0</v>
      </c>
      <c r="BG44" s="239">
        <v>0</v>
      </c>
      <c r="BH44" s="239">
        <v>1</v>
      </c>
      <c r="BI44" s="239">
        <v>0</v>
      </c>
      <c r="BJ44" s="239">
        <v>0</v>
      </c>
      <c r="BK44" s="239">
        <v>0</v>
      </c>
      <c r="BL44" s="112"/>
      <c r="BM44" s="241">
        <v>31</v>
      </c>
    </row>
    <row r="45" spans="1:65" s="95" customFormat="1" ht="32.1" customHeight="1">
      <c r="A45" s="240" t="s">
        <v>198</v>
      </c>
      <c r="B45" s="112"/>
      <c r="C45" s="239">
        <v>0</v>
      </c>
      <c r="D45" s="239">
        <v>0</v>
      </c>
      <c r="E45" s="239">
        <v>0</v>
      </c>
      <c r="F45" s="239">
        <v>0</v>
      </c>
      <c r="G45" s="239">
        <v>1</v>
      </c>
      <c r="H45" s="239">
        <v>2</v>
      </c>
      <c r="I45" s="239">
        <v>0</v>
      </c>
      <c r="J45" s="239">
        <v>0</v>
      </c>
      <c r="K45" s="239">
        <v>0</v>
      </c>
      <c r="L45" s="239">
        <v>1</v>
      </c>
      <c r="M45" s="239">
        <v>0</v>
      </c>
      <c r="N45" s="239">
        <v>0</v>
      </c>
      <c r="O45" s="239">
        <v>0</v>
      </c>
      <c r="P45" s="239">
        <v>0</v>
      </c>
      <c r="Q45" s="239">
        <v>0</v>
      </c>
      <c r="R45" s="239">
        <v>0</v>
      </c>
      <c r="S45" s="239">
        <v>1</v>
      </c>
      <c r="T45" s="239">
        <v>0</v>
      </c>
      <c r="U45" s="239">
        <v>0</v>
      </c>
      <c r="V45" s="239">
        <v>0</v>
      </c>
      <c r="W45" s="239">
        <v>0</v>
      </c>
      <c r="X45" s="239">
        <v>0</v>
      </c>
      <c r="Y45" s="239">
        <v>0</v>
      </c>
      <c r="Z45" s="239">
        <v>0</v>
      </c>
      <c r="AA45" s="239">
        <v>0</v>
      </c>
      <c r="AB45" s="239">
        <v>7</v>
      </c>
      <c r="AC45" s="239">
        <v>0</v>
      </c>
      <c r="AD45" s="239">
        <v>3</v>
      </c>
      <c r="AE45" s="239">
        <v>1</v>
      </c>
      <c r="AF45" s="239">
        <v>0</v>
      </c>
      <c r="AG45" s="239">
        <v>1</v>
      </c>
      <c r="AH45" s="239">
        <v>6</v>
      </c>
      <c r="AI45" s="239">
        <v>0</v>
      </c>
      <c r="AJ45" s="239">
        <v>7</v>
      </c>
      <c r="AK45" s="239">
        <v>0</v>
      </c>
      <c r="AL45" s="239">
        <v>0</v>
      </c>
      <c r="AM45" s="239">
        <v>0</v>
      </c>
      <c r="AN45" s="239">
        <v>0</v>
      </c>
      <c r="AO45" s="239">
        <v>0</v>
      </c>
      <c r="AP45" s="239">
        <v>0</v>
      </c>
      <c r="AQ45" s="239">
        <v>0</v>
      </c>
      <c r="AR45" s="239">
        <v>2</v>
      </c>
      <c r="AS45" s="239">
        <v>0</v>
      </c>
      <c r="AT45" s="239">
        <v>0</v>
      </c>
      <c r="AU45" s="239">
        <v>0</v>
      </c>
      <c r="AV45" s="239">
        <v>0</v>
      </c>
      <c r="AW45" s="239">
        <v>2</v>
      </c>
      <c r="AX45" s="239">
        <v>0</v>
      </c>
      <c r="AY45" s="239">
        <v>1</v>
      </c>
      <c r="AZ45" s="239">
        <v>1</v>
      </c>
      <c r="BA45" s="239">
        <v>0</v>
      </c>
      <c r="BB45" s="239">
        <v>1</v>
      </c>
      <c r="BC45" s="239">
        <v>1</v>
      </c>
      <c r="BD45" s="239">
        <v>0</v>
      </c>
      <c r="BE45" s="239">
        <v>1</v>
      </c>
      <c r="BF45" s="239">
        <v>5</v>
      </c>
      <c r="BG45" s="239">
        <v>0</v>
      </c>
      <c r="BH45" s="239">
        <v>4</v>
      </c>
      <c r="BI45" s="239">
        <v>0</v>
      </c>
      <c r="BJ45" s="239">
        <v>2</v>
      </c>
      <c r="BK45" s="239">
        <v>0</v>
      </c>
      <c r="BL45" s="112"/>
      <c r="BM45" s="241">
        <v>50</v>
      </c>
    </row>
    <row r="46" spans="1:65" s="95" customFormat="1" ht="32.1" customHeight="1">
      <c r="A46" s="240" t="s">
        <v>199</v>
      </c>
      <c r="B46" s="112"/>
      <c r="C46" s="239">
        <v>0</v>
      </c>
      <c r="D46" s="239">
        <v>0</v>
      </c>
      <c r="E46" s="239">
        <v>0</v>
      </c>
      <c r="F46" s="239">
        <v>0</v>
      </c>
      <c r="G46" s="239">
        <v>0</v>
      </c>
      <c r="H46" s="239">
        <v>0</v>
      </c>
      <c r="I46" s="239">
        <v>0</v>
      </c>
      <c r="J46" s="239">
        <v>0</v>
      </c>
      <c r="K46" s="239">
        <v>0</v>
      </c>
      <c r="L46" s="239">
        <v>0</v>
      </c>
      <c r="M46" s="239">
        <v>0</v>
      </c>
      <c r="N46" s="239">
        <v>0</v>
      </c>
      <c r="O46" s="239">
        <v>0</v>
      </c>
      <c r="P46" s="239">
        <v>0</v>
      </c>
      <c r="Q46" s="239">
        <v>0</v>
      </c>
      <c r="R46" s="239">
        <v>0</v>
      </c>
      <c r="S46" s="239">
        <v>0</v>
      </c>
      <c r="T46" s="239">
        <v>0</v>
      </c>
      <c r="U46" s="239">
        <v>0</v>
      </c>
      <c r="V46" s="239">
        <v>0</v>
      </c>
      <c r="W46" s="239">
        <v>0</v>
      </c>
      <c r="X46" s="239">
        <v>0</v>
      </c>
      <c r="Y46" s="239">
        <v>0</v>
      </c>
      <c r="Z46" s="239">
        <v>0</v>
      </c>
      <c r="AA46" s="239">
        <v>0</v>
      </c>
      <c r="AB46" s="239">
        <v>0</v>
      </c>
      <c r="AC46" s="239">
        <v>0</v>
      </c>
      <c r="AD46" s="239">
        <v>1</v>
      </c>
      <c r="AE46" s="239">
        <v>0</v>
      </c>
      <c r="AF46" s="239">
        <v>0</v>
      </c>
      <c r="AG46" s="239">
        <v>0</v>
      </c>
      <c r="AH46" s="239">
        <v>0</v>
      </c>
      <c r="AI46" s="239">
        <v>0</v>
      </c>
      <c r="AJ46" s="239">
        <v>0</v>
      </c>
      <c r="AK46" s="239">
        <v>0</v>
      </c>
      <c r="AL46" s="239">
        <v>0</v>
      </c>
      <c r="AM46" s="239">
        <v>0</v>
      </c>
      <c r="AN46" s="239">
        <v>0</v>
      </c>
      <c r="AO46" s="239">
        <v>1</v>
      </c>
      <c r="AP46" s="239">
        <v>0</v>
      </c>
      <c r="AQ46" s="239">
        <v>0</v>
      </c>
      <c r="AR46" s="239">
        <v>0</v>
      </c>
      <c r="AS46" s="239">
        <v>0</v>
      </c>
      <c r="AT46" s="239">
        <v>0</v>
      </c>
      <c r="AU46" s="239">
        <v>0</v>
      </c>
      <c r="AV46" s="239">
        <v>0</v>
      </c>
      <c r="AW46" s="239">
        <v>0</v>
      </c>
      <c r="AX46" s="239">
        <v>0</v>
      </c>
      <c r="AY46" s="239">
        <v>0</v>
      </c>
      <c r="AZ46" s="239">
        <v>0</v>
      </c>
      <c r="BA46" s="239">
        <v>0</v>
      </c>
      <c r="BB46" s="239">
        <v>0</v>
      </c>
      <c r="BC46" s="239">
        <v>0</v>
      </c>
      <c r="BD46" s="239">
        <v>0</v>
      </c>
      <c r="BE46" s="239">
        <v>0</v>
      </c>
      <c r="BF46" s="239">
        <v>0</v>
      </c>
      <c r="BG46" s="239">
        <v>0</v>
      </c>
      <c r="BH46" s="239">
        <v>0</v>
      </c>
      <c r="BI46" s="239">
        <v>0</v>
      </c>
      <c r="BJ46" s="239">
        <v>0</v>
      </c>
      <c r="BK46" s="239">
        <v>0</v>
      </c>
      <c r="BL46" s="112"/>
      <c r="BM46" s="241">
        <v>2</v>
      </c>
    </row>
    <row r="47" spans="1:65" s="95" customFormat="1" ht="32.1" customHeight="1">
      <c r="A47" s="240" t="s">
        <v>200</v>
      </c>
      <c r="B47" s="112"/>
      <c r="C47" s="239">
        <v>0</v>
      </c>
      <c r="D47" s="239">
        <v>0</v>
      </c>
      <c r="E47" s="239">
        <v>0</v>
      </c>
      <c r="F47" s="239">
        <v>0</v>
      </c>
      <c r="G47" s="239">
        <v>0</v>
      </c>
      <c r="H47" s="239">
        <v>1</v>
      </c>
      <c r="I47" s="239">
        <v>0</v>
      </c>
      <c r="J47" s="239">
        <v>0</v>
      </c>
      <c r="K47" s="239">
        <v>0</v>
      </c>
      <c r="L47" s="239">
        <v>0</v>
      </c>
      <c r="M47" s="239">
        <v>0</v>
      </c>
      <c r="N47" s="239">
        <v>0</v>
      </c>
      <c r="O47" s="239">
        <v>0</v>
      </c>
      <c r="P47" s="239">
        <v>0</v>
      </c>
      <c r="Q47" s="239">
        <v>0</v>
      </c>
      <c r="R47" s="239">
        <v>0</v>
      </c>
      <c r="S47" s="239">
        <v>0</v>
      </c>
      <c r="T47" s="239">
        <v>0</v>
      </c>
      <c r="U47" s="239">
        <v>0</v>
      </c>
      <c r="V47" s="239">
        <v>0</v>
      </c>
      <c r="W47" s="239">
        <v>0</v>
      </c>
      <c r="X47" s="239">
        <v>0</v>
      </c>
      <c r="Y47" s="239">
        <v>0</v>
      </c>
      <c r="Z47" s="239">
        <v>0</v>
      </c>
      <c r="AA47" s="239">
        <v>0</v>
      </c>
      <c r="AB47" s="239">
        <v>0</v>
      </c>
      <c r="AC47" s="239">
        <v>1</v>
      </c>
      <c r="AD47" s="239">
        <v>0</v>
      </c>
      <c r="AE47" s="239">
        <v>0</v>
      </c>
      <c r="AF47" s="239">
        <v>0</v>
      </c>
      <c r="AG47" s="239">
        <v>0</v>
      </c>
      <c r="AH47" s="239">
        <v>4</v>
      </c>
      <c r="AI47" s="239">
        <v>0</v>
      </c>
      <c r="AJ47" s="239">
        <v>0</v>
      </c>
      <c r="AK47" s="239">
        <v>0</v>
      </c>
      <c r="AL47" s="239">
        <v>0</v>
      </c>
      <c r="AM47" s="239">
        <v>0</v>
      </c>
      <c r="AN47" s="239">
        <v>0</v>
      </c>
      <c r="AO47" s="239">
        <v>0</v>
      </c>
      <c r="AP47" s="239">
        <v>0</v>
      </c>
      <c r="AQ47" s="239">
        <v>0</v>
      </c>
      <c r="AR47" s="239">
        <v>0</v>
      </c>
      <c r="AS47" s="239">
        <v>0</v>
      </c>
      <c r="AT47" s="239">
        <v>1</v>
      </c>
      <c r="AU47" s="239">
        <v>0</v>
      </c>
      <c r="AV47" s="239">
        <v>0</v>
      </c>
      <c r="AW47" s="239">
        <v>0</v>
      </c>
      <c r="AX47" s="239">
        <v>0</v>
      </c>
      <c r="AY47" s="239">
        <v>0</v>
      </c>
      <c r="AZ47" s="239">
        <v>0</v>
      </c>
      <c r="BA47" s="239">
        <v>0</v>
      </c>
      <c r="BB47" s="239">
        <v>0</v>
      </c>
      <c r="BC47" s="239">
        <v>1</v>
      </c>
      <c r="BD47" s="239">
        <v>0</v>
      </c>
      <c r="BE47" s="239">
        <v>0</v>
      </c>
      <c r="BF47" s="239">
        <v>0</v>
      </c>
      <c r="BG47" s="239">
        <v>0</v>
      </c>
      <c r="BH47" s="239">
        <v>1</v>
      </c>
      <c r="BI47" s="239">
        <v>0</v>
      </c>
      <c r="BJ47" s="239">
        <v>0</v>
      </c>
      <c r="BK47" s="239">
        <v>0</v>
      </c>
      <c r="BL47" s="112"/>
      <c r="BM47" s="241">
        <v>9</v>
      </c>
    </row>
    <row r="48" spans="1:65" s="95" customFormat="1" ht="32.1" customHeight="1">
      <c r="A48" s="240" t="s">
        <v>201</v>
      </c>
      <c r="B48" s="112"/>
      <c r="C48" s="239">
        <v>0</v>
      </c>
      <c r="D48" s="239">
        <v>0</v>
      </c>
      <c r="E48" s="239">
        <v>0</v>
      </c>
      <c r="F48" s="239">
        <v>0</v>
      </c>
      <c r="G48" s="239">
        <v>0</v>
      </c>
      <c r="H48" s="239">
        <v>2</v>
      </c>
      <c r="I48" s="239">
        <v>0</v>
      </c>
      <c r="J48" s="239">
        <v>0</v>
      </c>
      <c r="K48" s="239">
        <v>0</v>
      </c>
      <c r="L48" s="239">
        <v>0</v>
      </c>
      <c r="M48" s="239">
        <v>0</v>
      </c>
      <c r="N48" s="239">
        <v>0</v>
      </c>
      <c r="O48" s="239">
        <v>1</v>
      </c>
      <c r="P48" s="239">
        <v>0</v>
      </c>
      <c r="Q48" s="239">
        <v>0</v>
      </c>
      <c r="R48" s="239">
        <v>0</v>
      </c>
      <c r="S48" s="239">
        <v>0</v>
      </c>
      <c r="T48" s="239">
        <v>0</v>
      </c>
      <c r="U48" s="239">
        <v>0</v>
      </c>
      <c r="V48" s="239">
        <v>0</v>
      </c>
      <c r="W48" s="239">
        <v>0</v>
      </c>
      <c r="X48" s="239">
        <v>0</v>
      </c>
      <c r="Y48" s="239">
        <v>0</v>
      </c>
      <c r="Z48" s="239">
        <v>0</v>
      </c>
      <c r="AA48" s="239">
        <v>0</v>
      </c>
      <c r="AB48" s="239">
        <v>1</v>
      </c>
      <c r="AC48" s="239">
        <v>3</v>
      </c>
      <c r="AD48" s="239">
        <v>0</v>
      </c>
      <c r="AE48" s="239">
        <v>0</v>
      </c>
      <c r="AF48" s="239">
        <v>0</v>
      </c>
      <c r="AG48" s="239">
        <v>0</v>
      </c>
      <c r="AH48" s="239">
        <v>0</v>
      </c>
      <c r="AI48" s="239">
        <v>0</v>
      </c>
      <c r="AJ48" s="239">
        <v>0</v>
      </c>
      <c r="AK48" s="239">
        <v>0</v>
      </c>
      <c r="AL48" s="239">
        <v>0</v>
      </c>
      <c r="AM48" s="239">
        <v>0</v>
      </c>
      <c r="AN48" s="239">
        <v>0</v>
      </c>
      <c r="AO48" s="239">
        <v>0</v>
      </c>
      <c r="AP48" s="239">
        <v>0</v>
      </c>
      <c r="AQ48" s="239">
        <v>0</v>
      </c>
      <c r="AR48" s="239">
        <v>0</v>
      </c>
      <c r="AS48" s="239">
        <v>0</v>
      </c>
      <c r="AT48" s="239">
        <v>0</v>
      </c>
      <c r="AU48" s="239">
        <v>0</v>
      </c>
      <c r="AV48" s="239">
        <v>0</v>
      </c>
      <c r="AW48" s="239">
        <v>0</v>
      </c>
      <c r="AX48" s="239">
        <v>0</v>
      </c>
      <c r="AY48" s="239">
        <v>1</v>
      </c>
      <c r="AZ48" s="239">
        <v>0</v>
      </c>
      <c r="BA48" s="239">
        <v>0</v>
      </c>
      <c r="BB48" s="239">
        <v>0</v>
      </c>
      <c r="BC48" s="239">
        <v>0</v>
      </c>
      <c r="BD48" s="239">
        <v>0</v>
      </c>
      <c r="BE48" s="239">
        <v>0</v>
      </c>
      <c r="BF48" s="239">
        <v>0</v>
      </c>
      <c r="BG48" s="239">
        <v>13</v>
      </c>
      <c r="BH48" s="239">
        <v>1</v>
      </c>
      <c r="BI48" s="239">
        <v>0</v>
      </c>
      <c r="BJ48" s="239">
        <v>2</v>
      </c>
      <c r="BK48" s="239">
        <v>0</v>
      </c>
      <c r="BL48" s="112"/>
      <c r="BM48" s="241">
        <v>24</v>
      </c>
    </row>
    <row r="49" spans="1:65" s="95" customFormat="1" ht="32.1" customHeight="1">
      <c r="A49" s="240" t="s">
        <v>202</v>
      </c>
      <c r="B49" s="112"/>
      <c r="C49" s="239">
        <v>0</v>
      </c>
      <c r="D49" s="239">
        <v>0</v>
      </c>
      <c r="E49" s="239">
        <v>0</v>
      </c>
      <c r="F49" s="239">
        <v>0</v>
      </c>
      <c r="G49" s="239">
        <v>0</v>
      </c>
      <c r="H49" s="239">
        <v>0</v>
      </c>
      <c r="I49" s="239">
        <v>0</v>
      </c>
      <c r="J49" s="239">
        <v>0</v>
      </c>
      <c r="K49" s="239">
        <v>0</v>
      </c>
      <c r="L49" s="239">
        <v>0</v>
      </c>
      <c r="M49" s="239">
        <v>0</v>
      </c>
      <c r="N49" s="239">
        <v>0</v>
      </c>
      <c r="O49" s="239">
        <v>0</v>
      </c>
      <c r="P49" s="239">
        <v>0</v>
      </c>
      <c r="Q49" s="239">
        <v>0</v>
      </c>
      <c r="R49" s="239">
        <v>0</v>
      </c>
      <c r="S49" s="239">
        <v>1</v>
      </c>
      <c r="T49" s="239">
        <v>0</v>
      </c>
      <c r="U49" s="239">
        <v>0</v>
      </c>
      <c r="V49" s="239">
        <v>0</v>
      </c>
      <c r="W49" s="239">
        <v>1</v>
      </c>
      <c r="X49" s="239">
        <v>0</v>
      </c>
      <c r="Y49" s="239">
        <v>0</v>
      </c>
      <c r="Z49" s="239">
        <v>0</v>
      </c>
      <c r="AA49" s="239">
        <v>0</v>
      </c>
      <c r="AB49" s="239">
        <v>3</v>
      </c>
      <c r="AC49" s="239">
        <v>0</v>
      </c>
      <c r="AD49" s="239">
        <v>0</v>
      </c>
      <c r="AE49" s="239">
        <v>0</v>
      </c>
      <c r="AF49" s="239">
        <v>0</v>
      </c>
      <c r="AG49" s="239">
        <v>0</v>
      </c>
      <c r="AH49" s="239">
        <v>1</v>
      </c>
      <c r="AI49" s="239">
        <v>0</v>
      </c>
      <c r="AJ49" s="239">
        <v>0</v>
      </c>
      <c r="AK49" s="239">
        <v>0</v>
      </c>
      <c r="AL49" s="239">
        <v>0</v>
      </c>
      <c r="AM49" s="239">
        <v>0</v>
      </c>
      <c r="AN49" s="239">
        <v>0</v>
      </c>
      <c r="AO49" s="239">
        <v>0</v>
      </c>
      <c r="AP49" s="239">
        <v>0</v>
      </c>
      <c r="AQ49" s="239">
        <v>0</v>
      </c>
      <c r="AR49" s="239">
        <v>0</v>
      </c>
      <c r="AS49" s="239">
        <v>0</v>
      </c>
      <c r="AT49" s="239">
        <v>0</v>
      </c>
      <c r="AU49" s="239">
        <v>0</v>
      </c>
      <c r="AV49" s="239">
        <v>0</v>
      </c>
      <c r="AW49" s="239">
        <v>0</v>
      </c>
      <c r="AX49" s="239">
        <v>0</v>
      </c>
      <c r="AY49" s="239">
        <v>0</v>
      </c>
      <c r="AZ49" s="239">
        <v>0</v>
      </c>
      <c r="BA49" s="239">
        <v>0</v>
      </c>
      <c r="BB49" s="239">
        <v>0</v>
      </c>
      <c r="BC49" s="239">
        <v>1</v>
      </c>
      <c r="BD49" s="239">
        <v>0</v>
      </c>
      <c r="BE49" s="239">
        <v>2</v>
      </c>
      <c r="BF49" s="239">
        <v>2</v>
      </c>
      <c r="BG49" s="239">
        <v>0</v>
      </c>
      <c r="BH49" s="239">
        <v>0</v>
      </c>
      <c r="BI49" s="239">
        <v>0</v>
      </c>
      <c r="BJ49" s="239">
        <v>0</v>
      </c>
      <c r="BK49" s="239">
        <v>1</v>
      </c>
      <c r="BL49" s="112"/>
      <c r="BM49" s="241">
        <v>12</v>
      </c>
    </row>
    <row r="50" spans="1:65" s="95" customFormat="1" ht="32.1" customHeight="1">
      <c r="A50" s="240" t="s">
        <v>369</v>
      </c>
      <c r="B50" s="112"/>
      <c r="C50" s="239">
        <v>0</v>
      </c>
      <c r="D50" s="239">
        <v>0</v>
      </c>
      <c r="E50" s="239">
        <v>2</v>
      </c>
      <c r="F50" s="239">
        <v>0</v>
      </c>
      <c r="G50" s="239">
        <v>5</v>
      </c>
      <c r="H50" s="239">
        <v>1</v>
      </c>
      <c r="I50" s="239">
        <v>0</v>
      </c>
      <c r="J50" s="239">
        <v>1</v>
      </c>
      <c r="K50" s="239">
        <v>0</v>
      </c>
      <c r="L50" s="239">
        <v>0</v>
      </c>
      <c r="M50" s="239">
        <v>0</v>
      </c>
      <c r="N50" s="239">
        <v>0</v>
      </c>
      <c r="O50" s="239">
        <v>0</v>
      </c>
      <c r="P50" s="239">
        <v>0</v>
      </c>
      <c r="Q50" s="239">
        <v>0</v>
      </c>
      <c r="R50" s="239">
        <v>0</v>
      </c>
      <c r="S50" s="239">
        <v>1</v>
      </c>
      <c r="T50" s="239">
        <v>0</v>
      </c>
      <c r="U50" s="239">
        <v>0</v>
      </c>
      <c r="V50" s="239">
        <v>0</v>
      </c>
      <c r="W50" s="239">
        <v>0</v>
      </c>
      <c r="X50" s="239">
        <v>0</v>
      </c>
      <c r="Y50" s="239">
        <v>1</v>
      </c>
      <c r="Z50" s="239">
        <v>0</v>
      </c>
      <c r="AA50" s="239">
        <v>0</v>
      </c>
      <c r="AB50" s="239">
        <v>13</v>
      </c>
      <c r="AC50" s="239">
        <v>0</v>
      </c>
      <c r="AD50" s="239">
        <v>1</v>
      </c>
      <c r="AE50" s="239">
        <v>2</v>
      </c>
      <c r="AF50" s="239">
        <v>6</v>
      </c>
      <c r="AG50" s="239">
        <v>7</v>
      </c>
      <c r="AH50" s="239">
        <v>2</v>
      </c>
      <c r="AI50" s="239">
        <v>0</v>
      </c>
      <c r="AJ50" s="239">
        <v>1</v>
      </c>
      <c r="AK50" s="239">
        <v>0</v>
      </c>
      <c r="AL50" s="239">
        <v>0</v>
      </c>
      <c r="AM50" s="239">
        <v>0</v>
      </c>
      <c r="AN50" s="239">
        <v>0</v>
      </c>
      <c r="AO50" s="239">
        <v>0</v>
      </c>
      <c r="AP50" s="239">
        <v>0</v>
      </c>
      <c r="AQ50" s="239">
        <v>0</v>
      </c>
      <c r="AR50" s="239">
        <v>0</v>
      </c>
      <c r="AS50" s="239">
        <v>0</v>
      </c>
      <c r="AT50" s="239">
        <v>0</v>
      </c>
      <c r="AU50" s="239">
        <v>0</v>
      </c>
      <c r="AV50" s="239">
        <v>0</v>
      </c>
      <c r="AW50" s="239">
        <v>0</v>
      </c>
      <c r="AX50" s="239">
        <v>0</v>
      </c>
      <c r="AY50" s="239">
        <v>0</v>
      </c>
      <c r="AZ50" s="239">
        <v>0</v>
      </c>
      <c r="BA50" s="239">
        <v>0</v>
      </c>
      <c r="BB50" s="239">
        <v>0</v>
      </c>
      <c r="BC50" s="239">
        <v>2</v>
      </c>
      <c r="BD50" s="239">
        <v>2</v>
      </c>
      <c r="BE50" s="239">
        <v>2</v>
      </c>
      <c r="BF50" s="239">
        <v>6</v>
      </c>
      <c r="BG50" s="239">
        <v>0</v>
      </c>
      <c r="BH50" s="239">
        <v>42</v>
      </c>
      <c r="BI50" s="239">
        <v>3</v>
      </c>
      <c r="BJ50" s="239">
        <v>4</v>
      </c>
      <c r="BK50" s="239">
        <v>0</v>
      </c>
      <c r="BL50" s="112"/>
      <c r="BM50" s="241">
        <v>104</v>
      </c>
    </row>
    <row r="51" spans="1:65" s="95" customFormat="1" ht="32.1" customHeight="1">
      <c r="A51" s="240" t="s">
        <v>204</v>
      </c>
      <c r="B51" s="112"/>
      <c r="C51" s="239">
        <v>0</v>
      </c>
      <c r="D51" s="239">
        <v>0</v>
      </c>
      <c r="E51" s="239">
        <v>0</v>
      </c>
      <c r="F51" s="239">
        <v>0</v>
      </c>
      <c r="G51" s="239">
        <v>0</v>
      </c>
      <c r="H51" s="239">
        <v>0</v>
      </c>
      <c r="I51" s="239">
        <v>0</v>
      </c>
      <c r="J51" s="239">
        <v>0</v>
      </c>
      <c r="K51" s="239">
        <v>0</v>
      </c>
      <c r="L51" s="239">
        <v>0</v>
      </c>
      <c r="M51" s="239">
        <v>0</v>
      </c>
      <c r="N51" s="239">
        <v>0</v>
      </c>
      <c r="O51" s="239">
        <v>0</v>
      </c>
      <c r="P51" s="239">
        <v>0</v>
      </c>
      <c r="Q51" s="239">
        <v>0</v>
      </c>
      <c r="R51" s="239">
        <v>0</v>
      </c>
      <c r="S51" s="239">
        <v>0</v>
      </c>
      <c r="T51" s="239">
        <v>0</v>
      </c>
      <c r="U51" s="239">
        <v>0</v>
      </c>
      <c r="V51" s="239">
        <v>0</v>
      </c>
      <c r="W51" s="239">
        <v>0</v>
      </c>
      <c r="X51" s="239">
        <v>0</v>
      </c>
      <c r="Y51" s="239">
        <v>0</v>
      </c>
      <c r="Z51" s="239">
        <v>0</v>
      </c>
      <c r="AA51" s="239">
        <v>0</v>
      </c>
      <c r="AB51" s="239">
        <v>1</v>
      </c>
      <c r="AC51" s="239">
        <v>0</v>
      </c>
      <c r="AD51" s="239">
        <v>2</v>
      </c>
      <c r="AE51" s="239">
        <v>0</v>
      </c>
      <c r="AF51" s="239">
        <v>0</v>
      </c>
      <c r="AG51" s="239">
        <v>3</v>
      </c>
      <c r="AH51" s="239">
        <v>13</v>
      </c>
      <c r="AI51" s="239">
        <v>0</v>
      </c>
      <c r="AJ51" s="239">
        <v>2</v>
      </c>
      <c r="AK51" s="239">
        <v>0</v>
      </c>
      <c r="AL51" s="239">
        <v>0</v>
      </c>
      <c r="AM51" s="239">
        <v>0</v>
      </c>
      <c r="AN51" s="239">
        <v>0</v>
      </c>
      <c r="AO51" s="239">
        <v>0</v>
      </c>
      <c r="AP51" s="239">
        <v>0</v>
      </c>
      <c r="AQ51" s="239">
        <v>0</v>
      </c>
      <c r="AR51" s="239">
        <v>0</v>
      </c>
      <c r="AS51" s="239">
        <v>0</v>
      </c>
      <c r="AT51" s="239">
        <v>0</v>
      </c>
      <c r="AU51" s="239">
        <v>0</v>
      </c>
      <c r="AV51" s="239">
        <v>0</v>
      </c>
      <c r="AW51" s="239">
        <v>0</v>
      </c>
      <c r="AX51" s="239">
        <v>0</v>
      </c>
      <c r="AY51" s="239">
        <v>2</v>
      </c>
      <c r="AZ51" s="239">
        <v>0</v>
      </c>
      <c r="BA51" s="239">
        <v>1</v>
      </c>
      <c r="BB51" s="239">
        <v>0</v>
      </c>
      <c r="BC51" s="239">
        <v>1</v>
      </c>
      <c r="BD51" s="239">
        <v>0</v>
      </c>
      <c r="BE51" s="239">
        <v>0</v>
      </c>
      <c r="BF51" s="239">
        <v>0</v>
      </c>
      <c r="BG51" s="239">
        <v>0</v>
      </c>
      <c r="BH51" s="239">
        <v>1</v>
      </c>
      <c r="BI51" s="239">
        <v>0</v>
      </c>
      <c r="BJ51" s="239">
        <v>1</v>
      </c>
      <c r="BK51" s="239">
        <v>0</v>
      </c>
      <c r="BL51" s="112"/>
      <c r="BM51" s="241">
        <v>27</v>
      </c>
    </row>
    <row r="52" spans="1:65" s="95" customFormat="1" ht="32.1" customHeight="1">
      <c r="A52" s="240" t="s">
        <v>206</v>
      </c>
      <c r="B52" s="112"/>
      <c r="C52" s="239">
        <v>0</v>
      </c>
      <c r="D52" s="239">
        <v>0</v>
      </c>
      <c r="E52" s="239">
        <v>0</v>
      </c>
      <c r="F52" s="239">
        <v>0</v>
      </c>
      <c r="G52" s="239">
        <v>0</v>
      </c>
      <c r="H52" s="239">
        <v>1</v>
      </c>
      <c r="I52" s="239">
        <v>0</v>
      </c>
      <c r="J52" s="239">
        <v>0</v>
      </c>
      <c r="K52" s="239">
        <v>0</v>
      </c>
      <c r="L52" s="239">
        <v>0</v>
      </c>
      <c r="M52" s="239">
        <v>0</v>
      </c>
      <c r="N52" s="239">
        <v>0</v>
      </c>
      <c r="O52" s="239">
        <v>0</v>
      </c>
      <c r="P52" s="239">
        <v>0</v>
      </c>
      <c r="Q52" s="239">
        <v>0</v>
      </c>
      <c r="R52" s="239">
        <v>0</v>
      </c>
      <c r="S52" s="239">
        <v>0</v>
      </c>
      <c r="T52" s="239">
        <v>0</v>
      </c>
      <c r="U52" s="239">
        <v>0</v>
      </c>
      <c r="V52" s="239">
        <v>0</v>
      </c>
      <c r="W52" s="239">
        <v>0</v>
      </c>
      <c r="X52" s="239">
        <v>0</v>
      </c>
      <c r="Y52" s="239">
        <v>0</v>
      </c>
      <c r="Z52" s="239">
        <v>0</v>
      </c>
      <c r="AA52" s="239">
        <v>0</v>
      </c>
      <c r="AB52" s="239">
        <v>0</v>
      </c>
      <c r="AC52" s="239">
        <v>0</v>
      </c>
      <c r="AD52" s="239">
        <v>0</v>
      </c>
      <c r="AE52" s="239">
        <v>0</v>
      </c>
      <c r="AF52" s="239">
        <v>1</v>
      </c>
      <c r="AG52" s="239">
        <v>2</v>
      </c>
      <c r="AH52" s="239">
        <v>6</v>
      </c>
      <c r="AI52" s="239">
        <v>0</v>
      </c>
      <c r="AJ52" s="239">
        <v>0</v>
      </c>
      <c r="AK52" s="239">
        <v>0</v>
      </c>
      <c r="AL52" s="239">
        <v>0</v>
      </c>
      <c r="AM52" s="239">
        <v>0</v>
      </c>
      <c r="AN52" s="239">
        <v>0</v>
      </c>
      <c r="AO52" s="239">
        <v>0</v>
      </c>
      <c r="AP52" s="239">
        <v>0</v>
      </c>
      <c r="AQ52" s="239">
        <v>0</v>
      </c>
      <c r="AR52" s="239">
        <v>0</v>
      </c>
      <c r="AS52" s="239">
        <v>0</v>
      </c>
      <c r="AT52" s="239">
        <v>0</v>
      </c>
      <c r="AU52" s="239">
        <v>0</v>
      </c>
      <c r="AV52" s="239">
        <v>0</v>
      </c>
      <c r="AW52" s="239">
        <v>0</v>
      </c>
      <c r="AX52" s="239">
        <v>2</v>
      </c>
      <c r="AY52" s="239">
        <v>0</v>
      </c>
      <c r="AZ52" s="239">
        <v>0</v>
      </c>
      <c r="BA52" s="239">
        <v>0</v>
      </c>
      <c r="BB52" s="239">
        <v>0</v>
      </c>
      <c r="BC52" s="239">
        <v>1</v>
      </c>
      <c r="BD52" s="239">
        <v>0</v>
      </c>
      <c r="BE52" s="239">
        <v>2</v>
      </c>
      <c r="BF52" s="239">
        <v>3</v>
      </c>
      <c r="BG52" s="239">
        <v>0</v>
      </c>
      <c r="BH52" s="239">
        <v>1</v>
      </c>
      <c r="BI52" s="239">
        <v>1</v>
      </c>
      <c r="BJ52" s="239">
        <v>0</v>
      </c>
      <c r="BK52" s="239">
        <v>0</v>
      </c>
      <c r="BL52" s="112"/>
      <c r="BM52" s="241">
        <v>20</v>
      </c>
    </row>
    <row r="53" spans="1:65" s="95" customFormat="1" ht="32.1" customHeight="1">
      <c r="A53" s="240" t="s">
        <v>205</v>
      </c>
      <c r="B53" s="112"/>
      <c r="C53" s="239">
        <v>0</v>
      </c>
      <c r="D53" s="239">
        <v>0</v>
      </c>
      <c r="E53" s="239">
        <v>0</v>
      </c>
      <c r="F53" s="239">
        <v>0</v>
      </c>
      <c r="G53" s="239">
        <v>0</v>
      </c>
      <c r="H53" s="239">
        <v>0</v>
      </c>
      <c r="I53" s="239">
        <v>0</v>
      </c>
      <c r="J53" s="239">
        <v>0</v>
      </c>
      <c r="K53" s="239">
        <v>0</v>
      </c>
      <c r="L53" s="239">
        <v>0</v>
      </c>
      <c r="M53" s="239">
        <v>0</v>
      </c>
      <c r="N53" s="239">
        <v>0</v>
      </c>
      <c r="O53" s="239">
        <v>0</v>
      </c>
      <c r="P53" s="239">
        <v>0</v>
      </c>
      <c r="Q53" s="239">
        <v>0</v>
      </c>
      <c r="R53" s="239">
        <v>0</v>
      </c>
      <c r="S53" s="239">
        <v>0</v>
      </c>
      <c r="T53" s="239">
        <v>0</v>
      </c>
      <c r="U53" s="239">
        <v>0</v>
      </c>
      <c r="V53" s="239">
        <v>0</v>
      </c>
      <c r="W53" s="239">
        <v>0</v>
      </c>
      <c r="X53" s="239">
        <v>0</v>
      </c>
      <c r="Y53" s="239">
        <v>0</v>
      </c>
      <c r="Z53" s="239">
        <v>0</v>
      </c>
      <c r="AA53" s="239">
        <v>0</v>
      </c>
      <c r="AB53" s="239">
        <v>0</v>
      </c>
      <c r="AC53" s="239">
        <v>0</v>
      </c>
      <c r="AD53" s="239">
        <v>0</v>
      </c>
      <c r="AE53" s="239">
        <v>0</v>
      </c>
      <c r="AF53" s="239">
        <v>0</v>
      </c>
      <c r="AG53" s="239">
        <v>1</v>
      </c>
      <c r="AH53" s="239">
        <v>7</v>
      </c>
      <c r="AI53" s="239">
        <v>0</v>
      </c>
      <c r="AJ53" s="239">
        <v>2</v>
      </c>
      <c r="AK53" s="239">
        <v>0</v>
      </c>
      <c r="AL53" s="239">
        <v>0</v>
      </c>
      <c r="AM53" s="239">
        <v>0</v>
      </c>
      <c r="AN53" s="239">
        <v>0</v>
      </c>
      <c r="AO53" s="239">
        <v>0</v>
      </c>
      <c r="AP53" s="239">
        <v>0</v>
      </c>
      <c r="AQ53" s="239">
        <v>0</v>
      </c>
      <c r="AR53" s="239">
        <v>0</v>
      </c>
      <c r="AS53" s="239">
        <v>0</v>
      </c>
      <c r="AT53" s="239">
        <v>0</v>
      </c>
      <c r="AU53" s="239">
        <v>0</v>
      </c>
      <c r="AV53" s="239">
        <v>0</v>
      </c>
      <c r="AW53" s="239">
        <v>0</v>
      </c>
      <c r="AX53" s="239">
        <v>0</v>
      </c>
      <c r="AY53" s="239">
        <v>0</v>
      </c>
      <c r="AZ53" s="239">
        <v>0</v>
      </c>
      <c r="BA53" s="239">
        <v>0</v>
      </c>
      <c r="BB53" s="239">
        <v>0</v>
      </c>
      <c r="BC53" s="239">
        <v>1</v>
      </c>
      <c r="BD53" s="239">
        <v>0</v>
      </c>
      <c r="BE53" s="239">
        <v>1</v>
      </c>
      <c r="BF53" s="239">
        <v>0</v>
      </c>
      <c r="BG53" s="239">
        <v>0</v>
      </c>
      <c r="BH53" s="239">
        <v>1</v>
      </c>
      <c r="BI53" s="239">
        <v>0</v>
      </c>
      <c r="BJ53" s="239">
        <v>0</v>
      </c>
      <c r="BK53" s="239">
        <v>0</v>
      </c>
      <c r="BL53" s="112"/>
      <c r="BM53" s="241">
        <v>13</v>
      </c>
    </row>
    <row r="54" spans="1:65" s="95" customFormat="1" ht="31.5" customHeight="1">
      <c r="A54" s="240" t="s">
        <v>207</v>
      </c>
      <c r="B54" s="112"/>
      <c r="C54" s="239">
        <v>0</v>
      </c>
      <c r="D54" s="239">
        <v>1</v>
      </c>
      <c r="E54" s="239">
        <v>0</v>
      </c>
      <c r="F54" s="239">
        <v>0</v>
      </c>
      <c r="G54" s="239">
        <v>0</v>
      </c>
      <c r="H54" s="239">
        <v>0</v>
      </c>
      <c r="I54" s="239">
        <v>0</v>
      </c>
      <c r="J54" s="239">
        <v>0</v>
      </c>
      <c r="K54" s="239">
        <v>0</v>
      </c>
      <c r="L54" s="239">
        <v>0</v>
      </c>
      <c r="M54" s="239">
        <v>0</v>
      </c>
      <c r="N54" s="239">
        <v>0</v>
      </c>
      <c r="O54" s="239">
        <v>0</v>
      </c>
      <c r="P54" s="239">
        <v>0</v>
      </c>
      <c r="Q54" s="239">
        <v>0</v>
      </c>
      <c r="R54" s="239">
        <v>0</v>
      </c>
      <c r="S54" s="239">
        <v>1</v>
      </c>
      <c r="T54" s="239">
        <v>0</v>
      </c>
      <c r="U54" s="239">
        <v>0</v>
      </c>
      <c r="V54" s="239">
        <v>0</v>
      </c>
      <c r="W54" s="239">
        <v>0</v>
      </c>
      <c r="X54" s="239">
        <v>0</v>
      </c>
      <c r="Y54" s="239">
        <v>0</v>
      </c>
      <c r="Z54" s="239">
        <v>0</v>
      </c>
      <c r="AA54" s="239">
        <v>0</v>
      </c>
      <c r="AB54" s="239">
        <v>3</v>
      </c>
      <c r="AC54" s="239">
        <v>1</v>
      </c>
      <c r="AD54" s="239">
        <v>0</v>
      </c>
      <c r="AE54" s="239">
        <v>0</v>
      </c>
      <c r="AF54" s="239">
        <v>0</v>
      </c>
      <c r="AG54" s="239">
        <v>0</v>
      </c>
      <c r="AH54" s="239">
        <v>4</v>
      </c>
      <c r="AI54" s="239">
        <v>0</v>
      </c>
      <c r="AJ54" s="239">
        <v>1</v>
      </c>
      <c r="AK54" s="239">
        <v>0</v>
      </c>
      <c r="AL54" s="239">
        <v>0</v>
      </c>
      <c r="AM54" s="239">
        <v>0</v>
      </c>
      <c r="AN54" s="239">
        <v>0</v>
      </c>
      <c r="AO54" s="239">
        <v>0</v>
      </c>
      <c r="AP54" s="239">
        <v>0</v>
      </c>
      <c r="AQ54" s="239">
        <v>0</v>
      </c>
      <c r="AR54" s="239">
        <v>0</v>
      </c>
      <c r="AS54" s="239">
        <v>0</v>
      </c>
      <c r="AT54" s="239">
        <v>2</v>
      </c>
      <c r="AU54" s="239">
        <v>4</v>
      </c>
      <c r="AV54" s="239">
        <v>0</v>
      </c>
      <c r="AW54" s="239">
        <v>0</v>
      </c>
      <c r="AX54" s="239">
        <v>0</v>
      </c>
      <c r="AY54" s="239">
        <v>1</v>
      </c>
      <c r="AZ54" s="239">
        <v>0</v>
      </c>
      <c r="BA54" s="239">
        <v>0</v>
      </c>
      <c r="BB54" s="239">
        <v>0</v>
      </c>
      <c r="BC54" s="239">
        <v>2</v>
      </c>
      <c r="BD54" s="239">
        <v>0</v>
      </c>
      <c r="BE54" s="239">
        <v>0</v>
      </c>
      <c r="BF54" s="239">
        <v>0</v>
      </c>
      <c r="BG54" s="239">
        <v>0</v>
      </c>
      <c r="BH54" s="239">
        <v>1</v>
      </c>
      <c r="BI54" s="239">
        <v>0</v>
      </c>
      <c r="BJ54" s="239">
        <v>0</v>
      </c>
      <c r="BK54" s="239">
        <v>0</v>
      </c>
      <c r="BL54" s="112"/>
      <c r="BM54" s="241">
        <v>21</v>
      </c>
    </row>
    <row r="55" spans="1:65" s="95" customFormat="1" ht="32.1" customHeight="1">
      <c r="A55" s="240" t="s">
        <v>208</v>
      </c>
      <c r="B55" s="112"/>
      <c r="C55" s="239">
        <v>0</v>
      </c>
      <c r="D55" s="239">
        <v>0</v>
      </c>
      <c r="E55" s="239">
        <v>0</v>
      </c>
      <c r="F55" s="239">
        <v>0</v>
      </c>
      <c r="G55" s="239">
        <v>0</v>
      </c>
      <c r="H55" s="239">
        <v>0</v>
      </c>
      <c r="I55" s="239">
        <v>0</v>
      </c>
      <c r="J55" s="239">
        <v>0</v>
      </c>
      <c r="K55" s="239">
        <v>0</v>
      </c>
      <c r="L55" s="239">
        <v>1</v>
      </c>
      <c r="M55" s="239">
        <v>0</v>
      </c>
      <c r="N55" s="239">
        <v>0</v>
      </c>
      <c r="O55" s="239">
        <v>0</v>
      </c>
      <c r="P55" s="239">
        <v>0</v>
      </c>
      <c r="Q55" s="239">
        <v>1</v>
      </c>
      <c r="R55" s="239">
        <v>0</v>
      </c>
      <c r="S55" s="239">
        <v>0</v>
      </c>
      <c r="T55" s="239">
        <v>0</v>
      </c>
      <c r="U55" s="239">
        <v>0</v>
      </c>
      <c r="V55" s="239">
        <v>0</v>
      </c>
      <c r="W55" s="239">
        <v>0</v>
      </c>
      <c r="X55" s="239">
        <v>0</v>
      </c>
      <c r="Y55" s="239">
        <v>0</v>
      </c>
      <c r="Z55" s="239">
        <v>0</v>
      </c>
      <c r="AA55" s="239">
        <v>0</v>
      </c>
      <c r="AB55" s="239">
        <v>0</v>
      </c>
      <c r="AC55" s="239">
        <v>0</v>
      </c>
      <c r="AD55" s="239">
        <v>0</v>
      </c>
      <c r="AE55" s="239">
        <v>0</v>
      </c>
      <c r="AF55" s="239">
        <v>0</v>
      </c>
      <c r="AG55" s="239">
        <v>0</v>
      </c>
      <c r="AH55" s="239">
        <v>3</v>
      </c>
      <c r="AI55" s="239">
        <v>0</v>
      </c>
      <c r="AJ55" s="239">
        <v>0</v>
      </c>
      <c r="AK55" s="239">
        <v>0</v>
      </c>
      <c r="AL55" s="239">
        <v>0</v>
      </c>
      <c r="AM55" s="239">
        <v>0</v>
      </c>
      <c r="AN55" s="239">
        <v>0</v>
      </c>
      <c r="AO55" s="239">
        <v>0</v>
      </c>
      <c r="AP55" s="239">
        <v>0</v>
      </c>
      <c r="AQ55" s="239">
        <v>0</v>
      </c>
      <c r="AR55" s="239">
        <v>0</v>
      </c>
      <c r="AS55" s="239">
        <v>0</v>
      </c>
      <c r="AT55" s="239">
        <v>0</v>
      </c>
      <c r="AU55" s="239">
        <v>0</v>
      </c>
      <c r="AV55" s="239">
        <v>0</v>
      </c>
      <c r="AW55" s="239">
        <v>0</v>
      </c>
      <c r="AX55" s="239">
        <v>0</v>
      </c>
      <c r="AY55" s="239">
        <v>2</v>
      </c>
      <c r="AZ55" s="239">
        <v>0</v>
      </c>
      <c r="BA55" s="239">
        <v>0</v>
      </c>
      <c r="BB55" s="239">
        <v>0</v>
      </c>
      <c r="BC55" s="239">
        <v>0</v>
      </c>
      <c r="BD55" s="239">
        <v>0</v>
      </c>
      <c r="BE55" s="239">
        <v>0</v>
      </c>
      <c r="BF55" s="239">
        <v>0</v>
      </c>
      <c r="BG55" s="239">
        <v>0</v>
      </c>
      <c r="BH55" s="239">
        <v>2</v>
      </c>
      <c r="BI55" s="239">
        <v>0</v>
      </c>
      <c r="BJ55" s="239">
        <v>1</v>
      </c>
      <c r="BK55" s="239">
        <v>0</v>
      </c>
      <c r="BL55" s="112"/>
      <c r="BM55" s="241">
        <v>10</v>
      </c>
    </row>
    <row r="56" spans="1:65" s="95" customFormat="1" ht="32.1" customHeight="1">
      <c r="A56" s="240" t="s">
        <v>209</v>
      </c>
      <c r="B56" s="112"/>
      <c r="C56" s="239">
        <v>0</v>
      </c>
      <c r="D56" s="239">
        <v>0</v>
      </c>
      <c r="E56" s="239">
        <v>0</v>
      </c>
      <c r="F56" s="239">
        <v>0</v>
      </c>
      <c r="G56" s="239">
        <v>0</v>
      </c>
      <c r="H56" s="239">
        <v>0</v>
      </c>
      <c r="I56" s="239">
        <v>0</v>
      </c>
      <c r="J56" s="239">
        <v>0</v>
      </c>
      <c r="K56" s="239">
        <v>0</v>
      </c>
      <c r="L56" s="239">
        <v>0</v>
      </c>
      <c r="M56" s="239">
        <v>0</v>
      </c>
      <c r="N56" s="239">
        <v>0</v>
      </c>
      <c r="O56" s="239">
        <v>0</v>
      </c>
      <c r="P56" s="239">
        <v>0</v>
      </c>
      <c r="Q56" s="239">
        <v>0</v>
      </c>
      <c r="R56" s="239">
        <v>0</v>
      </c>
      <c r="S56" s="239">
        <v>0</v>
      </c>
      <c r="T56" s="239">
        <v>0</v>
      </c>
      <c r="U56" s="239">
        <v>0</v>
      </c>
      <c r="V56" s="239">
        <v>0</v>
      </c>
      <c r="W56" s="239">
        <v>0</v>
      </c>
      <c r="X56" s="239">
        <v>0</v>
      </c>
      <c r="Y56" s="239">
        <v>0</v>
      </c>
      <c r="Z56" s="239">
        <v>0</v>
      </c>
      <c r="AA56" s="239">
        <v>0</v>
      </c>
      <c r="AB56" s="239">
        <v>0</v>
      </c>
      <c r="AC56" s="239">
        <v>0</v>
      </c>
      <c r="AD56" s="239">
        <v>0</v>
      </c>
      <c r="AE56" s="239">
        <v>0</v>
      </c>
      <c r="AF56" s="239">
        <v>0</v>
      </c>
      <c r="AG56" s="239">
        <v>1</v>
      </c>
      <c r="AH56" s="239">
        <v>0</v>
      </c>
      <c r="AI56" s="239">
        <v>0</v>
      </c>
      <c r="AJ56" s="239">
        <v>0</v>
      </c>
      <c r="AK56" s="239">
        <v>0</v>
      </c>
      <c r="AL56" s="239">
        <v>0</v>
      </c>
      <c r="AM56" s="239">
        <v>0</v>
      </c>
      <c r="AN56" s="239">
        <v>0</v>
      </c>
      <c r="AO56" s="239">
        <v>0</v>
      </c>
      <c r="AP56" s="239">
        <v>0</v>
      </c>
      <c r="AQ56" s="239">
        <v>0</v>
      </c>
      <c r="AR56" s="239">
        <v>0</v>
      </c>
      <c r="AS56" s="239">
        <v>0</v>
      </c>
      <c r="AT56" s="239">
        <v>0</v>
      </c>
      <c r="AU56" s="239">
        <v>0</v>
      </c>
      <c r="AV56" s="239">
        <v>0</v>
      </c>
      <c r="AW56" s="239">
        <v>0</v>
      </c>
      <c r="AX56" s="239">
        <v>0</v>
      </c>
      <c r="AY56" s="239">
        <v>1</v>
      </c>
      <c r="AZ56" s="239">
        <v>0</v>
      </c>
      <c r="BA56" s="239">
        <v>0</v>
      </c>
      <c r="BB56" s="239">
        <v>0</v>
      </c>
      <c r="BC56" s="239">
        <v>0</v>
      </c>
      <c r="BD56" s="239">
        <v>0</v>
      </c>
      <c r="BE56" s="239">
        <v>0</v>
      </c>
      <c r="BF56" s="239">
        <v>2</v>
      </c>
      <c r="BG56" s="239">
        <v>0</v>
      </c>
      <c r="BH56" s="239">
        <v>0</v>
      </c>
      <c r="BI56" s="239">
        <v>0</v>
      </c>
      <c r="BJ56" s="239">
        <v>1</v>
      </c>
      <c r="BK56" s="239">
        <v>0</v>
      </c>
      <c r="BL56" s="112"/>
      <c r="BM56" s="241">
        <v>5</v>
      </c>
    </row>
    <row r="57" spans="1:65" s="95" customFormat="1" ht="8.1" customHeight="1">
      <c r="A57" s="117"/>
      <c r="B57" s="113"/>
      <c r="C57" s="118"/>
      <c r="D57" s="118"/>
      <c r="E57" s="118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3"/>
      <c r="BM57" s="115"/>
    </row>
    <row r="58" spans="1:65" s="96" customFormat="1" ht="32.1" customHeight="1">
      <c r="A58" s="231" t="s">
        <v>195</v>
      </c>
      <c r="B58" s="121"/>
      <c r="C58" s="243">
        <v>0</v>
      </c>
      <c r="D58" s="243">
        <v>1</v>
      </c>
      <c r="E58" s="243">
        <v>2</v>
      </c>
      <c r="F58" s="243">
        <v>0</v>
      </c>
      <c r="G58" s="243">
        <v>6</v>
      </c>
      <c r="H58" s="243">
        <v>8</v>
      </c>
      <c r="I58" s="243">
        <v>0</v>
      </c>
      <c r="J58" s="243">
        <v>1</v>
      </c>
      <c r="K58" s="243">
        <v>0</v>
      </c>
      <c r="L58" s="243">
        <v>14</v>
      </c>
      <c r="M58" s="243">
        <v>0</v>
      </c>
      <c r="N58" s="243">
        <v>0</v>
      </c>
      <c r="O58" s="243">
        <v>1</v>
      </c>
      <c r="P58" s="243">
        <v>0</v>
      </c>
      <c r="Q58" s="243">
        <v>1</v>
      </c>
      <c r="R58" s="243">
        <v>0</v>
      </c>
      <c r="S58" s="243">
        <v>7</v>
      </c>
      <c r="T58" s="243">
        <v>0</v>
      </c>
      <c r="U58" s="243">
        <v>0</v>
      </c>
      <c r="V58" s="243">
        <v>0</v>
      </c>
      <c r="W58" s="243">
        <v>1</v>
      </c>
      <c r="X58" s="243">
        <v>0</v>
      </c>
      <c r="Y58" s="243">
        <v>1</v>
      </c>
      <c r="Z58" s="243">
        <v>0</v>
      </c>
      <c r="AA58" s="243">
        <v>0</v>
      </c>
      <c r="AB58" s="243">
        <v>35</v>
      </c>
      <c r="AC58" s="243">
        <v>5</v>
      </c>
      <c r="AD58" s="243">
        <v>7</v>
      </c>
      <c r="AE58" s="243">
        <v>3</v>
      </c>
      <c r="AF58" s="243">
        <v>7</v>
      </c>
      <c r="AG58" s="243">
        <v>16</v>
      </c>
      <c r="AH58" s="243">
        <v>50</v>
      </c>
      <c r="AI58" s="243">
        <v>0</v>
      </c>
      <c r="AJ58" s="243">
        <v>13</v>
      </c>
      <c r="AK58" s="243">
        <v>0</v>
      </c>
      <c r="AL58" s="243">
        <v>0</v>
      </c>
      <c r="AM58" s="243">
        <v>0</v>
      </c>
      <c r="AN58" s="243">
        <v>0</v>
      </c>
      <c r="AO58" s="243">
        <v>1</v>
      </c>
      <c r="AP58" s="243">
        <v>0</v>
      </c>
      <c r="AQ58" s="243">
        <v>0</v>
      </c>
      <c r="AR58" s="243">
        <v>2</v>
      </c>
      <c r="AS58" s="243">
        <v>0</v>
      </c>
      <c r="AT58" s="243">
        <v>3</v>
      </c>
      <c r="AU58" s="243">
        <v>4</v>
      </c>
      <c r="AV58" s="243">
        <v>0</v>
      </c>
      <c r="AW58" s="243">
        <v>2</v>
      </c>
      <c r="AX58" s="243">
        <v>2</v>
      </c>
      <c r="AY58" s="243">
        <v>10</v>
      </c>
      <c r="AZ58" s="243">
        <v>1</v>
      </c>
      <c r="BA58" s="243">
        <v>1</v>
      </c>
      <c r="BB58" s="243">
        <v>1</v>
      </c>
      <c r="BC58" s="243">
        <v>10</v>
      </c>
      <c r="BD58" s="243">
        <v>2</v>
      </c>
      <c r="BE58" s="243">
        <v>8</v>
      </c>
      <c r="BF58" s="243">
        <v>18</v>
      </c>
      <c r="BG58" s="243">
        <v>13</v>
      </c>
      <c r="BH58" s="243">
        <v>55</v>
      </c>
      <c r="BI58" s="243">
        <v>4</v>
      </c>
      <c r="BJ58" s="243">
        <v>11</v>
      </c>
      <c r="BK58" s="243">
        <v>1</v>
      </c>
      <c r="BL58" s="122"/>
      <c r="BM58" s="243">
        <v>328</v>
      </c>
    </row>
    <row r="59" spans="1:65" ht="8.1" customHeight="1">
      <c r="A59" s="123"/>
      <c r="B59" s="55"/>
      <c r="C59" s="124"/>
      <c r="D59" s="123"/>
      <c r="E59" s="124"/>
    </row>
    <row r="60" spans="1:65" ht="32.1" customHeight="1">
      <c r="A60" s="231" t="s">
        <v>68</v>
      </c>
      <c r="B60" s="121"/>
      <c r="C60" s="243">
        <v>0</v>
      </c>
      <c r="D60" s="243">
        <v>91</v>
      </c>
      <c r="E60" s="243">
        <v>36</v>
      </c>
      <c r="F60" s="243">
        <v>4</v>
      </c>
      <c r="G60" s="243">
        <v>195</v>
      </c>
      <c r="H60" s="243">
        <v>234</v>
      </c>
      <c r="I60" s="243">
        <v>11</v>
      </c>
      <c r="J60" s="243">
        <v>18</v>
      </c>
      <c r="K60" s="243">
        <v>1</v>
      </c>
      <c r="L60" s="243">
        <v>188</v>
      </c>
      <c r="M60" s="243">
        <v>2</v>
      </c>
      <c r="N60" s="243">
        <v>12</v>
      </c>
      <c r="O60" s="243">
        <v>8</v>
      </c>
      <c r="P60" s="243">
        <v>1</v>
      </c>
      <c r="Q60" s="243">
        <v>117</v>
      </c>
      <c r="R60" s="243">
        <v>20</v>
      </c>
      <c r="S60" s="243">
        <v>155</v>
      </c>
      <c r="T60" s="243">
        <v>3</v>
      </c>
      <c r="U60" s="243">
        <v>1</v>
      </c>
      <c r="V60" s="243">
        <v>6</v>
      </c>
      <c r="W60" s="243">
        <v>1</v>
      </c>
      <c r="X60" s="243">
        <v>2</v>
      </c>
      <c r="Y60" s="243">
        <v>4</v>
      </c>
      <c r="Z60" s="243">
        <v>6</v>
      </c>
      <c r="AA60" s="243">
        <v>3</v>
      </c>
      <c r="AB60" s="243">
        <v>540</v>
      </c>
      <c r="AC60" s="243">
        <v>97</v>
      </c>
      <c r="AD60" s="243">
        <v>156</v>
      </c>
      <c r="AE60" s="243">
        <v>361</v>
      </c>
      <c r="AF60" s="243">
        <v>166</v>
      </c>
      <c r="AG60" s="243">
        <v>507</v>
      </c>
      <c r="AH60" s="243">
        <v>1507</v>
      </c>
      <c r="AI60" s="243">
        <v>8</v>
      </c>
      <c r="AJ60" s="243">
        <v>403</v>
      </c>
      <c r="AK60" s="243">
        <v>1</v>
      </c>
      <c r="AL60" s="243">
        <v>10</v>
      </c>
      <c r="AM60" s="243">
        <v>5</v>
      </c>
      <c r="AN60" s="243">
        <v>1</v>
      </c>
      <c r="AO60" s="243">
        <v>53</v>
      </c>
      <c r="AP60" s="243">
        <v>19</v>
      </c>
      <c r="AQ60" s="243">
        <v>2</v>
      </c>
      <c r="AR60" s="243">
        <v>10</v>
      </c>
      <c r="AS60" s="243">
        <v>7</v>
      </c>
      <c r="AT60" s="243">
        <v>467</v>
      </c>
      <c r="AU60" s="243">
        <v>98</v>
      </c>
      <c r="AV60" s="243">
        <v>1</v>
      </c>
      <c r="AW60" s="243">
        <v>40</v>
      </c>
      <c r="AX60" s="243">
        <v>132</v>
      </c>
      <c r="AY60" s="243">
        <v>12</v>
      </c>
      <c r="AZ60" s="243">
        <v>2</v>
      </c>
      <c r="BA60" s="243">
        <v>152</v>
      </c>
      <c r="BB60" s="243">
        <v>19</v>
      </c>
      <c r="BC60" s="243">
        <v>258</v>
      </c>
      <c r="BD60" s="243">
        <v>26</v>
      </c>
      <c r="BE60" s="243">
        <v>456</v>
      </c>
      <c r="BF60" s="243">
        <v>416</v>
      </c>
      <c r="BG60" s="243">
        <v>65</v>
      </c>
      <c r="BH60" s="243">
        <v>574</v>
      </c>
      <c r="BI60" s="243">
        <v>65</v>
      </c>
      <c r="BJ60" s="243">
        <v>69</v>
      </c>
      <c r="BK60" s="243">
        <v>96</v>
      </c>
      <c r="BL60" s="122"/>
      <c r="BM60" s="243">
        <v>7920</v>
      </c>
    </row>
    <row r="61" spans="1:65">
      <c r="A61" s="55"/>
    </row>
    <row r="62" spans="1:65" ht="20.100000000000001" customHeight="1">
      <c r="A62" s="125" t="s">
        <v>287</v>
      </c>
    </row>
    <row r="63" spans="1:65" ht="20.100000000000001" customHeight="1">
      <c r="A63" s="125" t="s">
        <v>370</v>
      </c>
    </row>
    <row r="64" spans="1:65" ht="20.100000000000001" customHeight="1">
      <c r="A64" s="125" t="s">
        <v>371</v>
      </c>
    </row>
    <row r="65" spans="1:1" ht="20.100000000000001" customHeight="1">
      <c r="A65" s="125" t="s">
        <v>372</v>
      </c>
    </row>
    <row r="66" spans="1:1" ht="20.100000000000001" customHeight="1">
      <c r="A66" s="125" t="s">
        <v>276</v>
      </c>
    </row>
    <row r="67" spans="1:1" ht="20.100000000000001" customHeight="1">
      <c r="A67" s="125" t="s">
        <v>277</v>
      </c>
    </row>
    <row r="68" spans="1:1" ht="20.100000000000001" customHeight="1"/>
  </sheetData>
  <mergeCells count="6">
    <mergeCell ref="A2:BM2"/>
    <mergeCell ref="C5:BK5"/>
    <mergeCell ref="C42:BK42"/>
    <mergeCell ref="A5:A6"/>
    <mergeCell ref="BM5:BM6"/>
    <mergeCell ref="A3:BM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0E848-9B72-499D-AA14-FE4A9131F154}">
  <dimension ref="A1:AC66"/>
  <sheetViews>
    <sheetView view="pageBreakPreview" topLeftCell="A3" zoomScale="55" zoomScaleNormal="70" zoomScaleSheetLayoutView="55" workbookViewId="0">
      <selection activeCell="AG16" sqref="AG16"/>
    </sheetView>
  </sheetViews>
  <sheetFormatPr baseColWidth="10" defaultColWidth="11.42578125" defaultRowHeight="15"/>
  <cols>
    <col min="1" max="1" width="61.4257812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6.140625" style="54" customWidth="1"/>
    <col min="30" max="16384" width="11.42578125" style="54"/>
  </cols>
  <sheetData>
    <row r="1" spans="1:29">
      <c r="A1" s="53" t="s">
        <v>64</v>
      </c>
    </row>
    <row r="2" spans="1:29" s="140" customFormat="1" ht="24.95" customHeight="1">
      <c r="A2" s="573" t="s">
        <v>373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</row>
    <row r="3" spans="1:29" s="140" customFormat="1" ht="24.95" customHeight="1">
      <c r="A3" s="573" t="str">
        <f>UPPER(CONCATENATE("Marzo 2024"))</f>
        <v>MARZO 2024</v>
      </c>
      <c r="B3" s="573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</row>
    <row r="4" spans="1:29">
      <c r="A4" s="55"/>
    </row>
    <row r="5" spans="1:29">
      <c r="A5" s="570" t="s">
        <v>279</v>
      </c>
      <c r="B5" s="571"/>
      <c r="C5" s="570" t="s">
        <v>374</v>
      </c>
      <c r="D5" s="570"/>
      <c r="E5" s="570"/>
      <c r="F5" s="570"/>
      <c r="G5" s="570"/>
      <c r="H5" s="570"/>
      <c r="I5" s="570"/>
      <c r="J5" s="570"/>
      <c r="K5" s="570"/>
      <c r="L5" s="570"/>
      <c r="M5" s="571"/>
      <c r="N5" s="570" t="s">
        <v>68</v>
      </c>
      <c r="O5" s="571"/>
      <c r="P5" s="570" t="s">
        <v>375</v>
      </c>
      <c r="Q5" s="570"/>
      <c r="R5" s="570"/>
      <c r="S5" s="570"/>
      <c r="T5" s="570"/>
      <c r="U5" s="570"/>
      <c r="V5" s="570"/>
      <c r="W5" s="570"/>
      <c r="X5" s="570"/>
      <c r="Y5" s="570"/>
      <c r="Z5" s="571"/>
      <c r="AA5" s="570" t="s">
        <v>68</v>
      </c>
      <c r="AB5" s="571"/>
      <c r="AC5" s="570" t="s">
        <v>376</v>
      </c>
    </row>
    <row r="6" spans="1:29">
      <c r="A6" s="570"/>
      <c r="B6" s="571"/>
      <c r="C6" s="570" t="s">
        <v>280</v>
      </c>
      <c r="D6" s="570"/>
      <c r="E6" s="570"/>
      <c r="F6" s="570"/>
      <c r="G6" s="570"/>
      <c r="H6" s="572" t="s">
        <v>281</v>
      </c>
      <c r="I6" s="570"/>
      <c r="J6" s="570"/>
      <c r="K6" s="570"/>
      <c r="L6" s="570"/>
      <c r="M6" s="571"/>
      <c r="N6" s="570"/>
      <c r="O6" s="571"/>
      <c r="P6" s="570" t="s">
        <v>280</v>
      </c>
      <c r="Q6" s="570"/>
      <c r="R6" s="570"/>
      <c r="S6" s="570"/>
      <c r="T6" s="570"/>
      <c r="U6" s="570" t="s">
        <v>281</v>
      </c>
      <c r="V6" s="570"/>
      <c r="W6" s="570"/>
      <c r="X6" s="570"/>
      <c r="Y6" s="570"/>
      <c r="Z6" s="571"/>
      <c r="AA6" s="570"/>
      <c r="AB6" s="571"/>
      <c r="AC6" s="570"/>
    </row>
    <row r="7" spans="1:29" ht="27.75" customHeight="1">
      <c r="A7" s="570"/>
      <c r="B7" s="571"/>
      <c r="C7" s="570" t="s">
        <v>282</v>
      </c>
      <c r="D7" s="570"/>
      <c r="E7" s="570" t="s">
        <v>283</v>
      </c>
      <c r="F7" s="570"/>
      <c r="G7" s="570" t="s">
        <v>195</v>
      </c>
      <c r="H7" s="572" t="s">
        <v>282</v>
      </c>
      <c r="I7" s="570"/>
      <c r="J7" s="570" t="s">
        <v>283</v>
      </c>
      <c r="K7" s="570"/>
      <c r="L7" s="570" t="s">
        <v>195</v>
      </c>
      <c r="M7" s="571"/>
      <c r="N7" s="570"/>
      <c r="O7" s="571"/>
      <c r="P7" s="570" t="s">
        <v>282</v>
      </c>
      <c r="Q7" s="570"/>
      <c r="R7" s="570" t="s">
        <v>283</v>
      </c>
      <c r="S7" s="570"/>
      <c r="T7" s="570" t="s">
        <v>195</v>
      </c>
      <c r="U7" s="570" t="s">
        <v>282</v>
      </c>
      <c r="V7" s="570"/>
      <c r="W7" s="570" t="s">
        <v>283</v>
      </c>
      <c r="X7" s="570"/>
      <c r="Y7" s="570" t="s">
        <v>195</v>
      </c>
      <c r="Z7" s="571"/>
      <c r="AA7" s="570"/>
      <c r="AB7" s="571"/>
      <c r="AC7" s="570"/>
    </row>
    <row r="8" spans="1:29">
      <c r="A8" s="570"/>
      <c r="B8" s="571"/>
      <c r="C8" s="63" t="s">
        <v>285</v>
      </c>
      <c r="D8" s="63" t="s">
        <v>286</v>
      </c>
      <c r="E8" s="63" t="s">
        <v>285</v>
      </c>
      <c r="F8" s="63" t="s">
        <v>286</v>
      </c>
      <c r="G8" s="570"/>
      <c r="H8" s="133" t="s">
        <v>285</v>
      </c>
      <c r="I8" s="63" t="s">
        <v>286</v>
      </c>
      <c r="J8" s="63" t="s">
        <v>285</v>
      </c>
      <c r="K8" s="63" t="s">
        <v>286</v>
      </c>
      <c r="L8" s="570"/>
      <c r="M8" s="571"/>
      <c r="N8" s="570"/>
      <c r="O8" s="571"/>
      <c r="P8" s="63" t="s">
        <v>285</v>
      </c>
      <c r="Q8" s="63" t="s">
        <v>286</v>
      </c>
      <c r="R8" s="63" t="s">
        <v>285</v>
      </c>
      <c r="S8" s="63" t="s">
        <v>286</v>
      </c>
      <c r="T8" s="570"/>
      <c r="U8" s="63" t="s">
        <v>285</v>
      </c>
      <c r="V8" s="63" t="s">
        <v>286</v>
      </c>
      <c r="W8" s="63" t="s">
        <v>285</v>
      </c>
      <c r="X8" s="63" t="s">
        <v>286</v>
      </c>
      <c r="Y8" s="570"/>
      <c r="Z8" s="571"/>
      <c r="AA8" s="570"/>
      <c r="AB8" s="571"/>
      <c r="AC8" s="570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1" t="s">
        <v>163</v>
      </c>
      <c r="B10" s="127"/>
      <c r="C10" s="128">
        <v>11</v>
      </c>
      <c r="D10" s="128">
        <v>2</v>
      </c>
      <c r="E10" s="128">
        <v>22</v>
      </c>
      <c r="F10" s="128">
        <v>1</v>
      </c>
      <c r="G10" s="129">
        <v>36</v>
      </c>
      <c r="H10" s="128"/>
      <c r="I10" s="128"/>
      <c r="J10" s="128"/>
      <c r="K10" s="128"/>
      <c r="L10" s="129">
        <v>0</v>
      </c>
      <c r="M10" s="127"/>
      <c r="N10" s="129">
        <v>36</v>
      </c>
      <c r="O10" s="127"/>
      <c r="P10" s="128"/>
      <c r="Q10" s="128"/>
      <c r="R10" s="128"/>
      <c r="S10" s="128"/>
      <c r="T10" s="129">
        <v>0</v>
      </c>
      <c r="U10" s="128"/>
      <c r="V10" s="128"/>
      <c r="W10" s="128"/>
      <c r="X10" s="128"/>
      <c r="Y10" s="129">
        <v>0</v>
      </c>
      <c r="Z10" s="127"/>
      <c r="AA10" s="129">
        <v>0</v>
      </c>
      <c r="AB10" s="127"/>
      <c r="AC10" s="129">
        <v>36</v>
      </c>
    </row>
    <row r="11" spans="1:29" ht="24.95" customHeight="1">
      <c r="A11" s="101" t="s">
        <v>164</v>
      </c>
      <c r="B11" s="127"/>
      <c r="C11" s="128">
        <v>221</v>
      </c>
      <c r="D11" s="128">
        <v>25</v>
      </c>
      <c r="E11" s="128">
        <v>149</v>
      </c>
      <c r="F11" s="128">
        <v>12</v>
      </c>
      <c r="G11" s="129">
        <v>407</v>
      </c>
      <c r="H11" s="128">
        <v>79</v>
      </c>
      <c r="I11" s="128">
        <v>8</v>
      </c>
      <c r="J11" s="128">
        <v>74</v>
      </c>
      <c r="K11" s="128"/>
      <c r="L11" s="129">
        <v>161</v>
      </c>
      <c r="M11" s="127"/>
      <c r="N11" s="129">
        <v>568</v>
      </c>
      <c r="O11" s="127"/>
      <c r="P11" s="128">
        <v>4</v>
      </c>
      <c r="Q11" s="128">
        <v>3</v>
      </c>
      <c r="R11" s="128">
        <v>1</v>
      </c>
      <c r="S11" s="128"/>
      <c r="T11" s="129">
        <v>8</v>
      </c>
      <c r="U11" s="128">
        <v>2</v>
      </c>
      <c r="V11" s="128"/>
      <c r="W11" s="128"/>
      <c r="X11" s="128"/>
      <c r="Y11" s="129">
        <v>2</v>
      </c>
      <c r="Z11" s="127"/>
      <c r="AA11" s="129">
        <v>10</v>
      </c>
      <c r="AB11" s="127"/>
      <c r="AC11" s="129">
        <v>578</v>
      </c>
    </row>
    <row r="12" spans="1:29" ht="24.95" customHeight="1">
      <c r="A12" s="101" t="s">
        <v>165</v>
      </c>
      <c r="B12" s="127"/>
      <c r="C12" s="128">
        <v>26</v>
      </c>
      <c r="D12" s="128">
        <v>5</v>
      </c>
      <c r="E12" s="128">
        <v>44</v>
      </c>
      <c r="F12" s="128">
        <v>1</v>
      </c>
      <c r="G12" s="129">
        <v>76</v>
      </c>
      <c r="H12" s="128">
        <v>4</v>
      </c>
      <c r="I12" s="128">
        <v>1</v>
      </c>
      <c r="J12" s="128">
        <v>5</v>
      </c>
      <c r="K12" s="128">
        <v>1</v>
      </c>
      <c r="L12" s="129">
        <v>11</v>
      </c>
      <c r="M12" s="127"/>
      <c r="N12" s="129">
        <v>87</v>
      </c>
      <c r="O12" s="127"/>
      <c r="P12" s="128">
        <v>2</v>
      </c>
      <c r="Q12" s="128"/>
      <c r="R12" s="128">
        <v>2</v>
      </c>
      <c r="S12" s="128"/>
      <c r="T12" s="129">
        <v>4</v>
      </c>
      <c r="U12" s="128"/>
      <c r="V12" s="128"/>
      <c r="W12" s="128"/>
      <c r="X12" s="128"/>
      <c r="Y12" s="129">
        <v>0</v>
      </c>
      <c r="Z12" s="127"/>
      <c r="AA12" s="129">
        <v>4</v>
      </c>
      <c r="AB12" s="127"/>
      <c r="AC12" s="129">
        <v>91</v>
      </c>
    </row>
    <row r="13" spans="1:29" ht="24.95" customHeight="1">
      <c r="A13" s="101" t="s">
        <v>166</v>
      </c>
      <c r="B13" s="127"/>
      <c r="C13" s="128">
        <v>1</v>
      </c>
      <c r="D13" s="128"/>
      <c r="E13" s="128">
        <v>7</v>
      </c>
      <c r="F13" s="128">
        <v>1</v>
      </c>
      <c r="G13" s="129">
        <v>9</v>
      </c>
      <c r="H13" s="128"/>
      <c r="I13" s="128"/>
      <c r="J13" s="128"/>
      <c r="K13" s="128"/>
      <c r="L13" s="129">
        <v>0</v>
      </c>
      <c r="M13" s="127"/>
      <c r="N13" s="129">
        <v>9</v>
      </c>
      <c r="O13" s="127"/>
      <c r="P13" s="128">
        <v>3</v>
      </c>
      <c r="Q13" s="128"/>
      <c r="R13" s="128">
        <v>4</v>
      </c>
      <c r="S13" s="128"/>
      <c r="T13" s="129">
        <v>7</v>
      </c>
      <c r="U13" s="128"/>
      <c r="V13" s="128"/>
      <c r="W13" s="128"/>
      <c r="X13" s="128"/>
      <c r="Y13" s="129">
        <v>0</v>
      </c>
      <c r="Z13" s="127"/>
      <c r="AA13" s="129">
        <v>7</v>
      </c>
      <c r="AB13" s="127"/>
      <c r="AC13" s="129">
        <v>16</v>
      </c>
    </row>
    <row r="14" spans="1:29" ht="24.95" customHeight="1">
      <c r="A14" s="101" t="s">
        <v>167</v>
      </c>
      <c r="B14" s="127"/>
      <c r="C14" s="128">
        <v>42</v>
      </c>
      <c r="D14" s="128">
        <v>4</v>
      </c>
      <c r="E14" s="128">
        <v>53</v>
      </c>
      <c r="F14" s="128">
        <v>4</v>
      </c>
      <c r="G14" s="129">
        <v>103</v>
      </c>
      <c r="H14" s="128"/>
      <c r="I14" s="128"/>
      <c r="J14" s="128"/>
      <c r="K14" s="128"/>
      <c r="L14" s="129">
        <v>0</v>
      </c>
      <c r="M14" s="127"/>
      <c r="N14" s="129">
        <v>103</v>
      </c>
      <c r="O14" s="127"/>
      <c r="P14" s="128"/>
      <c r="Q14" s="128"/>
      <c r="R14" s="128"/>
      <c r="S14" s="128"/>
      <c r="T14" s="129">
        <v>0</v>
      </c>
      <c r="U14" s="128"/>
      <c r="V14" s="128"/>
      <c r="W14" s="128"/>
      <c r="X14" s="128"/>
      <c r="Y14" s="129">
        <v>0</v>
      </c>
      <c r="Z14" s="127"/>
      <c r="AA14" s="129">
        <v>0</v>
      </c>
      <c r="AB14" s="127"/>
      <c r="AC14" s="129">
        <v>103</v>
      </c>
    </row>
    <row r="15" spans="1:29" ht="24.95" customHeight="1">
      <c r="A15" s="101" t="s">
        <v>168</v>
      </c>
      <c r="B15" s="127"/>
      <c r="C15" s="128">
        <v>81</v>
      </c>
      <c r="D15" s="128">
        <v>27</v>
      </c>
      <c r="E15" s="128">
        <v>7</v>
      </c>
      <c r="F15" s="128">
        <v>22</v>
      </c>
      <c r="G15" s="129">
        <v>137</v>
      </c>
      <c r="H15" s="128"/>
      <c r="I15" s="128"/>
      <c r="J15" s="128"/>
      <c r="K15" s="128">
        <v>6</v>
      </c>
      <c r="L15" s="129">
        <v>6</v>
      </c>
      <c r="M15" s="127"/>
      <c r="N15" s="129">
        <v>143</v>
      </c>
      <c r="O15" s="127"/>
      <c r="P15" s="128">
        <v>10</v>
      </c>
      <c r="Q15" s="128">
        <v>1</v>
      </c>
      <c r="R15" s="128">
        <v>29</v>
      </c>
      <c r="S15" s="128"/>
      <c r="T15" s="129">
        <v>40</v>
      </c>
      <c r="U15" s="128"/>
      <c r="V15" s="128"/>
      <c r="W15" s="128">
        <v>2</v>
      </c>
      <c r="X15" s="128"/>
      <c r="Y15" s="129">
        <v>2</v>
      </c>
      <c r="Z15" s="127"/>
      <c r="AA15" s="129">
        <v>42</v>
      </c>
      <c r="AB15" s="127"/>
      <c r="AC15" s="129">
        <v>185</v>
      </c>
    </row>
    <row r="16" spans="1:29" ht="24.95" customHeight="1">
      <c r="A16" s="101" t="s">
        <v>169</v>
      </c>
      <c r="B16" s="127"/>
      <c r="C16" s="128">
        <v>126</v>
      </c>
      <c r="D16" s="128">
        <v>24</v>
      </c>
      <c r="E16" s="128">
        <v>306</v>
      </c>
      <c r="F16" s="128">
        <v>41</v>
      </c>
      <c r="G16" s="129">
        <v>497</v>
      </c>
      <c r="H16" s="128">
        <v>2</v>
      </c>
      <c r="I16" s="128">
        <v>4</v>
      </c>
      <c r="J16" s="128">
        <v>20</v>
      </c>
      <c r="K16" s="128">
        <v>3</v>
      </c>
      <c r="L16" s="129">
        <v>29</v>
      </c>
      <c r="M16" s="127"/>
      <c r="N16" s="129">
        <v>526</v>
      </c>
      <c r="O16" s="127"/>
      <c r="P16" s="128">
        <v>21</v>
      </c>
      <c r="Q16" s="128">
        <v>2</v>
      </c>
      <c r="R16" s="128">
        <v>72</v>
      </c>
      <c r="S16" s="128">
        <v>10</v>
      </c>
      <c r="T16" s="129">
        <v>105</v>
      </c>
      <c r="U16" s="128"/>
      <c r="V16" s="128"/>
      <c r="W16" s="128">
        <v>2</v>
      </c>
      <c r="X16" s="128"/>
      <c r="Y16" s="129">
        <v>2</v>
      </c>
      <c r="Z16" s="127"/>
      <c r="AA16" s="129">
        <v>107</v>
      </c>
      <c r="AB16" s="127"/>
      <c r="AC16" s="129">
        <v>633</v>
      </c>
    </row>
    <row r="17" spans="1:29" ht="24.95" customHeight="1">
      <c r="A17" s="101" t="s">
        <v>170</v>
      </c>
      <c r="B17" s="127"/>
      <c r="C17" s="128">
        <v>5</v>
      </c>
      <c r="D17" s="128">
        <v>5</v>
      </c>
      <c r="E17" s="128">
        <v>21</v>
      </c>
      <c r="F17" s="128">
        <v>12</v>
      </c>
      <c r="G17" s="129">
        <v>43</v>
      </c>
      <c r="H17" s="128"/>
      <c r="I17" s="128"/>
      <c r="J17" s="128"/>
      <c r="K17" s="128"/>
      <c r="L17" s="129">
        <v>0</v>
      </c>
      <c r="M17" s="127"/>
      <c r="N17" s="129">
        <v>43</v>
      </c>
      <c r="O17" s="127"/>
      <c r="P17" s="128"/>
      <c r="Q17" s="128"/>
      <c r="R17" s="128">
        <v>2</v>
      </c>
      <c r="S17" s="128"/>
      <c r="T17" s="129">
        <v>2</v>
      </c>
      <c r="U17" s="128"/>
      <c r="V17" s="128"/>
      <c r="W17" s="128"/>
      <c r="X17" s="128"/>
      <c r="Y17" s="129">
        <v>0</v>
      </c>
      <c r="Z17" s="127"/>
      <c r="AA17" s="129">
        <v>2</v>
      </c>
      <c r="AB17" s="127"/>
      <c r="AC17" s="129">
        <v>45</v>
      </c>
    </row>
    <row r="18" spans="1:29" ht="24.95" customHeight="1">
      <c r="A18" s="101" t="s">
        <v>171</v>
      </c>
      <c r="B18" s="127"/>
      <c r="C18" s="128">
        <v>17</v>
      </c>
      <c r="D18" s="128">
        <v>3</v>
      </c>
      <c r="E18" s="128">
        <v>44</v>
      </c>
      <c r="F18" s="128">
        <v>4</v>
      </c>
      <c r="G18" s="129">
        <v>68</v>
      </c>
      <c r="H18" s="128">
        <v>5</v>
      </c>
      <c r="I18" s="128">
        <v>2</v>
      </c>
      <c r="J18" s="128">
        <v>7</v>
      </c>
      <c r="K18" s="128">
        <v>3</v>
      </c>
      <c r="L18" s="129">
        <v>17</v>
      </c>
      <c r="M18" s="127"/>
      <c r="N18" s="129">
        <v>85</v>
      </c>
      <c r="O18" s="127"/>
      <c r="P18" s="128">
        <v>1</v>
      </c>
      <c r="Q18" s="128"/>
      <c r="R18" s="128">
        <v>3</v>
      </c>
      <c r="S18" s="128"/>
      <c r="T18" s="129">
        <v>4</v>
      </c>
      <c r="U18" s="128"/>
      <c r="V18" s="128"/>
      <c r="W18" s="128">
        <v>1</v>
      </c>
      <c r="X18" s="128"/>
      <c r="Y18" s="129">
        <v>1</v>
      </c>
      <c r="Z18" s="127"/>
      <c r="AA18" s="129">
        <v>5</v>
      </c>
      <c r="AB18" s="127"/>
      <c r="AC18" s="129">
        <v>90</v>
      </c>
    </row>
    <row r="19" spans="1:29" ht="24.95" customHeight="1">
      <c r="A19" s="101" t="s">
        <v>172</v>
      </c>
      <c r="B19" s="127"/>
      <c r="C19" s="128">
        <v>44</v>
      </c>
      <c r="D19" s="128">
        <v>5</v>
      </c>
      <c r="E19" s="128">
        <v>72</v>
      </c>
      <c r="F19" s="128">
        <v>16</v>
      </c>
      <c r="G19" s="129">
        <v>137</v>
      </c>
      <c r="H19" s="128"/>
      <c r="I19" s="128"/>
      <c r="J19" s="128"/>
      <c r="K19" s="128"/>
      <c r="L19" s="129">
        <v>0</v>
      </c>
      <c r="M19" s="127"/>
      <c r="N19" s="129">
        <v>137</v>
      </c>
      <c r="O19" s="127"/>
      <c r="P19" s="128"/>
      <c r="Q19" s="128"/>
      <c r="R19" s="128"/>
      <c r="S19" s="128"/>
      <c r="T19" s="129">
        <v>0</v>
      </c>
      <c r="U19" s="128"/>
      <c r="V19" s="128"/>
      <c r="W19" s="128"/>
      <c r="X19" s="128"/>
      <c r="Y19" s="129">
        <v>0</v>
      </c>
      <c r="Z19" s="127"/>
      <c r="AA19" s="129">
        <v>0</v>
      </c>
      <c r="AB19" s="127"/>
      <c r="AC19" s="129">
        <v>137</v>
      </c>
    </row>
    <row r="20" spans="1:29" ht="24.95" customHeight="1">
      <c r="A20" s="101" t="s">
        <v>173</v>
      </c>
      <c r="B20" s="127"/>
      <c r="C20" s="128">
        <v>16</v>
      </c>
      <c r="D20" s="128">
        <v>2</v>
      </c>
      <c r="E20" s="128">
        <v>136</v>
      </c>
      <c r="F20" s="128">
        <v>4</v>
      </c>
      <c r="G20" s="129">
        <v>158</v>
      </c>
      <c r="H20" s="128">
        <v>1</v>
      </c>
      <c r="I20" s="128"/>
      <c r="J20" s="128">
        <v>1</v>
      </c>
      <c r="K20" s="128"/>
      <c r="L20" s="129">
        <v>2</v>
      </c>
      <c r="M20" s="127"/>
      <c r="N20" s="129">
        <v>160</v>
      </c>
      <c r="O20" s="127"/>
      <c r="P20" s="128">
        <v>31</v>
      </c>
      <c r="Q20" s="128"/>
      <c r="R20" s="128">
        <v>117</v>
      </c>
      <c r="S20" s="128">
        <v>8</v>
      </c>
      <c r="T20" s="129">
        <v>156</v>
      </c>
      <c r="U20" s="128"/>
      <c r="V20" s="128"/>
      <c r="W20" s="128"/>
      <c r="X20" s="128"/>
      <c r="Y20" s="129">
        <v>0</v>
      </c>
      <c r="Z20" s="127"/>
      <c r="AA20" s="129">
        <v>156</v>
      </c>
      <c r="AB20" s="127"/>
      <c r="AC20" s="129">
        <v>316</v>
      </c>
    </row>
    <row r="21" spans="1:29" ht="24.95" customHeight="1">
      <c r="A21" s="101" t="s">
        <v>174</v>
      </c>
      <c r="B21" s="127"/>
      <c r="C21" s="128">
        <v>36</v>
      </c>
      <c r="D21" s="128">
        <v>9</v>
      </c>
      <c r="E21" s="128">
        <v>211</v>
      </c>
      <c r="F21" s="128">
        <v>34</v>
      </c>
      <c r="G21" s="129">
        <v>290</v>
      </c>
      <c r="H21" s="128">
        <v>2</v>
      </c>
      <c r="I21" s="128">
        <v>4</v>
      </c>
      <c r="J21" s="128">
        <v>5</v>
      </c>
      <c r="K21" s="128">
        <v>6</v>
      </c>
      <c r="L21" s="129">
        <v>17</v>
      </c>
      <c r="M21" s="127"/>
      <c r="N21" s="129">
        <v>307</v>
      </c>
      <c r="O21" s="127"/>
      <c r="P21" s="128"/>
      <c r="Q21" s="128"/>
      <c r="R21" s="128"/>
      <c r="S21" s="128"/>
      <c r="T21" s="129">
        <v>0</v>
      </c>
      <c r="U21" s="128"/>
      <c r="V21" s="128"/>
      <c r="W21" s="128"/>
      <c r="X21" s="128"/>
      <c r="Y21" s="129">
        <v>0</v>
      </c>
      <c r="Z21" s="127"/>
      <c r="AA21" s="129">
        <v>0</v>
      </c>
      <c r="AB21" s="127"/>
      <c r="AC21" s="129">
        <v>307</v>
      </c>
    </row>
    <row r="22" spans="1:29" ht="24.95" customHeight="1">
      <c r="A22" s="101" t="s">
        <v>175</v>
      </c>
      <c r="B22" s="127"/>
      <c r="C22" s="128">
        <v>17</v>
      </c>
      <c r="D22" s="128">
        <v>2</v>
      </c>
      <c r="E22" s="128">
        <v>39</v>
      </c>
      <c r="F22" s="128">
        <v>6</v>
      </c>
      <c r="G22" s="129">
        <v>64</v>
      </c>
      <c r="H22" s="128">
        <v>1</v>
      </c>
      <c r="I22" s="128"/>
      <c r="J22" s="128">
        <v>2</v>
      </c>
      <c r="K22" s="128"/>
      <c r="L22" s="129">
        <v>3</v>
      </c>
      <c r="M22" s="127"/>
      <c r="N22" s="129">
        <v>67</v>
      </c>
      <c r="O22" s="127"/>
      <c r="P22" s="128">
        <v>3</v>
      </c>
      <c r="Q22" s="128"/>
      <c r="R22" s="128">
        <v>28</v>
      </c>
      <c r="S22" s="128">
        <v>1</v>
      </c>
      <c r="T22" s="129">
        <v>32</v>
      </c>
      <c r="U22" s="128"/>
      <c r="V22" s="128"/>
      <c r="W22" s="128"/>
      <c r="X22" s="128"/>
      <c r="Y22" s="129">
        <v>0</v>
      </c>
      <c r="Z22" s="127"/>
      <c r="AA22" s="129">
        <v>32</v>
      </c>
      <c r="AB22" s="127"/>
      <c r="AC22" s="129">
        <v>99</v>
      </c>
    </row>
    <row r="23" spans="1:29" ht="24.95" customHeight="1">
      <c r="A23" s="101" t="s">
        <v>176</v>
      </c>
      <c r="B23" s="127"/>
      <c r="C23" s="128">
        <v>23</v>
      </c>
      <c r="D23" s="128">
        <v>4</v>
      </c>
      <c r="E23" s="128">
        <v>51</v>
      </c>
      <c r="F23" s="128">
        <v>17</v>
      </c>
      <c r="G23" s="129">
        <v>95</v>
      </c>
      <c r="H23" s="128"/>
      <c r="I23" s="128"/>
      <c r="J23" s="128"/>
      <c r="K23" s="128"/>
      <c r="L23" s="129">
        <v>0</v>
      </c>
      <c r="M23" s="127"/>
      <c r="N23" s="129">
        <v>95</v>
      </c>
      <c r="O23" s="127"/>
      <c r="P23" s="128">
        <v>3</v>
      </c>
      <c r="Q23" s="128"/>
      <c r="R23" s="128">
        <v>10</v>
      </c>
      <c r="S23" s="128">
        <v>1</v>
      </c>
      <c r="T23" s="129">
        <v>14</v>
      </c>
      <c r="U23" s="128"/>
      <c r="V23" s="128"/>
      <c r="W23" s="128"/>
      <c r="X23" s="128"/>
      <c r="Y23" s="129">
        <v>0</v>
      </c>
      <c r="Z23" s="127"/>
      <c r="AA23" s="129">
        <v>14</v>
      </c>
      <c r="AB23" s="127"/>
      <c r="AC23" s="129">
        <v>109</v>
      </c>
    </row>
    <row r="24" spans="1:29" ht="24.95" customHeight="1">
      <c r="A24" s="101" t="s">
        <v>177</v>
      </c>
      <c r="B24" s="127"/>
      <c r="C24" s="128">
        <v>96</v>
      </c>
      <c r="D24" s="128">
        <v>10</v>
      </c>
      <c r="E24" s="128">
        <v>22</v>
      </c>
      <c r="F24" s="128">
        <v>15</v>
      </c>
      <c r="G24" s="129">
        <v>143</v>
      </c>
      <c r="H24" s="128">
        <v>55</v>
      </c>
      <c r="I24" s="128">
        <v>5</v>
      </c>
      <c r="J24" s="128">
        <v>36</v>
      </c>
      <c r="K24" s="128">
        <v>2</v>
      </c>
      <c r="L24" s="129">
        <v>98</v>
      </c>
      <c r="M24" s="127"/>
      <c r="N24" s="129">
        <v>241</v>
      </c>
      <c r="O24" s="127"/>
      <c r="P24" s="128">
        <v>14</v>
      </c>
      <c r="Q24" s="128"/>
      <c r="R24" s="128">
        <v>1</v>
      </c>
      <c r="S24" s="128"/>
      <c r="T24" s="129">
        <v>15</v>
      </c>
      <c r="U24" s="128"/>
      <c r="V24" s="128"/>
      <c r="W24" s="128"/>
      <c r="X24" s="128"/>
      <c r="Y24" s="129">
        <v>0</v>
      </c>
      <c r="Z24" s="127"/>
      <c r="AA24" s="129">
        <v>15</v>
      </c>
      <c r="AB24" s="127"/>
      <c r="AC24" s="129">
        <v>256</v>
      </c>
    </row>
    <row r="25" spans="1:29" ht="24.95" customHeight="1">
      <c r="A25" s="101" t="s">
        <v>178</v>
      </c>
      <c r="B25" s="127"/>
      <c r="C25" s="128">
        <v>72</v>
      </c>
      <c r="D25" s="128">
        <v>18</v>
      </c>
      <c r="E25" s="128">
        <v>145</v>
      </c>
      <c r="F25" s="128">
        <v>23</v>
      </c>
      <c r="G25" s="129">
        <v>258</v>
      </c>
      <c r="H25" s="128">
        <v>11</v>
      </c>
      <c r="I25" s="128">
        <v>4</v>
      </c>
      <c r="J25" s="128">
        <v>15</v>
      </c>
      <c r="K25" s="128">
        <v>3</v>
      </c>
      <c r="L25" s="129">
        <v>33</v>
      </c>
      <c r="M25" s="127"/>
      <c r="N25" s="129">
        <v>291</v>
      </c>
      <c r="O25" s="127"/>
      <c r="P25" s="128">
        <v>9</v>
      </c>
      <c r="Q25" s="128">
        <v>1</v>
      </c>
      <c r="R25" s="128">
        <v>34</v>
      </c>
      <c r="S25" s="128"/>
      <c r="T25" s="129">
        <v>44</v>
      </c>
      <c r="U25" s="128">
        <v>1</v>
      </c>
      <c r="V25" s="128"/>
      <c r="W25" s="128">
        <v>2</v>
      </c>
      <c r="X25" s="128"/>
      <c r="Y25" s="129">
        <v>3</v>
      </c>
      <c r="Z25" s="127"/>
      <c r="AA25" s="129">
        <v>47</v>
      </c>
      <c r="AB25" s="127"/>
      <c r="AC25" s="129">
        <v>338</v>
      </c>
    </row>
    <row r="26" spans="1:29" ht="24.95" customHeight="1">
      <c r="A26" s="101" t="s">
        <v>179</v>
      </c>
      <c r="B26" s="127"/>
      <c r="C26" s="128">
        <v>7</v>
      </c>
      <c r="D26" s="128"/>
      <c r="E26" s="128">
        <v>30</v>
      </c>
      <c r="F26" s="128"/>
      <c r="G26" s="129">
        <v>37</v>
      </c>
      <c r="H26" s="128"/>
      <c r="I26" s="128"/>
      <c r="J26" s="128"/>
      <c r="K26" s="128"/>
      <c r="L26" s="129">
        <v>0</v>
      </c>
      <c r="M26" s="127"/>
      <c r="N26" s="129">
        <v>37</v>
      </c>
      <c r="O26" s="127"/>
      <c r="P26" s="128"/>
      <c r="Q26" s="128"/>
      <c r="R26" s="128"/>
      <c r="S26" s="128">
        <v>2</v>
      </c>
      <c r="T26" s="129">
        <v>2</v>
      </c>
      <c r="U26" s="128"/>
      <c r="V26" s="128"/>
      <c r="W26" s="128"/>
      <c r="X26" s="128"/>
      <c r="Y26" s="129">
        <v>0</v>
      </c>
      <c r="Z26" s="127"/>
      <c r="AA26" s="129">
        <v>2</v>
      </c>
      <c r="AB26" s="127"/>
      <c r="AC26" s="129">
        <v>39</v>
      </c>
    </row>
    <row r="27" spans="1:29" ht="24.95" customHeight="1">
      <c r="A27" s="101" t="s">
        <v>180</v>
      </c>
      <c r="B27" s="127"/>
      <c r="C27" s="128">
        <v>18</v>
      </c>
      <c r="D27" s="128">
        <v>4</v>
      </c>
      <c r="E27" s="128">
        <v>29</v>
      </c>
      <c r="F27" s="128">
        <v>5</v>
      </c>
      <c r="G27" s="129">
        <v>56</v>
      </c>
      <c r="H27" s="128"/>
      <c r="I27" s="128"/>
      <c r="J27" s="128"/>
      <c r="K27" s="128"/>
      <c r="L27" s="129">
        <v>0</v>
      </c>
      <c r="M27" s="127"/>
      <c r="N27" s="129">
        <v>56</v>
      </c>
      <c r="O27" s="127"/>
      <c r="P27" s="128">
        <v>4</v>
      </c>
      <c r="Q27" s="128"/>
      <c r="R27" s="128"/>
      <c r="S27" s="128"/>
      <c r="T27" s="129">
        <v>4</v>
      </c>
      <c r="U27" s="128"/>
      <c r="V27" s="128"/>
      <c r="W27" s="128"/>
      <c r="X27" s="128"/>
      <c r="Y27" s="129">
        <v>0</v>
      </c>
      <c r="Z27" s="127"/>
      <c r="AA27" s="129">
        <v>4</v>
      </c>
      <c r="AB27" s="127"/>
      <c r="AC27" s="129">
        <v>60</v>
      </c>
    </row>
    <row r="28" spans="1:29" ht="24.95" customHeight="1">
      <c r="A28" s="101" t="s">
        <v>181</v>
      </c>
      <c r="B28" s="127"/>
      <c r="C28" s="128">
        <v>79</v>
      </c>
      <c r="D28" s="128">
        <v>10</v>
      </c>
      <c r="E28" s="128">
        <v>146</v>
      </c>
      <c r="F28" s="128">
        <v>24</v>
      </c>
      <c r="G28" s="129">
        <v>259</v>
      </c>
      <c r="H28" s="128">
        <v>3</v>
      </c>
      <c r="I28" s="128"/>
      <c r="J28" s="128">
        <v>5</v>
      </c>
      <c r="K28" s="128"/>
      <c r="L28" s="129">
        <v>8</v>
      </c>
      <c r="M28" s="127"/>
      <c r="N28" s="129">
        <v>267</v>
      </c>
      <c r="O28" s="127"/>
      <c r="P28" s="128">
        <v>3</v>
      </c>
      <c r="Q28" s="128"/>
      <c r="R28" s="128">
        <v>30</v>
      </c>
      <c r="S28" s="128">
        <v>3</v>
      </c>
      <c r="T28" s="129">
        <v>36</v>
      </c>
      <c r="U28" s="128"/>
      <c r="V28" s="128"/>
      <c r="W28" s="128"/>
      <c r="X28" s="128"/>
      <c r="Y28" s="129">
        <v>0</v>
      </c>
      <c r="Z28" s="127"/>
      <c r="AA28" s="129">
        <v>36</v>
      </c>
      <c r="AB28" s="127"/>
      <c r="AC28" s="129">
        <v>303</v>
      </c>
    </row>
    <row r="29" spans="1:29" ht="24.95" customHeight="1">
      <c r="A29" s="101" t="s">
        <v>182</v>
      </c>
      <c r="B29" s="127"/>
      <c r="C29" s="128">
        <v>29</v>
      </c>
      <c r="D29" s="128"/>
      <c r="E29" s="128">
        <v>49</v>
      </c>
      <c r="F29" s="128"/>
      <c r="G29" s="129">
        <v>78</v>
      </c>
      <c r="H29" s="128"/>
      <c r="I29" s="128"/>
      <c r="J29" s="128"/>
      <c r="K29" s="128"/>
      <c r="L29" s="129">
        <v>0</v>
      </c>
      <c r="M29" s="127"/>
      <c r="N29" s="129">
        <v>78</v>
      </c>
      <c r="O29" s="127"/>
      <c r="P29" s="128"/>
      <c r="Q29" s="128"/>
      <c r="R29" s="128"/>
      <c r="S29" s="128"/>
      <c r="T29" s="129">
        <v>0</v>
      </c>
      <c r="U29" s="128"/>
      <c r="V29" s="128"/>
      <c r="W29" s="128"/>
      <c r="X29" s="128"/>
      <c r="Y29" s="129">
        <v>0</v>
      </c>
      <c r="Z29" s="127"/>
      <c r="AA29" s="129">
        <v>0</v>
      </c>
      <c r="AB29" s="127"/>
      <c r="AC29" s="129">
        <v>78</v>
      </c>
    </row>
    <row r="30" spans="1:29" ht="24.95" customHeight="1">
      <c r="A30" s="101" t="s">
        <v>183</v>
      </c>
      <c r="B30" s="127"/>
      <c r="C30" s="128">
        <v>110</v>
      </c>
      <c r="D30" s="128">
        <v>7</v>
      </c>
      <c r="E30" s="128">
        <v>102</v>
      </c>
      <c r="F30" s="128">
        <v>3</v>
      </c>
      <c r="G30" s="129">
        <v>222</v>
      </c>
      <c r="H30" s="128">
        <v>2</v>
      </c>
      <c r="I30" s="128">
        <v>1</v>
      </c>
      <c r="J30" s="128">
        <v>1</v>
      </c>
      <c r="K30" s="128"/>
      <c r="L30" s="129">
        <v>4</v>
      </c>
      <c r="M30" s="127"/>
      <c r="N30" s="129">
        <v>226</v>
      </c>
      <c r="O30" s="127"/>
      <c r="P30" s="128">
        <v>19</v>
      </c>
      <c r="Q30" s="128"/>
      <c r="R30" s="128">
        <v>2</v>
      </c>
      <c r="S30" s="128"/>
      <c r="T30" s="129">
        <v>21</v>
      </c>
      <c r="U30" s="128">
        <v>1</v>
      </c>
      <c r="V30" s="128"/>
      <c r="W30" s="128"/>
      <c r="X30" s="128"/>
      <c r="Y30" s="129">
        <v>1</v>
      </c>
      <c r="Z30" s="127"/>
      <c r="AA30" s="129">
        <v>22</v>
      </c>
      <c r="AB30" s="127"/>
      <c r="AC30" s="129">
        <v>248</v>
      </c>
    </row>
    <row r="31" spans="1:29" ht="24.95" customHeight="1">
      <c r="A31" s="101" t="s">
        <v>184</v>
      </c>
      <c r="B31" s="127"/>
      <c r="C31" s="128">
        <v>7</v>
      </c>
      <c r="D31" s="128"/>
      <c r="E31" s="128">
        <v>30</v>
      </c>
      <c r="F31" s="128"/>
      <c r="G31" s="129">
        <v>37</v>
      </c>
      <c r="H31" s="128"/>
      <c r="I31" s="128"/>
      <c r="J31" s="128">
        <v>1</v>
      </c>
      <c r="K31" s="128"/>
      <c r="L31" s="129">
        <v>1</v>
      </c>
      <c r="M31" s="127"/>
      <c r="N31" s="129">
        <v>38</v>
      </c>
      <c r="O31" s="127"/>
      <c r="P31" s="128"/>
      <c r="Q31" s="128"/>
      <c r="R31" s="128">
        <v>6</v>
      </c>
      <c r="S31" s="128">
        <v>2</v>
      </c>
      <c r="T31" s="129">
        <v>8</v>
      </c>
      <c r="U31" s="128"/>
      <c r="V31" s="128"/>
      <c r="W31" s="128"/>
      <c r="X31" s="128"/>
      <c r="Y31" s="129">
        <v>0</v>
      </c>
      <c r="Z31" s="127"/>
      <c r="AA31" s="129">
        <v>8</v>
      </c>
      <c r="AB31" s="127"/>
      <c r="AC31" s="129">
        <v>46</v>
      </c>
    </row>
    <row r="32" spans="1:29" ht="24.95" customHeight="1">
      <c r="A32" s="101" t="s">
        <v>185</v>
      </c>
      <c r="B32" s="127"/>
      <c r="C32" s="128">
        <v>58</v>
      </c>
      <c r="D32" s="128">
        <v>18</v>
      </c>
      <c r="E32" s="128">
        <v>17</v>
      </c>
      <c r="F32" s="128">
        <v>2</v>
      </c>
      <c r="G32" s="129">
        <v>95</v>
      </c>
      <c r="H32" s="128">
        <v>1</v>
      </c>
      <c r="I32" s="128"/>
      <c r="J32" s="128">
        <v>6</v>
      </c>
      <c r="K32" s="128"/>
      <c r="L32" s="129">
        <v>7</v>
      </c>
      <c r="M32" s="127"/>
      <c r="N32" s="129">
        <v>102</v>
      </c>
      <c r="O32" s="127"/>
      <c r="P32" s="128">
        <v>4</v>
      </c>
      <c r="Q32" s="128"/>
      <c r="R32" s="128">
        <v>1</v>
      </c>
      <c r="S32" s="128"/>
      <c r="T32" s="129">
        <v>5</v>
      </c>
      <c r="U32" s="128"/>
      <c r="V32" s="128"/>
      <c r="W32" s="128"/>
      <c r="X32" s="128"/>
      <c r="Y32" s="129">
        <v>0</v>
      </c>
      <c r="Z32" s="127"/>
      <c r="AA32" s="129">
        <v>5</v>
      </c>
      <c r="AB32" s="127"/>
      <c r="AC32" s="129">
        <v>107</v>
      </c>
    </row>
    <row r="33" spans="1:29" ht="24.95" customHeight="1">
      <c r="A33" s="101" t="s">
        <v>186</v>
      </c>
      <c r="B33" s="127"/>
      <c r="C33" s="128">
        <v>79</v>
      </c>
      <c r="D33" s="128">
        <v>19</v>
      </c>
      <c r="E33" s="128">
        <v>104</v>
      </c>
      <c r="F33" s="128">
        <v>16</v>
      </c>
      <c r="G33" s="129">
        <v>218</v>
      </c>
      <c r="H33" s="128">
        <v>2</v>
      </c>
      <c r="I33" s="128">
        <v>1</v>
      </c>
      <c r="J33" s="128">
        <v>9</v>
      </c>
      <c r="K33" s="128">
        <v>1</v>
      </c>
      <c r="L33" s="129">
        <v>13</v>
      </c>
      <c r="M33" s="127"/>
      <c r="N33" s="129">
        <v>231</v>
      </c>
      <c r="O33" s="127"/>
      <c r="P33" s="128">
        <v>16</v>
      </c>
      <c r="Q33" s="128"/>
      <c r="R33" s="128">
        <v>21</v>
      </c>
      <c r="S33" s="128">
        <v>1</v>
      </c>
      <c r="T33" s="129">
        <v>38</v>
      </c>
      <c r="U33" s="128"/>
      <c r="V33" s="128"/>
      <c r="W33" s="128"/>
      <c r="X33" s="128"/>
      <c r="Y33" s="129">
        <v>0</v>
      </c>
      <c r="Z33" s="127"/>
      <c r="AA33" s="129">
        <v>38</v>
      </c>
      <c r="AB33" s="127"/>
      <c r="AC33" s="129">
        <v>269</v>
      </c>
    </row>
    <row r="34" spans="1:29" ht="24.95" customHeight="1">
      <c r="A34" s="101" t="s">
        <v>187</v>
      </c>
      <c r="B34" s="127"/>
      <c r="C34" s="128">
        <v>19</v>
      </c>
      <c r="D34" s="128">
        <v>1</v>
      </c>
      <c r="E34" s="128">
        <v>93</v>
      </c>
      <c r="F34" s="128">
        <v>3</v>
      </c>
      <c r="G34" s="129">
        <v>116</v>
      </c>
      <c r="H34" s="128"/>
      <c r="I34" s="128"/>
      <c r="J34" s="128">
        <v>1</v>
      </c>
      <c r="K34" s="128"/>
      <c r="L34" s="129">
        <v>1</v>
      </c>
      <c r="M34" s="127"/>
      <c r="N34" s="129">
        <v>117</v>
      </c>
      <c r="O34" s="127"/>
      <c r="P34" s="128">
        <v>12</v>
      </c>
      <c r="Q34" s="128"/>
      <c r="R34" s="128"/>
      <c r="S34" s="128"/>
      <c r="T34" s="129">
        <v>12</v>
      </c>
      <c r="U34" s="128"/>
      <c r="V34" s="128"/>
      <c r="W34" s="128"/>
      <c r="X34" s="128"/>
      <c r="Y34" s="129">
        <v>0</v>
      </c>
      <c r="Z34" s="127"/>
      <c r="AA34" s="129">
        <v>12</v>
      </c>
      <c r="AB34" s="127"/>
      <c r="AC34" s="129">
        <v>129</v>
      </c>
    </row>
    <row r="35" spans="1:29" ht="24.95" customHeight="1">
      <c r="A35" s="101" t="s">
        <v>188</v>
      </c>
      <c r="B35" s="127"/>
      <c r="C35" s="128">
        <v>82</v>
      </c>
      <c r="D35" s="128">
        <v>47</v>
      </c>
      <c r="E35" s="128">
        <v>141</v>
      </c>
      <c r="F35" s="128">
        <v>25</v>
      </c>
      <c r="G35" s="129">
        <v>295</v>
      </c>
      <c r="H35" s="128"/>
      <c r="I35" s="128"/>
      <c r="J35" s="128">
        <v>5</v>
      </c>
      <c r="K35" s="128">
        <v>1</v>
      </c>
      <c r="L35" s="129">
        <v>6</v>
      </c>
      <c r="M35" s="127"/>
      <c r="N35" s="129">
        <v>301</v>
      </c>
      <c r="O35" s="127"/>
      <c r="P35" s="128">
        <v>33</v>
      </c>
      <c r="Q35" s="128"/>
      <c r="R35" s="128">
        <v>29</v>
      </c>
      <c r="S35" s="128">
        <v>2</v>
      </c>
      <c r="T35" s="129">
        <v>64</v>
      </c>
      <c r="U35" s="128"/>
      <c r="V35" s="128"/>
      <c r="W35" s="128"/>
      <c r="X35" s="128"/>
      <c r="Y35" s="129">
        <v>0</v>
      </c>
      <c r="Z35" s="127"/>
      <c r="AA35" s="129">
        <v>64</v>
      </c>
      <c r="AB35" s="127"/>
      <c r="AC35" s="129">
        <v>365</v>
      </c>
    </row>
    <row r="36" spans="1:29" ht="24.95" customHeight="1">
      <c r="A36" s="101" t="s">
        <v>189</v>
      </c>
      <c r="B36" s="127"/>
      <c r="C36" s="128">
        <v>15</v>
      </c>
      <c r="D36" s="128"/>
      <c r="E36" s="128">
        <v>51</v>
      </c>
      <c r="F36" s="128">
        <v>2</v>
      </c>
      <c r="G36" s="129">
        <v>68</v>
      </c>
      <c r="H36" s="128"/>
      <c r="I36" s="128"/>
      <c r="J36" s="128"/>
      <c r="K36" s="128"/>
      <c r="L36" s="129">
        <v>0</v>
      </c>
      <c r="M36" s="127"/>
      <c r="N36" s="129">
        <v>68</v>
      </c>
      <c r="O36" s="127"/>
      <c r="P36" s="128"/>
      <c r="Q36" s="128"/>
      <c r="R36" s="128"/>
      <c r="S36" s="128"/>
      <c r="T36" s="129">
        <v>0</v>
      </c>
      <c r="U36" s="128"/>
      <c r="V36" s="128"/>
      <c r="W36" s="128"/>
      <c r="X36" s="128"/>
      <c r="Y36" s="129">
        <v>0</v>
      </c>
      <c r="Z36" s="127"/>
      <c r="AA36" s="129">
        <v>0</v>
      </c>
      <c r="AB36" s="127"/>
      <c r="AC36" s="129">
        <v>68</v>
      </c>
    </row>
    <row r="37" spans="1:29" ht="24.95" customHeight="1">
      <c r="A37" s="101" t="s">
        <v>190</v>
      </c>
      <c r="B37" s="127"/>
      <c r="C37" s="128">
        <v>17</v>
      </c>
      <c r="D37" s="128">
        <v>2</v>
      </c>
      <c r="E37" s="128">
        <v>39</v>
      </c>
      <c r="F37" s="128"/>
      <c r="G37" s="129">
        <v>58</v>
      </c>
      <c r="H37" s="128"/>
      <c r="I37" s="128"/>
      <c r="J37" s="128">
        <v>1</v>
      </c>
      <c r="K37" s="128"/>
      <c r="L37" s="129">
        <v>1</v>
      </c>
      <c r="M37" s="127"/>
      <c r="N37" s="129">
        <v>59</v>
      </c>
      <c r="O37" s="127"/>
      <c r="P37" s="128">
        <v>3</v>
      </c>
      <c r="Q37" s="128"/>
      <c r="R37" s="128">
        <v>6</v>
      </c>
      <c r="S37" s="128"/>
      <c r="T37" s="129">
        <v>9</v>
      </c>
      <c r="U37" s="128"/>
      <c r="V37" s="128"/>
      <c r="W37" s="128"/>
      <c r="X37" s="128"/>
      <c r="Y37" s="129">
        <v>0</v>
      </c>
      <c r="Z37" s="127"/>
      <c r="AA37" s="129">
        <v>9</v>
      </c>
      <c r="AB37" s="127"/>
      <c r="AC37" s="129">
        <v>68</v>
      </c>
    </row>
    <row r="38" spans="1:29" ht="24.95" customHeight="1">
      <c r="A38" s="101" t="s">
        <v>191</v>
      </c>
      <c r="B38" s="127"/>
      <c r="C38" s="128">
        <v>23</v>
      </c>
      <c r="D38" s="128">
        <v>11</v>
      </c>
      <c r="E38" s="128">
        <v>19</v>
      </c>
      <c r="F38" s="128">
        <v>3</v>
      </c>
      <c r="G38" s="129">
        <v>56</v>
      </c>
      <c r="H38" s="128">
        <v>1</v>
      </c>
      <c r="I38" s="128"/>
      <c r="J38" s="128">
        <v>3</v>
      </c>
      <c r="K38" s="128"/>
      <c r="L38" s="129">
        <v>4</v>
      </c>
      <c r="M38" s="127"/>
      <c r="N38" s="129">
        <v>60</v>
      </c>
      <c r="O38" s="127"/>
      <c r="P38" s="128"/>
      <c r="Q38" s="128"/>
      <c r="R38" s="128"/>
      <c r="S38" s="128"/>
      <c r="T38" s="129">
        <v>0</v>
      </c>
      <c r="U38" s="128"/>
      <c r="V38" s="128"/>
      <c r="W38" s="128"/>
      <c r="X38" s="128"/>
      <c r="Y38" s="129">
        <v>0</v>
      </c>
      <c r="Z38" s="127"/>
      <c r="AA38" s="129">
        <v>0</v>
      </c>
      <c r="AB38" s="127"/>
      <c r="AC38" s="129">
        <v>60</v>
      </c>
    </row>
    <row r="39" spans="1:29" ht="24.95" customHeight="1">
      <c r="A39" s="101" t="s">
        <v>192</v>
      </c>
      <c r="B39" s="127"/>
      <c r="C39" s="128">
        <v>75</v>
      </c>
      <c r="D39" s="128">
        <v>8</v>
      </c>
      <c r="E39" s="128">
        <v>54</v>
      </c>
      <c r="F39" s="128">
        <v>4</v>
      </c>
      <c r="G39" s="129">
        <v>141</v>
      </c>
      <c r="H39" s="128"/>
      <c r="I39" s="128"/>
      <c r="J39" s="128"/>
      <c r="K39" s="128"/>
      <c r="L39" s="129">
        <v>0</v>
      </c>
      <c r="M39" s="127"/>
      <c r="N39" s="129">
        <v>141</v>
      </c>
      <c r="O39" s="127"/>
      <c r="P39" s="128">
        <v>4</v>
      </c>
      <c r="Q39" s="128"/>
      <c r="R39" s="128"/>
      <c r="S39" s="128"/>
      <c r="T39" s="129">
        <v>4</v>
      </c>
      <c r="U39" s="128">
        <v>1</v>
      </c>
      <c r="V39" s="128"/>
      <c r="W39" s="128"/>
      <c r="X39" s="128"/>
      <c r="Y39" s="129">
        <v>1</v>
      </c>
      <c r="Z39" s="127"/>
      <c r="AA39" s="129">
        <v>5</v>
      </c>
      <c r="AB39" s="127"/>
      <c r="AC39" s="129">
        <v>146</v>
      </c>
    </row>
    <row r="40" spans="1:29" ht="24.95" customHeight="1">
      <c r="A40" s="101" t="s">
        <v>193</v>
      </c>
      <c r="B40" s="127"/>
      <c r="C40" s="128">
        <v>3</v>
      </c>
      <c r="D40" s="128">
        <v>1</v>
      </c>
      <c r="E40" s="128">
        <v>28</v>
      </c>
      <c r="F40" s="128"/>
      <c r="G40" s="129">
        <v>32</v>
      </c>
      <c r="H40" s="128"/>
      <c r="I40" s="128"/>
      <c r="J40" s="128"/>
      <c r="K40" s="128"/>
      <c r="L40" s="129">
        <v>0</v>
      </c>
      <c r="M40" s="127"/>
      <c r="N40" s="129">
        <v>32</v>
      </c>
      <c r="O40" s="127"/>
      <c r="P40" s="128">
        <v>5</v>
      </c>
      <c r="Q40" s="128"/>
      <c r="R40" s="128">
        <v>6</v>
      </c>
      <c r="S40" s="128"/>
      <c r="T40" s="129">
        <v>11</v>
      </c>
      <c r="U40" s="128"/>
      <c r="V40" s="128"/>
      <c r="W40" s="128"/>
      <c r="X40" s="128"/>
      <c r="Y40" s="129">
        <v>0</v>
      </c>
      <c r="Z40" s="127"/>
      <c r="AA40" s="129">
        <v>11</v>
      </c>
      <c r="AB40" s="127"/>
      <c r="AC40" s="129">
        <v>43</v>
      </c>
    </row>
    <row r="41" spans="1:29" ht="24.95" customHeight="1">
      <c r="A41" s="101" t="s">
        <v>194</v>
      </c>
      <c r="B41" s="127"/>
      <c r="C41" s="128">
        <v>12</v>
      </c>
      <c r="D41" s="128"/>
      <c r="E41" s="128">
        <v>28</v>
      </c>
      <c r="F41" s="128">
        <v>5</v>
      </c>
      <c r="G41" s="129">
        <v>45</v>
      </c>
      <c r="H41" s="128">
        <v>9</v>
      </c>
      <c r="I41" s="128"/>
      <c r="J41" s="128">
        <v>5</v>
      </c>
      <c r="K41" s="128"/>
      <c r="L41" s="129">
        <v>14</v>
      </c>
      <c r="M41" s="127"/>
      <c r="N41" s="129">
        <v>59</v>
      </c>
      <c r="O41" s="127"/>
      <c r="P41" s="128">
        <v>7</v>
      </c>
      <c r="Q41" s="128"/>
      <c r="R41" s="128">
        <v>18</v>
      </c>
      <c r="S41" s="128"/>
      <c r="T41" s="129">
        <v>25</v>
      </c>
      <c r="U41" s="128"/>
      <c r="V41" s="128"/>
      <c r="W41" s="128"/>
      <c r="X41" s="128"/>
      <c r="Y41" s="129">
        <v>0</v>
      </c>
      <c r="Z41" s="127"/>
      <c r="AA41" s="129">
        <v>25</v>
      </c>
      <c r="AB41" s="127"/>
      <c r="AC41" s="129">
        <v>84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34" t="s">
        <v>195</v>
      </c>
      <c r="B43" s="130"/>
      <c r="C43" s="135">
        <v>1467</v>
      </c>
      <c r="D43" s="136">
        <v>273</v>
      </c>
      <c r="E43" s="135">
        <v>2289</v>
      </c>
      <c r="F43" s="136">
        <v>305</v>
      </c>
      <c r="G43" s="135">
        <v>4334</v>
      </c>
      <c r="H43" s="136">
        <v>178</v>
      </c>
      <c r="I43" s="136">
        <v>30</v>
      </c>
      <c r="J43" s="136">
        <v>202</v>
      </c>
      <c r="K43" s="136">
        <v>26</v>
      </c>
      <c r="L43" s="136">
        <v>436</v>
      </c>
      <c r="M43" s="130"/>
      <c r="N43" s="135">
        <v>4770</v>
      </c>
      <c r="O43" s="55"/>
      <c r="P43" s="136">
        <v>211</v>
      </c>
      <c r="Q43" s="136">
        <v>7</v>
      </c>
      <c r="R43" s="136">
        <v>422</v>
      </c>
      <c r="S43" s="136">
        <v>30</v>
      </c>
      <c r="T43" s="136">
        <v>670</v>
      </c>
      <c r="U43" s="136">
        <v>5</v>
      </c>
      <c r="V43" s="136">
        <v>0</v>
      </c>
      <c r="W43" s="136">
        <v>7</v>
      </c>
      <c r="X43" s="136">
        <v>0</v>
      </c>
      <c r="Y43" s="136">
        <v>12</v>
      </c>
      <c r="Z43" s="130"/>
      <c r="AA43" s="136">
        <v>682</v>
      </c>
      <c r="AB43" s="55"/>
      <c r="AC43" s="135">
        <v>5452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1" t="s">
        <v>196</v>
      </c>
      <c r="B45" s="127"/>
      <c r="C45" s="128">
        <v>23</v>
      </c>
      <c r="D45" s="128"/>
      <c r="E45" s="128">
        <v>21</v>
      </c>
      <c r="F45" s="128"/>
      <c r="G45" s="129">
        <v>44</v>
      </c>
      <c r="H45" s="128">
        <v>138</v>
      </c>
      <c r="I45" s="128"/>
      <c r="J45" s="128">
        <v>61</v>
      </c>
      <c r="K45" s="128"/>
      <c r="L45" s="129">
        <v>199</v>
      </c>
      <c r="M45" s="55"/>
      <c r="N45" s="129">
        <v>243</v>
      </c>
      <c r="O45" s="55"/>
      <c r="P45" s="128"/>
      <c r="Q45" s="128"/>
      <c r="R45" s="128"/>
      <c r="S45" s="128"/>
      <c r="T45" s="129">
        <v>0</v>
      </c>
      <c r="U45" s="128"/>
      <c r="V45" s="128"/>
      <c r="W45" s="128"/>
      <c r="X45" s="128"/>
      <c r="Y45" s="129">
        <v>0</v>
      </c>
      <c r="Z45" s="55"/>
      <c r="AA45" s="129">
        <v>0</v>
      </c>
      <c r="AB45" s="55"/>
      <c r="AC45" s="129">
        <v>243</v>
      </c>
    </row>
    <row r="46" spans="1:29" ht="24.95" customHeight="1">
      <c r="A46" s="101" t="s">
        <v>197</v>
      </c>
      <c r="B46" s="127"/>
      <c r="C46" s="128">
        <v>27</v>
      </c>
      <c r="D46" s="128"/>
      <c r="E46" s="128">
        <v>81</v>
      </c>
      <c r="F46" s="128"/>
      <c r="G46" s="129">
        <v>108</v>
      </c>
      <c r="H46" s="128">
        <v>87</v>
      </c>
      <c r="I46" s="128"/>
      <c r="J46" s="128">
        <v>42</v>
      </c>
      <c r="K46" s="128"/>
      <c r="L46" s="129">
        <v>129</v>
      </c>
      <c r="M46" s="55"/>
      <c r="N46" s="129">
        <v>237</v>
      </c>
      <c r="O46" s="55"/>
      <c r="P46" s="128"/>
      <c r="Q46" s="128"/>
      <c r="R46" s="128"/>
      <c r="S46" s="128"/>
      <c r="T46" s="129">
        <v>0</v>
      </c>
      <c r="U46" s="128"/>
      <c r="V46" s="128"/>
      <c r="W46" s="128"/>
      <c r="X46" s="128"/>
      <c r="Y46" s="129">
        <v>0</v>
      </c>
      <c r="Z46" s="55"/>
      <c r="AA46" s="129">
        <v>0</v>
      </c>
      <c r="AB46" s="55"/>
      <c r="AC46" s="129">
        <v>237</v>
      </c>
    </row>
    <row r="47" spans="1:29" ht="24.95" customHeight="1">
      <c r="A47" s="101" t="s">
        <v>198</v>
      </c>
      <c r="B47" s="127"/>
      <c r="C47" s="128">
        <v>9</v>
      </c>
      <c r="D47" s="128"/>
      <c r="E47" s="128">
        <v>29</v>
      </c>
      <c r="F47" s="128"/>
      <c r="G47" s="129">
        <v>38</v>
      </c>
      <c r="H47" s="128">
        <v>15</v>
      </c>
      <c r="I47" s="128"/>
      <c r="J47" s="128">
        <v>21</v>
      </c>
      <c r="K47" s="128"/>
      <c r="L47" s="129">
        <v>36</v>
      </c>
      <c r="M47" s="55"/>
      <c r="N47" s="129">
        <v>74</v>
      </c>
      <c r="O47" s="55"/>
      <c r="P47" s="128"/>
      <c r="Q47" s="128"/>
      <c r="R47" s="128"/>
      <c r="S47" s="128"/>
      <c r="T47" s="129">
        <v>0</v>
      </c>
      <c r="U47" s="128"/>
      <c r="V47" s="128"/>
      <c r="W47" s="128"/>
      <c r="X47" s="128"/>
      <c r="Y47" s="129">
        <v>0</v>
      </c>
      <c r="Z47" s="55"/>
      <c r="AA47" s="129">
        <v>0</v>
      </c>
      <c r="AB47" s="55"/>
      <c r="AC47" s="129">
        <v>74</v>
      </c>
    </row>
    <row r="48" spans="1:29" ht="24.95" customHeight="1">
      <c r="A48" s="101" t="s">
        <v>199</v>
      </c>
      <c r="B48" s="127"/>
      <c r="C48" s="128">
        <v>5</v>
      </c>
      <c r="D48" s="128"/>
      <c r="E48" s="128">
        <v>11</v>
      </c>
      <c r="F48" s="128"/>
      <c r="G48" s="129">
        <v>16</v>
      </c>
      <c r="H48" s="128">
        <v>3</v>
      </c>
      <c r="I48" s="128"/>
      <c r="J48" s="128">
        <v>19</v>
      </c>
      <c r="K48" s="128"/>
      <c r="L48" s="129">
        <v>22</v>
      </c>
      <c r="M48" s="55"/>
      <c r="N48" s="129">
        <v>38</v>
      </c>
      <c r="O48" s="55"/>
      <c r="P48" s="128"/>
      <c r="Q48" s="128"/>
      <c r="R48" s="128"/>
      <c r="S48" s="128"/>
      <c r="T48" s="129">
        <v>0</v>
      </c>
      <c r="U48" s="128"/>
      <c r="V48" s="128"/>
      <c r="W48" s="128"/>
      <c r="X48" s="128"/>
      <c r="Y48" s="129">
        <v>0</v>
      </c>
      <c r="Z48" s="55"/>
      <c r="AA48" s="129">
        <v>0</v>
      </c>
      <c r="AB48" s="55"/>
      <c r="AC48" s="129">
        <v>38</v>
      </c>
    </row>
    <row r="49" spans="1:29" ht="24.95" customHeight="1">
      <c r="A49" s="101" t="s">
        <v>200</v>
      </c>
      <c r="B49" s="127"/>
      <c r="C49" s="128">
        <v>3</v>
      </c>
      <c r="D49" s="128"/>
      <c r="E49" s="128">
        <v>10</v>
      </c>
      <c r="F49" s="128"/>
      <c r="G49" s="129">
        <v>13</v>
      </c>
      <c r="H49" s="128">
        <v>2</v>
      </c>
      <c r="I49" s="128"/>
      <c r="J49" s="128">
        <v>64</v>
      </c>
      <c r="K49" s="128"/>
      <c r="L49" s="129">
        <v>66</v>
      </c>
      <c r="M49" s="55"/>
      <c r="N49" s="129">
        <v>79</v>
      </c>
      <c r="O49" s="55"/>
      <c r="P49" s="128"/>
      <c r="Q49" s="128"/>
      <c r="R49" s="128"/>
      <c r="S49" s="128"/>
      <c r="T49" s="129">
        <v>0</v>
      </c>
      <c r="U49" s="128"/>
      <c r="V49" s="128"/>
      <c r="W49" s="128"/>
      <c r="X49" s="128"/>
      <c r="Y49" s="129">
        <v>0</v>
      </c>
      <c r="Z49" s="55"/>
      <c r="AA49" s="129">
        <v>0</v>
      </c>
      <c r="AB49" s="55"/>
      <c r="AC49" s="129">
        <v>79</v>
      </c>
    </row>
    <row r="50" spans="1:29" ht="24.95" customHeight="1">
      <c r="A50" s="101" t="s">
        <v>201</v>
      </c>
      <c r="B50" s="127"/>
      <c r="C50" s="128"/>
      <c r="D50" s="128"/>
      <c r="E50" s="128"/>
      <c r="F50" s="128"/>
      <c r="G50" s="129">
        <v>0</v>
      </c>
      <c r="H50" s="128"/>
      <c r="I50" s="128"/>
      <c r="J50" s="128"/>
      <c r="K50" s="128"/>
      <c r="L50" s="129">
        <v>0</v>
      </c>
      <c r="M50" s="55"/>
      <c r="N50" s="129">
        <v>0</v>
      </c>
      <c r="O50" s="55"/>
      <c r="P50" s="128"/>
      <c r="Q50" s="128"/>
      <c r="R50" s="128"/>
      <c r="S50" s="128"/>
      <c r="T50" s="129">
        <v>0</v>
      </c>
      <c r="U50" s="128"/>
      <c r="V50" s="128"/>
      <c r="W50" s="128"/>
      <c r="X50" s="128"/>
      <c r="Y50" s="129">
        <v>0</v>
      </c>
      <c r="Z50" s="55"/>
      <c r="AA50" s="129">
        <v>0</v>
      </c>
      <c r="AB50" s="55"/>
      <c r="AC50" s="129">
        <v>0</v>
      </c>
    </row>
    <row r="51" spans="1:29" ht="24.95" customHeight="1">
      <c r="A51" s="101" t="s">
        <v>202</v>
      </c>
      <c r="B51" s="127"/>
      <c r="C51" s="128"/>
      <c r="D51" s="128"/>
      <c r="E51" s="128">
        <v>1</v>
      </c>
      <c r="F51" s="128"/>
      <c r="G51" s="129">
        <v>1</v>
      </c>
      <c r="H51" s="128"/>
      <c r="I51" s="128"/>
      <c r="J51" s="128"/>
      <c r="K51" s="128"/>
      <c r="L51" s="129">
        <v>0</v>
      </c>
      <c r="M51" s="55"/>
      <c r="N51" s="129">
        <v>1</v>
      </c>
      <c r="O51" s="55"/>
      <c r="P51" s="128"/>
      <c r="Q51" s="128"/>
      <c r="R51" s="128"/>
      <c r="S51" s="128"/>
      <c r="T51" s="129">
        <v>0</v>
      </c>
      <c r="U51" s="128"/>
      <c r="V51" s="128"/>
      <c r="W51" s="128"/>
      <c r="X51" s="128"/>
      <c r="Y51" s="129">
        <v>0</v>
      </c>
      <c r="Z51" s="55"/>
      <c r="AA51" s="129">
        <v>0</v>
      </c>
      <c r="AB51" s="55"/>
      <c r="AC51" s="129">
        <v>1</v>
      </c>
    </row>
    <row r="52" spans="1:29" ht="24.95" customHeight="1">
      <c r="A52" s="101" t="s">
        <v>203</v>
      </c>
      <c r="B52" s="127"/>
      <c r="C52" s="128">
        <v>47</v>
      </c>
      <c r="D52" s="128"/>
      <c r="E52" s="128">
        <v>155</v>
      </c>
      <c r="F52" s="128"/>
      <c r="G52" s="129">
        <v>202</v>
      </c>
      <c r="H52" s="128">
        <v>85</v>
      </c>
      <c r="I52" s="128"/>
      <c r="J52" s="128">
        <v>121</v>
      </c>
      <c r="K52" s="128"/>
      <c r="L52" s="129">
        <v>206</v>
      </c>
      <c r="M52" s="55"/>
      <c r="N52" s="129">
        <v>408</v>
      </c>
      <c r="O52" s="55"/>
      <c r="P52" s="128"/>
      <c r="Q52" s="128"/>
      <c r="R52" s="128"/>
      <c r="S52" s="128"/>
      <c r="T52" s="129">
        <v>0</v>
      </c>
      <c r="U52" s="128"/>
      <c r="V52" s="128"/>
      <c r="W52" s="128"/>
      <c r="X52" s="128"/>
      <c r="Y52" s="129">
        <v>0</v>
      </c>
      <c r="Z52" s="55"/>
      <c r="AA52" s="129">
        <v>0</v>
      </c>
      <c r="AB52" s="55"/>
      <c r="AC52" s="129">
        <v>408</v>
      </c>
    </row>
    <row r="53" spans="1:29" ht="24.95" customHeight="1">
      <c r="A53" s="101" t="s">
        <v>204</v>
      </c>
      <c r="B53" s="127"/>
      <c r="C53" s="128">
        <v>2</v>
      </c>
      <c r="D53" s="128"/>
      <c r="E53" s="128">
        <v>6</v>
      </c>
      <c r="F53" s="128"/>
      <c r="G53" s="129">
        <v>8</v>
      </c>
      <c r="H53" s="128">
        <v>9</v>
      </c>
      <c r="I53" s="128"/>
      <c r="J53" s="128">
        <v>10</v>
      </c>
      <c r="K53" s="128"/>
      <c r="L53" s="129">
        <v>19</v>
      </c>
      <c r="M53" s="55"/>
      <c r="N53" s="129">
        <v>27</v>
      </c>
      <c r="O53" s="55"/>
      <c r="P53" s="128"/>
      <c r="Q53" s="128"/>
      <c r="R53" s="128"/>
      <c r="S53" s="128"/>
      <c r="T53" s="129">
        <v>0</v>
      </c>
      <c r="U53" s="128"/>
      <c r="V53" s="128"/>
      <c r="W53" s="128"/>
      <c r="X53" s="128"/>
      <c r="Y53" s="129">
        <v>0</v>
      </c>
      <c r="Z53" s="55"/>
      <c r="AA53" s="129">
        <v>0</v>
      </c>
      <c r="AB53" s="55"/>
      <c r="AC53" s="129">
        <v>27</v>
      </c>
    </row>
    <row r="54" spans="1:29" ht="24.95" customHeight="1">
      <c r="A54" s="101" t="s">
        <v>206</v>
      </c>
      <c r="B54" s="127"/>
      <c r="C54" s="128">
        <v>27</v>
      </c>
      <c r="D54" s="128"/>
      <c r="E54" s="128">
        <v>24</v>
      </c>
      <c r="F54" s="128"/>
      <c r="G54" s="129">
        <v>51</v>
      </c>
      <c r="H54" s="128">
        <v>21</v>
      </c>
      <c r="I54" s="128"/>
      <c r="J54" s="128">
        <v>23</v>
      </c>
      <c r="K54" s="128"/>
      <c r="L54" s="129">
        <v>44</v>
      </c>
      <c r="M54" s="55"/>
      <c r="N54" s="129">
        <v>95</v>
      </c>
      <c r="O54" s="55"/>
      <c r="P54" s="128"/>
      <c r="Q54" s="128"/>
      <c r="R54" s="128"/>
      <c r="S54" s="128"/>
      <c r="T54" s="129">
        <v>0</v>
      </c>
      <c r="U54" s="128"/>
      <c r="V54" s="128"/>
      <c r="W54" s="128"/>
      <c r="X54" s="128"/>
      <c r="Y54" s="129">
        <v>0</v>
      </c>
      <c r="Z54" s="55"/>
      <c r="AA54" s="129">
        <v>0</v>
      </c>
      <c r="AB54" s="55"/>
      <c r="AC54" s="129">
        <v>95</v>
      </c>
    </row>
    <row r="55" spans="1:29" ht="24.95" customHeight="1">
      <c r="A55" s="101" t="s">
        <v>205</v>
      </c>
      <c r="B55" s="127"/>
      <c r="C55" s="128"/>
      <c r="D55" s="128"/>
      <c r="E55" s="128"/>
      <c r="F55" s="128"/>
      <c r="G55" s="129">
        <v>0</v>
      </c>
      <c r="H55" s="128"/>
      <c r="I55" s="128"/>
      <c r="J55" s="128"/>
      <c r="K55" s="128"/>
      <c r="L55" s="129">
        <v>0</v>
      </c>
      <c r="M55" s="55"/>
      <c r="N55" s="129">
        <v>0</v>
      </c>
      <c r="O55" s="55"/>
      <c r="P55" s="128"/>
      <c r="Q55" s="128"/>
      <c r="R55" s="128"/>
      <c r="S55" s="128"/>
      <c r="T55" s="129">
        <v>0</v>
      </c>
      <c r="U55" s="128"/>
      <c r="V55" s="128"/>
      <c r="W55" s="128"/>
      <c r="X55" s="128"/>
      <c r="Y55" s="129">
        <v>0</v>
      </c>
      <c r="Z55" s="55"/>
      <c r="AA55" s="129">
        <v>0</v>
      </c>
      <c r="AB55" s="55"/>
      <c r="AC55" s="129">
        <v>0</v>
      </c>
    </row>
    <row r="56" spans="1:29" ht="24.95" customHeight="1">
      <c r="A56" s="101" t="s">
        <v>207</v>
      </c>
      <c r="B56" s="127"/>
      <c r="C56" s="128">
        <v>21</v>
      </c>
      <c r="D56" s="128"/>
      <c r="E56" s="128">
        <v>178</v>
      </c>
      <c r="F56" s="128"/>
      <c r="G56" s="129">
        <v>199</v>
      </c>
      <c r="H56" s="128">
        <v>78</v>
      </c>
      <c r="I56" s="128"/>
      <c r="J56" s="128">
        <v>194</v>
      </c>
      <c r="K56" s="128"/>
      <c r="L56" s="129">
        <v>272</v>
      </c>
      <c r="M56" s="55"/>
      <c r="N56" s="129">
        <v>471</v>
      </c>
      <c r="O56" s="55"/>
      <c r="P56" s="128"/>
      <c r="Q56" s="128"/>
      <c r="R56" s="128"/>
      <c r="S56" s="128"/>
      <c r="T56" s="129">
        <v>0</v>
      </c>
      <c r="U56" s="128"/>
      <c r="V56" s="128"/>
      <c r="W56" s="128"/>
      <c r="X56" s="128"/>
      <c r="Y56" s="129">
        <v>0</v>
      </c>
      <c r="Z56" s="55"/>
      <c r="AA56" s="129">
        <v>0</v>
      </c>
      <c r="AB56" s="55"/>
      <c r="AC56" s="129">
        <v>471</v>
      </c>
    </row>
    <row r="57" spans="1:29" ht="24.95" customHeight="1">
      <c r="A57" s="101" t="s">
        <v>208</v>
      </c>
      <c r="B57" s="127"/>
      <c r="C57" s="128">
        <v>17</v>
      </c>
      <c r="D57" s="128"/>
      <c r="E57" s="128">
        <v>127</v>
      </c>
      <c r="F57" s="128"/>
      <c r="G57" s="129">
        <v>144</v>
      </c>
      <c r="H57" s="128">
        <v>58</v>
      </c>
      <c r="I57" s="128"/>
      <c r="J57" s="128">
        <v>117</v>
      </c>
      <c r="K57" s="128"/>
      <c r="L57" s="129">
        <v>175</v>
      </c>
      <c r="M57" s="55"/>
      <c r="N57" s="129">
        <v>319</v>
      </c>
      <c r="O57" s="55"/>
      <c r="P57" s="128"/>
      <c r="Q57" s="128"/>
      <c r="R57" s="128"/>
      <c r="S57" s="128"/>
      <c r="T57" s="129">
        <v>0</v>
      </c>
      <c r="U57" s="128"/>
      <c r="V57" s="128"/>
      <c r="W57" s="128"/>
      <c r="X57" s="128"/>
      <c r="Y57" s="129">
        <v>0</v>
      </c>
      <c r="Z57" s="55"/>
      <c r="AA57" s="129">
        <v>0</v>
      </c>
      <c r="AB57" s="55"/>
      <c r="AC57" s="129">
        <v>319</v>
      </c>
    </row>
    <row r="58" spans="1:29" ht="24.95" customHeight="1">
      <c r="A58" s="101" t="s">
        <v>209</v>
      </c>
      <c r="B58" s="127"/>
      <c r="C58" s="128">
        <v>6</v>
      </c>
      <c r="D58" s="128"/>
      <c r="E58" s="128">
        <v>44</v>
      </c>
      <c r="F58" s="128"/>
      <c r="G58" s="129">
        <v>50</v>
      </c>
      <c r="H58" s="128">
        <v>9</v>
      </c>
      <c r="I58" s="128"/>
      <c r="J58" s="128">
        <v>23</v>
      </c>
      <c r="K58" s="128"/>
      <c r="L58" s="129">
        <v>32</v>
      </c>
      <c r="M58" s="55"/>
      <c r="N58" s="129">
        <v>82</v>
      </c>
      <c r="O58" s="55"/>
      <c r="P58" s="128">
        <v>3</v>
      </c>
      <c r="Q58" s="128"/>
      <c r="R58" s="128">
        <v>13</v>
      </c>
      <c r="S58" s="128"/>
      <c r="T58" s="129">
        <v>16</v>
      </c>
      <c r="U58" s="128"/>
      <c r="V58" s="128"/>
      <c r="W58" s="128">
        <v>4</v>
      </c>
      <c r="X58" s="128"/>
      <c r="Y58" s="129">
        <v>4</v>
      </c>
      <c r="Z58" s="55"/>
      <c r="AA58" s="129">
        <v>20</v>
      </c>
      <c r="AB58" s="55"/>
      <c r="AC58" s="129">
        <v>102</v>
      </c>
    </row>
    <row r="59" spans="1:29" ht="8.1" customHeight="1">
      <c r="A59" s="137"/>
      <c r="B59" s="127"/>
      <c r="C59" s="138"/>
      <c r="D59" s="138"/>
      <c r="E59" s="138"/>
      <c r="F59" s="138"/>
      <c r="G59" s="139"/>
      <c r="H59" s="138"/>
      <c r="I59" s="138"/>
      <c r="J59" s="138"/>
      <c r="K59" s="138"/>
      <c r="L59" s="139"/>
      <c r="M59" s="55"/>
      <c r="N59" s="139"/>
      <c r="O59" s="55"/>
      <c r="P59" s="138"/>
      <c r="Q59" s="138"/>
      <c r="R59" s="138"/>
      <c r="S59" s="138"/>
      <c r="T59" s="139"/>
      <c r="U59" s="138"/>
      <c r="V59" s="138"/>
      <c r="W59" s="138"/>
      <c r="X59" s="138"/>
      <c r="Y59" s="139"/>
      <c r="Z59" s="55"/>
      <c r="AA59" s="139"/>
      <c r="AB59" s="55"/>
      <c r="AC59" s="139"/>
    </row>
    <row r="60" spans="1:29" s="69" customFormat="1" ht="24.95" customHeight="1">
      <c r="A60" s="233" t="s">
        <v>195</v>
      </c>
      <c r="B60" s="130"/>
      <c r="C60" s="234">
        <v>187</v>
      </c>
      <c r="D60" s="234">
        <v>0</v>
      </c>
      <c r="E60" s="234">
        <v>687</v>
      </c>
      <c r="F60" s="234">
        <v>0</v>
      </c>
      <c r="G60" s="234">
        <v>874</v>
      </c>
      <c r="H60" s="234">
        <v>505</v>
      </c>
      <c r="I60" s="234">
        <v>0</v>
      </c>
      <c r="J60" s="234">
        <v>695</v>
      </c>
      <c r="K60" s="234">
        <v>0</v>
      </c>
      <c r="L60" s="234">
        <v>1200</v>
      </c>
      <c r="M60" s="68"/>
      <c r="N60" s="234">
        <v>2074</v>
      </c>
      <c r="O60" s="68"/>
      <c r="P60" s="234">
        <v>3</v>
      </c>
      <c r="Q60" s="234">
        <v>0</v>
      </c>
      <c r="R60" s="234">
        <v>13</v>
      </c>
      <c r="S60" s="234">
        <v>0</v>
      </c>
      <c r="T60" s="234">
        <v>16</v>
      </c>
      <c r="U60" s="234">
        <v>0</v>
      </c>
      <c r="V60" s="234">
        <v>0</v>
      </c>
      <c r="W60" s="234">
        <v>4</v>
      </c>
      <c r="X60" s="234">
        <v>0</v>
      </c>
      <c r="Y60" s="234">
        <v>4</v>
      </c>
      <c r="Z60" s="68"/>
      <c r="AA60" s="234">
        <v>20</v>
      </c>
      <c r="AB60" s="68"/>
      <c r="AC60" s="234">
        <v>2094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4" t="s">
        <v>68</v>
      </c>
      <c r="B62" s="55"/>
      <c r="C62" s="135">
        <v>1654</v>
      </c>
      <c r="D62" s="136">
        <v>273</v>
      </c>
      <c r="E62" s="135">
        <v>2976</v>
      </c>
      <c r="F62" s="136">
        <v>305</v>
      </c>
      <c r="G62" s="135">
        <v>5208</v>
      </c>
      <c r="H62" s="136">
        <v>683</v>
      </c>
      <c r="I62" s="136">
        <v>30</v>
      </c>
      <c r="J62" s="136">
        <v>897</v>
      </c>
      <c r="K62" s="136">
        <v>26</v>
      </c>
      <c r="L62" s="135">
        <v>1636</v>
      </c>
      <c r="M62" s="130"/>
      <c r="N62" s="135">
        <v>6844</v>
      </c>
      <c r="O62" s="130"/>
      <c r="P62" s="136">
        <v>214</v>
      </c>
      <c r="Q62" s="136">
        <v>7</v>
      </c>
      <c r="R62" s="136">
        <v>435</v>
      </c>
      <c r="S62" s="136">
        <v>30</v>
      </c>
      <c r="T62" s="136">
        <v>686</v>
      </c>
      <c r="U62" s="136">
        <v>5</v>
      </c>
      <c r="V62" s="136">
        <v>0</v>
      </c>
      <c r="W62" s="136">
        <v>11</v>
      </c>
      <c r="X62" s="136">
        <v>0</v>
      </c>
      <c r="Y62" s="136">
        <v>16</v>
      </c>
      <c r="Z62" s="130"/>
      <c r="AA62" s="136">
        <v>702</v>
      </c>
      <c r="AB62" s="130"/>
      <c r="AC62" s="135">
        <v>7546</v>
      </c>
    </row>
    <row r="63" spans="1:29">
      <c r="A63" s="55"/>
    </row>
    <row r="64" spans="1:29" ht="17.100000000000001" customHeight="1">
      <c r="A64" s="132" t="s">
        <v>273</v>
      </c>
    </row>
    <row r="65" spans="1:1" ht="17.100000000000001" customHeight="1">
      <c r="A65" s="132" t="s">
        <v>276</v>
      </c>
    </row>
    <row r="66" spans="1:1" ht="17.100000000000001" customHeight="1">
      <c r="A66" s="132" t="s">
        <v>277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ECBB7-B19B-4502-8179-FFD0E36E5B13}">
  <dimension ref="A1:M114"/>
  <sheetViews>
    <sheetView view="pageBreakPreview" topLeftCell="A3" zoomScale="85" zoomScaleNormal="100" zoomScaleSheetLayoutView="85" workbookViewId="0"/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30" customHeight="1">
      <c r="A2" s="555" t="s">
        <v>373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">
        <v>53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55"/>
    </row>
    <row r="5" spans="1:13">
      <c r="A5" s="75" t="s">
        <v>377</v>
      </c>
      <c r="B5" s="75" t="s">
        <v>68</v>
      </c>
    </row>
    <row r="6" spans="1:13" ht="2.1" customHeight="1">
      <c r="A6" s="75" t="s">
        <v>169</v>
      </c>
      <c r="B6" s="75">
        <v>633</v>
      </c>
    </row>
    <row r="7" spans="1:13" ht="2.1" customHeight="1">
      <c r="A7" s="75" t="s">
        <v>164</v>
      </c>
      <c r="B7" s="75">
        <v>578</v>
      </c>
    </row>
    <row r="8" spans="1:13" ht="2.1" customHeight="1">
      <c r="A8" s="75" t="s">
        <v>207</v>
      </c>
      <c r="B8" s="75">
        <v>471</v>
      </c>
    </row>
    <row r="9" spans="1:13" ht="2.1" customHeight="1">
      <c r="A9" s="75" t="s">
        <v>203</v>
      </c>
      <c r="B9" s="75">
        <v>408</v>
      </c>
    </row>
    <row r="10" spans="1:13" ht="2.1" customHeight="1">
      <c r="A10" s="75" t="s">
        <v>188</v>
      </c>
      <c r="B10" s="75">
        <v>365</v>
      </c>
    </row>
    <row r="11" spans="1:13" ht="2.1" customHeight="1">
      <c r="A11" s="75" t="s">
        <v>178</v>
      </c>
      <c r="B11" s="75">
        <v>338</v>
      </c>
    </row>
    <row r="12" spans="1:13" ht="2.1" customHeight="1">
      <c r="A12" s="75" t="s">
        <v>208</v>
      </c>
      <c r="B12" s="75">
        <v>319</v>
      </c>
    </row>
    <row r="13" spans="1:13" ht="2.1" customHeight="1">
      <c r="A13" s="75" t="s">
        <v>173</v>
      </c>
      <c r="B13" s="75">
        <v>316</v>
      </c>
    </row>
    <row r="14" spans="1:13" ht="2.1" customHeight="1">
      <c r="A14" s="75" t="s">
        <v>174</v>
      </c>
      <c r="B14" s="75">
        <v>307</v>
      </c>
    </row>
    <row r="15" spans="1:13" ht="2.1" customHeight="1">
      <c r="A15" s="75" t="s">
        <v>181</v>
      </c>
      <c r="B15" s="75">
        <v>303</v>
      </c>
    </row>
    <row r="16" spans="1:13" ht="2.1" customHeight="1">
      <c r="A16" s="75" t="s">
        <v>186</v>
      </c>
      <c r="B16" s="75">
        <v>269</v>
      </c>
    </row>
    <row r="17" spans="1:11" ht="2.1" customHeight="1">
      <c r="A17" s="75" t="s">
        <v>177</v>
      </c>
      <c r="B17" s="75">
        <v>256</v>
      </c>
    </row>
    <row r="18" spans="1:11" ht="2.1" customHeight="1">
      <c r="A18" s="75" t="s">
        <v>183</v>
      </c>
      <c r="B18" s="75">
        <v>248</v>
      </c>
    </row>
    <row r="19" spans="1:11" ht="2.1" customHeight="1">
      <c r="A19" s="75" t="s">
        <v>196</v>
      </c>
      <c r="B19" s="75">
        <v>243</v>
      </c>
    </row>
    <row r="20" spans="1:11" ht="2.1" customHeight="1">
      <c r="A20" s="75" t="s">
        <v>197</v>
      </c>
      <c r="B20" s="75">
        <v>237</v>
      </c>
    </row>
    <row r="21" spans="1:11" ht="2.1" customHeight="1">
      <c r="A21" s="75" t="s">
        <v>168</v>
      </c>
      <c r="B21" s="75">
        <v>185</v>
      </c>
    </row>
    <row r="22" spans="1:11" ht="2.1" customHeight="1">
      <c r="A22" s="75" t="s">
        <v>192</v>
      </c>
      <c r="B22" s="75">
        <v>146</v>
      </c>
    </row>
    <row r="23" spans="1:11" ht="2.1" customHeight="1">
      <c r="A23" s="75" t="s">
        <v>172</v>
      </c>
      <c r="B23" s="75">
        <v>137</v>
      </c>
    </row>
    <row r="24" spans="1:11" ht="2.1" customHeight="1">
      <c r="A24" s="75" t="s">
        <v>187</v>
      </c>
      <c r="B24" s="75">
        <v>129</v>
      </c>
    </row>
    <row r="25" spans="1:11" ht="2.1" customHeight="1">
      <c r="A25" s="75" t="s">
        <v>176</v>
      </c>
      <c r="B25" s="75">
        <v>109</v>
      </c>
    </row>
    <row r="26" spans="1:11" ht="2.1" customHeight="1">
      <c r="A26" s="75" t="s">
        <v>185</v>
      </c>
      <c r="B26" s="75">
        <v>107</v>
      </c>
      <c r="J26" s="554" t="s">
        <v>223</v>
      </c>
      <c r="K26" s="553">
        <v>7546</v>
      </c>
    </row>
    <row r="27" spans="1:11" ht="2.1" customHeight="1">
      <c r="A27" s="75" t="s">
        <v>167</v>
      </c>
      <c r="B27" s="75">
        <v>103</v>
      </c>
      <c r="J27" s="554"/>
      <c r="K27" s="553"/>
    </row>
    <row r="28" spans="1:11" ht="2.1" customHeight="1">
      <c r="A28" s="75" t="s">
        <v>209</v>
      </c>
      <c r="B28" s="75">
        <v>102</v>
      </c>
      <c r="J28" s="554"/>
      <c r="K28" s="553"/>
    </row>
    <row r="29" spans="1:11" ht="2.1" customHeight="1">
      <c r="A29" s="75" t="s">
        <v>175</v>
      </c>
      <c r="B29" s="75">
        <v>99</v>
      </c>
      <c r="J29" s="554"/>
      <c r="K29" s="553"/>
    </row>
    <row r="30" spans="1:11" ht="2.1" customHeight="1">
      <c r="A30" s="75" t="s">
        <v>206</v>
      </c>
      <c r="B30" s="75">
        <v>95</v>
      </c>
      <c r="J30" s="554"/>
      <c r="K30" s="553"/>
    </row>
    <row r="31" spans="1:11" ht="2.1" customHeight="1">
      <c r="A31" s="75" t="s">
        <v>165</v>
      </c>
      <c r="B31" s="75">
        <v>91</v>
      </c>
      <c r="J31" s="554"/>
      <c r="K31" s="553"/>
    </row>
    <row r="32" spans="1:11" ht="2.1" customHeight="1">
      <c r="A32" s="75" t="s">
        <v>171</v>
      </c>
      <c r="B32" s="75">
        <v>90</v>
      </c>
      <c r="J32" s="554"/>
      <c r="K32" s="553"/>
    </row>
    <row r="33" spans="1:11" ht="2.1" customHeight="1">
      <c r="A33" s="75" t="s">
        <v>194</v>
      </c>
      <c r="B33" s="75">
        <v>84</v>
      </c>
      <c r="J33" s="554"/>
      <c r="K33" s="553"/>
    </row>
    <row r="34" spans="1:11" ht="2.1" customHeight="1">
      <c r="A34" s="75" t="s">
        <v>200</v>
      </c>
      <c r="B34" s="75">
        <v>79</v>
      </c>
      <c r="J34" s="554"/>
      <c r="K34" s="553"/>
    </row>
    <row r="35" spans="1:11" ht="2.1" customHeight="1">
      <c r="A35" s="75" t="s">
        <v>182</v>
      </c>
      <c r="B35" s="75">
        <v>78</v>
      </c>
      <c r="J35" s="554"/>
      <c r="K35" s="553"/>
    </row>
    <row r="36" spans="1:11" ht="2.1" customHeight="1">
      <c r="A36" s="75" t="s">
        <v>198</v>
      </c>
      <c r="B36" s="75">
        <v>74</v>
      </c>
    </row>
    <row r="37" spans="1:11" ht="2.1" customHeight="1">
      <c r="A37" s="75" t="s">
        <v>189</v>
      </c>
      <c r="B37" s="75">
        <v>68</v>
      </c>
    </row>
    <row r="38" spans="1:11" ht="2.1" customHeight="1">
      <c r="A38" s="75" t="s">
        <v>190</v>
      </c>
      <c r="B38" s="75">
        <v>68</v>
      </c>
    </row>
    <row r="39" spans="1:11" ht="2.1" customHeight="1">
      <c r="A39" s="75" t="s">
        <v>180</v>
      </c>
      <c r="B39" s="75">
        <v>60</v>
      </c>
    </row>
    <row r="40" spans="1:11" ht="2.1" customHeight="1">
      <c r="A40" s="75" t="s">
        <v>191</v>
      </c>
      <c r="B40" s="75">
        <v>60</v>
      </c>
    </row>
    <row r="41" spans="1:11" ht="2.1" customHeight="1">
      <c r="A41" s="75" t="s">
        <v>184</v>
      </c>
      <c r="B41" s="75">
        <v>46</v>
      </c>
    </row>
    <row r="42" spans="1:11" ht="2.1" customHeight="1">
      <c r="A42" s="75" t="s">
        <v>170</v>
      </c>
      <c r="B42" s="75">
        <v>45</v>
      </c>
    </row>
    <row r="43" spans="1:11" ht="2.1" customHeight="1">
      <c r="A43" s="75" t="s">
        <v>193</v>
      </c>
      <c r="B43" s="75">
        <v>43</v>
      </c>
    </row>
    <row r="44" spans="1:11" ht="2.1" customHeight="1">
      <c r="A44" s="75" t="s">
        <v>179</v>
      </c>
      <c r="B44" s="75">
        <v>39</v>
      </c>
    </row>
    <row r="45" spans="1:11" ht="2.1" customHeight="1">
      <c r="A45" s="75" t="s">
        <v>199</v>
      </c>
      <c r="B45" s="75">
        <v>38</v>
      </c>
    </row>
    <row r="46" spans="1:11" ht="2.1" customHeight="1">
      <c r="A46" s="75" t="s">
        <v>163</v>
      </c>
      <c r="B46" s="75">
        <v>36</v>
      </c>
    </row>
    <row r="47" spans="1:11" ht="2.1" customHeight="1">
      <c r="A47" s="75" t="s">
        <v>204</v>
      </c>
      <c r="B47" s="75">
        <v>27</v>
      </c>
    </row>
    <row r="48" spans="1:11" ht="2.1" customHeight="1">
      <c r="A48" s="75" t="s">
        <v>166</v>
      </c>
      <c r="B48" s="75">
        <v>16</v>
      </c>
    </row>
    <row r="49" spans="1:2" ht="2.1" customHeight="1">
      <c r="A49" s="75" t="s">
        <v>202</v>
      </c>
      <c r="B49" s="75">
        <v>1</v>
      </c>
    </row>
    <row r="50" spans="1:2" ht="2.1" customHeight="1">
      <c r="A50" s="75" t="s">
        <v>201</v>
      </c>
      <c r="B50" s="75">
        <v>0</v>
      </c>
    </row>
    <row r="51" spans="1:2" ht="2.1" customHeight="1">
      <c r="A51" s="75" t="s">
        <v>205</v>
      </c>
      <c r="B51" s="75">
        <v>0</v>
      </c>
    </row>
    <row r="52" spans="1:2" ht="2.1" customHeight="1">
      <c r="A52" s="75" t="s">
        <v>297</v>
      </c>
      <c r="B52" s="75">
        <v>0</v>
      </c>
    </row>
    <row r="53" spans="1:2" ht="2.1" customHeight="1">
      <c r="A53" s="75" t="s">
        <v>68</v>
      </c>
      <c r="B53" s="76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5" t="s">
        <v>378</v>
      </c>
      <c r="B57" s="75" t="s">
        <v>68</v>
      </c>
    </row>
    <row r="58" spans="1:2" ht="2.1" customHeight="1">
      <c r="A58" s="75" t="s">
        <v>379</v>
      </c>
      <c r="B58" s="76">
        <v>6844</v>
      </c>
    </row>
    <row r="59" spans="1:2" ht="2.1" customHeight="1">
      <c r="A59" s="75" t="s">
        <v>380</v>
      </c>
      <c r="B59" s="75">
        <v>702</v>
      </c>
    </row>
    <row r="60" spans="1:2" ht="2.1" customHeight="1">
      <c r="A60" s="75" t="s">
        <v>68</v>
      </c>
      <c r="B60" s="76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75" t="s">
        <v>381</v>
      </c>
      <c r="B97" s="575"/>
      <c r="C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</row>
    <row r="100" spans="1:13" ht="18.75">
      <c r="J100" s="78" t="s">
        <v>223</v>
      </c>
      <c r="K100" s="79">
        <v>7546</v>
      </c>
    </row>
    <row r="102" spans="1:13">
      <c r="A102" s="574">
        <v>0.90697058043996814</v>
      </c>
      <c r="B102" s="574"/>
      <c r="C102" s="574"/>
    </row>
    <row r="107" spans="1:13">
      <c r="A107" s="574">
        <v>9.3029419560031801E-2</v>
      </c>
      <c r="B107" s="574"/>
      <c r="C107" s="574"/>
    </row>
    <row r="112" spans="1:13" ht="9" customHeight="1">
      <c r="A112" s="141" t="s">
        <v>273</v>
      </c>
    </row>
    <row r="113" spans="1:1" ht="9" customHeight="1">
      <c r="A113" s="141" t="s">
        <v>276</v>
      </c>
    </row>
    <row r="114" spans="1:1" ht="9" customHeight="1">
      <c r="A114" s="141" t="s">
        <v>277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E8206-787C-4C4A-8F48-C4069D04F07D}">
  <dimension ref="A1:I64"/>
  <sheetViews>
    <sheetView view="pageBreakPreview" topLeftCell="A12" zoomScale="60" zoomScaleNormal="100" workbookViewId="0">
      <selection activeCell="C33" sqref="C33"/>
    </sheetView>
  </sheetViews>
  <sheetFormatPr baseColWidth="10" defaultColWidth="11.42578125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64</v>
      </c>
      <c r="H1" s="54"/>
    </row>
    <row r="2" spans="1:9" ht="20.100000000000001" customHeight="1">
      <c r="A2" s="558" t="s">
        <v>382</v>
      </c>
      <c r="B2" s="558"/>
      <c r="C2" s="558"/>
      <c r="D2" s="558"/>
      <c r="E2" s="558"/>
      <c r="F2" s="558"/>
      <c r="G2" s="558"/>
      <c r="H2" s="558"/>
      <c r="I2" s="558"/>
    </row>
    <row r="3" spans="1:9" ht="20.100000000000001" customHeight="1">
      <c r="A3" s="558" t="s">
        <v>53</v>
      </c>
      <c r="B3" s="558"/>
      <c r="C3" s="558"/>
      <c r="D3" s="558"/>
      <c r="E3" s="558"/>
      <c r="F3" s="558"/>
      <c r="G3" s="558"/>
      <c r="H3" s="558"/>
      <c r="I3" s="558"/>
    </row>
    <row r="4" spans="1:9">
      <c r="A4" s="55"/>
      <c r="H4" s="54"/>
    </row>
    <row r="5" spans="1:9" ht="15" customHeight="1">
      <c r="A5" s="576" t="s">
        <v>279</v>
      </c>
      <c r="B5" s="565"/>
      <c r="C5" s="576" t="s">
        <v>383</v>
      </c>
      <c r="D5" s="576"/>
      <c r="E5" s="576"/>
      <c r="F5" s="576"/>
      <c r="G5" s="576"/>
      <c r="H5" s="54"/>
      <c r="I5" s="576" t="s">
        <v>68</v>
      </c>
    </row>
    <row r="6" spans="1:9" ht="18" customHeight="1">
      <c r="A6" s="576"/>
      <c r="B6" s="565"/>
      <c r="C6" s="149" t="s">
        <v>384</v>
      </c>
      <c r="D6" s="149" t="s">
        <v>385</v>
      </c>
      <c r="E6" s="149" t="s">
        <v>386</v>
      </c>
      <c r="F6" s="149" t="s">
        <v>387</v>
      </c>
      <c r="G6" s="149" t="s">
        <v>388</v>
      </c>
      <c r="H6" s="54"/>
      <c r="I6" s="576"/>
    </row>
    <row r="7" spans="1:9" ht="8.1" customHeight="1">
      <c r="A7" s="142"/>
      <c r="B7" s="143"/>
      <c r="C7" s="143"/>
      <c r="D7" s="143"/>
      <c r="E7" s="143"/>
      <c r="F7" s="142"/>
      <c r="H7" s="54"/>
    </row>
    <row r="8" spans="1:9" ht="15.75">
      <c r="A8" s="144" t="s">
        <v>163</v>
      </c>
      <c r="B8" s="55"/>
      <c r="C8" s="145">
        <v>31</v>
      </c>
      <c r="D8" s="145">
        <v>12</v>
      </c>
      <c r="E8" s="145">
        <v>7</v>
      </c>
      <c r="F8" s="145">
        <v>3</v>
      </c>
      <c r="G8" s="145">
        <v>3</v>
      </c>
      <c r="H8" s="54"/>
      <c r="I8" s="62">
        <v>56</v>
      </c>
    </row>
    <row r="9" spans="1:9" ht="15.75">
      <c r="A9" s="144" t="s">
        <v>164</v>
      </c>
      <c r="B9" s="55"/>
      <c r="C9" s="145">
        <v>204</v>
      </c>
      <c r="D9" s="145">
        <v>64</v>
      </c>
      <c r="E9" s="145">
        <v>24</v>
      </c>
      <c r="F9" s="145">
        <v>13</v>
      </c>
      <c r="G9" s="145">
        <v>3</v>
      </c>
      <c r="H9" s="54"/>
      <c r="I9" s="62">
        <v>308</v>
      </c>
    </row>
    <row r="10" spans="1:9" ht="15.75">
      <c r="A10" s="144" t="s">
        <v>165</v>
      </c>
      <c r="B10" s="55"/>
      <c r="C10" s="145">
        <v>25</v>
      </c>
      <c r="D10" s="145">
        <v>10</v>
      </c>
      <c r="E10" s="145">
        <v>5</v>
      </c>
      <c r="F10" s="145">
        <v>1</v>
      </c>
      <c r="G10" s="145"/>
      <c r="H10" s="54"/>
      <c r="I10" s="62">
        <v>41</v>
      </c>
    </row>
    <row r="11" spans="1:9" ht="15.75">
      <c r="A11" s="144" t="s">
        <v>166</v>
      </c>
      <c r="B11" s="55"/>
      <c r="C11" s="145">
        <v>26</v>
      </c>
      <c r="D11" s="145">
        <v>10</v>
      </c>
      <c r="E11" s="145">
        <v>7</v>
      </c>
      <c r="F11" s="145">
        <v>1</v>
      </c>
      <c r="G11" s="145">
        <v>2</v>
      </c>
      <c r="H11" s="54"/>
      <c r="I11" s="62">
        <v>46</v>
      </c>
    </row>
    <row r="12" spans="1:9" ht="15.75">
      <c r="A12" s="144" t="s">
        <v>167</v>
      </c>
      <c r="B12" s="55"/>
      <c r="C12" s="145">
        <v>158</v>
      </c>
      <c r="D12" s="145">
        <v>77</v>
      </c>
      <c r="E12" s="145">
        <v>30</v>
      </c>
      <c r="F12" s="145">
        <v>7</v>
      </c>
      <c r="G12" s="145">
        <v>5</v>
      </c>
      <c r="H12" s="54"/>
      <c r="I12" s="62">
        <v>277</v>
      </c>
    </row>
    <row r="13" spans="1:9" ht="15.75">
      <c r="A13" s="144" t="s">
        <v>168</v>
      </c>
      <c r="B13" s="55"/>
      <c r="C13" s="145">
        <v>192</v>
      </c>
      <c r="D13" s="145">
        <v>74</v>
      </c>
      <c r="E13" s="145">
        <v>26</v>
      </c>
      <c r="F13" s="145">
        <v>8</v>
      </c>
      <c r="G13" s="145">
        <v>4</v>
      </c>
      <c r="H13" s="54"/>
      <c r="I13" s="62">
        <v>304</v>
      </c>
    </row>
    <row r="14" spans="1:9" ht="15.75">
      <c r="A14" s="144" t="s">
        <v>169</v>
      </c>
      <c r="B14" s="55"/>
      <c r="C14" s="145">
        <v>831</v>
      </c>
      <c r="D14" s="145">
        <v>294</v>
      </c>
      <c r="E14" s="145">
        <v>132</v>
      </c>
      <c r="F14" s="145">
        <v>36</v>
      </c>
      <c r="G14" s="145">
        <v>22</v>
      </c>
      <c r="H14" s="54"/>
      <c r="I14" s="62">
        <v>1315</v>
      </c>
    </row>
    <row r="15" spans="1:9" ht="15.75">
      <c r="A15" s="144" t="s">
        <v>170</v>
      </c>
      <c r="B15" s="55"/>
      <c r="C15" s="145">
        <v>87</v>
      </c>
      <c r="D15" s="145">
        <v>36</v>
      </c>
      <c r="E15" s="145">
        <v>12</v>
      </c>
      <c r="F15" s="145">
        <v>9</v>
      </c>
      <c r="G15" s="145">
        <v>4</v>
      </c>
      <c r="H15" s="54"/>
      <c r="I15" s="62">
        <v>148</v>
      </c>
    </row>
    <row r="16" spans="1:9" ht="15.75">
      <c r="A16" s="144" t="s">
        <v>171</v>
      </c>
      <c r="B16" s="55"/>
      <c r="C16" s="145">
        <v>33</v>
      </c>
      <c r="D16" s="145">
        <v>13</v>
      </c>
      <c r="E16" s="145">
        <v>6</v>
      </c>
      <c r="F16" s="145">
        <v>4</v>
      </c>
      <c r="G16" s="145">
        <v>1</v>
      </c>
      <c r="H16" s="54"/>
      <c r="I16" s="62">
        <v>57</v>
      </c>
    </row>
    <row r="17" spans="1:9" ht="15.75">
      <c r="A17" s="144" t="s">
        <v>172</v>
      </c>
      <c r="B17" s="55"/>
      <c r="C17" s="145">
        <v>99</v>
      </c>
      <c r="D17" s="145">
        <v>42</v>
      </c>
      <c r="E17" s="145">
        <v>18</v>
      </c>
      <c r="F17" s="145">
        <v>10</v>
      </c>
      <c r="G17" s="145">
        <v>3</v>
      </c>
      <c r="H17" s="54"/>
      <c r="I17" s="62">
        <v>172</v>
      </c>
    </row>
    <row r="18" spans="1:9" ht="15.75">
      <c r="A18" s="144" t="s">
        <v>173</v>
      </c>
      <c r="B18" s="55"/>
      <c r="C18" s="145">
        <v>784</v>
      </c>
      <c r="D18" s="145">
        <v>282</v>
      </c>
      <c r="E18" s="145">
        <v>123</v>
      </c>
      <c r="F18" s="145">
        <v>48</v>
      </c>
      <c r="G18" s="145">
        <v>19</v>
      </c>
      <c r="H18" s="54"/>
      <c r="I18" s="62">
        <v>1256</v>
      </c>
    </row>
    <row r="19" spans="1:9" ht="15.75">
      <c r="A19" s="144" t="s">
        <v>174</v>
      </c>
      <c r="B19" s="55"/>
      <c r="C19" s="145">
        <v>126</v>
      </c>
      <c r="D19" s="145">
        <v>57</v>
      </c>
      <c r="E19" s="145">
        <v>20</v>
      </c>
      <c r="F19" s="145">
        <v>13</v>
      </c>
      <c r="G19" s="145">
        <v>7</v>
      </c>
      <c r="H19" s="54"/>
      <c r="I19" s="62">
        <v>223</v>
      </c>
    </row>
    <row r="20" spans="1:9" ht="15.75">
      <c r="A20" s="144" t="s">
        <v>175</v>
      </c>
      <c r="B20" s="55"/>
      <c r="C20" s="145">
        <v>145</v>
      </c>
      <c r="D20" s="145">
        <v>69</v>
      </c>
      <c r="E20" s="145">
        <v>32</v>
      </c>
      <c r="F20" s="145">
        <v>18</v>
      </c>
      <c r="G20" s="145">
        <v>8</v>
      </c>
      <c r="H20" s="54"/>
      <c r="I20" s="62">
        <v>272</v>
      </c>
    </row>
    <row r="21" spans="1:9" ht="15.75">
      <c r="A21" s="144" t="s">
        <v>176</v>
      </c>
      <c r="B21" s="55"/>
      <c r="C21" s="145">
        <v>168</v>
      </c>
      <c r="D21" s="145">
        <v>61</v>
      </c>
      <c r="E21" s="145">
        <v>35</v>
      </c>
      <c r="F21" s="145">
        <v>18</v>
      </c>
      <c r="G21" s="145">
        <v>5</v>
      </c>
      <c r="H21" s="54"/>
      <c r="I21" s="62">
        <v>287</v>
      </c>
    </row>
    <row r="22" spans="1:9" ht="15.75">
      <c r="A22" s="144" t="s">
        <v>177</v>
      </c>
      <c r="B22" s="55"/>
      <c r="C22" s="145">
        <v>238</v>
      </c>
      <c r="D22" s="145">
        <v>144</v>
      </c>
      <c r="E22" s="145">
        <v>44</v>
      </c>
      <c r="F22" s="145">
        <v>29</v>
      </c>
      <c r="G22" s="145">
        <v>6</v>
      </c>
      <c r="H22" s="54"/>
      <c r="I22" s="62">
        <v>461</v>
      </c>
    </row>
    <row r="23" spans="1:9" ht="15.75">
      <c r="A23" s="144" t="s">
        <v>178</v>
      </c>
      <c r="B23" s="55"/>
      <c r="C23" s="145">
        <v>132</v>
      </c>
      <c r="D23" s="145">
        <v>55</v>
      </c>
      <c r="E23" s="145">
        <v>26</v>
      </c>
      <c r="F23" s="145">
        <v>13</v>
      </c>
      <c r="G23" s="145">
        <v>2</v>
      </c>
      <c r="H23" s="54"/>
      <c r="I23" s="62">
        <v>228</v>
      </c>
    </row>
    <row r="24" spans="1:9" ht="15.75">
      <c r="A24" s="144" t="s">
        <v>179</v>
      </c>
      <c r="B24" s="55"/>
      <c r="C24" s="145">
        <v>125</v>
      </c>
      <c r="D24" s="145">
        <v>64</v>
      </c>
      <c r="E24" s="145">
        <v>32</v>
      </c>
      <c r="F24" s="145">
        <v>10</v>
      </c>
      <c r="G24" s="145">
        <v>7</v>
      </c>
      <c r="H24" s="54"/>
      <c r="I24" s="62">
        <v>238</v>
      </c>
    </row>
    <row r="25" spans="1:9" ht="15.75">
      <c r="A25" s="144" t="s">
        <v>180</v>
      </c>
      <c r="B25" s="55"/>
      <c r="C25" s="145">
        <v>84</v>
      </c>
      <c r="D25" s="145">
        <v>51</v>
      </c>
      <c r="E25" s="145">
        <v>16</v>
      </c>
      <c r="F25" s="145">
        <v>7</v>
      </c>
      <c r="G25" s="145">
        <v>2</v>
      </c>
      <c r="H25" s="54"/>
      <c r="I25" s="62">
        <v>160</v>
      </c>
    </row>
    <row r="26" spans="1:9" ht="15.75">
      <c r="A26" s="144" t="s">
        <v>181</v>
      </c>
      <c r="B26" s="55"/>
      <c r="C26" s="145">
        <v>127</v>
      </c>
      <c r="D26" s="145">
        <v>51</v>
      </c>
      <c r="E26" s="145">
        <v>15</v>
      </c>
      <c r="F26" s="145">
        <v>6</v>
      </c>
      <c r="G26" s="145">
        <v>4</v>
      </c>
      <c r="H26" s="54"/>
      <c r="I26" s="62">
        <v>203</v>
      </c>
    </row>
    <row r="27" spans="1:9" ht="15.75">
      <c r="A27" s="144" t="s">
        <v>182</v>
      </c>
      <c r="B27" s="55"/>
      <c r="C27" s="145">
        <v>147</v>
      </c>
      <c r="D27" s="145">
        <v>64</v>
      </c>
      <c r="E27" s="145">
        <v>36</v>
      </c>
      <c r="F27" s="145">
        <v>15</v>
      </c>
      <c r="G27" s="145"/>
      <c r="H27" s="54"/>
      <c r="I27" s="62">
        <v>262</v>
      </c>
    </row>
    <row r="28" spans="1:9" ht="15.75">
      <c r="A28" s="144" t="s">
        <v>183</v>
      </c>
      <c r="B28" s="55"/>
      <c r="C28" s="145">
        <v>262</v>
      </c>
      <c r="D28" s="145">
        <v>155</v>
      </c>
      <c r="E28" s="145">
        <v>60</v>
      </c>
      <c r="F28" s="145">
        <v>31</v>
      </c>
      <c r="G28" s="145">
        <v>15</v>
      </c>
      <c r="H28" s="54"/>
      <c r="I28" s="62">
        <v>523</v>
      </c>
    </row>
    <row r="29" spans="1:9" ht="15.75">
      <c r="A29" s="144" t="s">
        <v>184</v>
      </c>
      <c r="B29" s="55"/>
      <c r="C29" s="145">
        <v>56</v>
      </c>
      <c r="D29" s="145">
        <v>16</v>
      </c>
      <c r="E29" s="145">
        <v>11</v>
      </c>
      <c r="F29" s="145">
        <v>5</v>
      </c>
      <c r="G29" s="145"/>
      <c r="H29" s="54"/>
      <c r="I29" s="62">
        <v>88</v>
      </c>
    </row>
    <row r="30" spans="1:9" ht="15.75">
      <c r="A30" s="144" t="s">
        <v>185</v>
      </c>
      <c r="B30" s="55"/>
      <c r="C30" s="145">
        <v>69</v>
      </c>
      <c r="D30" s="145">
        <v>32</v>
      </c>
      <c r="E30" s="145">
        <v>15</v>
      </c>
      <c r="F30" s="145">
        <v>5</v>
      </c>
      <c r="G30" s="145"/>
      <c r="H30" s="54"/>
      <c r="I30" s="62">
        <v>121</v>
      </c>
    </row>
    <row r="31" spans="1:9" ht="15.75">
      <c r="A31" s="144" t="s">
        <v>186</v>
      </c>
      <c r="B31" s="55"/>
      <c r="C31" s="145">
        <v>56</v>
      </c>
      <c r="D31" s="145">
        <v>25</v>
      </c>
      <c r="E31" s="145">
        <v>22</v>
      </c>
      <c r="F31" s="145">
        <v>6</v>
      </c>
      <c r="G31" s="145">
        <v>4</v>
      </c>
      <c r="H31" s="54"/>
      <c r="I31" s="62">
        <v>113</v>
      </c>
    </row>
    <row r="32" spans="1:9" ht="15.75">
      <c r="A32" s="144" t="s">
        <v>187</v>
      </c>
      <c r="B32" s="55"/>
      <c r="C32" s="145">
        <v>107</v>
      </c>
      <c r="D32" s="145">
        <v>44</v>
      </c>
      <c r="E32" s="145">
        <v>19</v>
      </c>
      <c r="F32" s="145">
        <v>7</v>
      </c>
      <c r="G32" s="145">
        <v>3</v>
      </c>
      <c r="H32" s="54"/>
      <c r="I32" s="62">
        <v>180</v>
      </c>
    </row>
    <row r="33" spans="1:9" ht="15.75">
      <c r="A33" s="144" t="s">
        <v>188</v>
      </c>
      <c r="B33" s="55"/>
      <c r="C33" s="145">
        <v>203</v>
      </c>
      <c r="D33" s="145">
        <v>82</v>
      </c>
      <c r="E33" s="145">
        <v>26</v>
      </c>
      <c r="F33" s="145">
        <v>16</v>
      </c>
      <c r="G33" s="145">
        <v>7</v>
      </c>
      <c r="H33" s="54"/>
      <c r="I33" s="62">
        <v>334</v>
      </c>
    </row>
    <row r="34" spans="1:9" ht="15.75">
      <c r="A34" s="144" t="s">
        <v>189</v>
      </c>
      <c r="B34" s="55"/>
      <c r="C34" s="145">
        <v>137</v>
      </c>
      <c r="D34" s="145">
        <v>59</v>
      </c>
      <c r="E34" s="145">
        <v>27</v>
      </c>
      <c r="F34" s="145">
        <v>13</v>
      </c>
      <c r="G34" s="145">
        <v>4</v>
      </c>
      <c r="H34" s="54"/>
      <c r="I34" s="62">
        <v>240</v>
      </c>
    </row>
    <row r="35" spans="1:9" ht="15.75">
      <c r="A35" s="144" t="s">
        <v>190</v>
      </c>
      <c r="B35" s="55"/>
      <c r="C35" s="145">
        <v>140</v>
      </c>
      <c r="D35" s="145">
        <v>57</v>
      </c>
      <c r="E35" s="145">
        <v>30</v>
      </c>
      <c r="F35" s="145">
        <v>4</v>
      </c>
      <c r="G35" s="145">
        <v>10</v>
      </c>
      <c r="H35" s="54"/>
      <c r="I35" s="62">
        <v>241</v>
      </c>
    </row>
    <row r="36" spans="1:9" ht="15.75">
      <c r="A36" s="144" t="s">
        <v>191</v>
      </c>
      <c r="B36" s="55"/>
      <c r="C36" s="145">
        <v>16</v>
      </c>
      <c r="D36" s="145">
        <v>9</v>
      </c>
      <c r="E36" s="145">
        <v>8</v>
      </c>
      <c r="F36" s="145">
        <v>1</v>
      </c>
      <c r="G36" s="145"/>
      <c r="H36" s="54"/>
      <c r="I36" s="62">
        <v>34</v>
      </c>
    </row>
    <row r="37" spans="1:9" ht="15.75">
      <c r="A37" s="144" t="s">
        <v>192</v>
      </c>
      <c r="B37" s="55"/>
      <c r="C37" s="145">
        <v>182</v>
      </c>
      <c r="D37" s="145">
        <v>88</v>
      </c>
      <c r="E37" s="145">
        <v>47</v>
      </c>
      <c r="F37" s="145">
        <v>20</v>
      </c>
      <c r="G37" s="145">
        <v>9</v>
      </c>
      <c r="H37" s="54"/>
      <c r="I37" s="62">
        <v>346</v>
      </c>
    </row>
    <row r="38" spans="1:9" ht="15.75">
      <c r="A38" s="144" t="s">
        <v>193</v>
      </c>
      <c r="B38" s="55"/>
      <c r="C38" s="145">
        <v>60</v>
      </c>
      <c r="D38" s="145">
        <v>33</v>
      </c>
      <c r="E38" s="145">
        <v>9</v>
      </c>
      <c r="F38" s="145">
        <v>5</v>
      </c>
      <c r="G38" s="145">
        <v>1</v>
      </c>
      <c r="H38" s="54"/>
      <c r="I38" s="62">
        <v>108</v>
      </c>
    </row>
    <row r="39" spans="1:9" ht="15.75">
      <c r="A39" s="144" t="s">
        <v>194</v>
      </c>
      <c r="B39" s="55"/>
      <c r="C39" s="145">
        <v>61</v>
      </c>
      <c r="D39" s="145">
        <v>15</v>
      </c>
      <c r="E39" s="145">
        <v>11</v>
      </c>
      <c r="F39" s="145">
        <v>8</v>
      </c>
      <c r="G39" s="145">
        <v>3</v>
      </c>
      <c r="H39" s="54"/>
      <c r="I39" s="62">
        <v>98</v>
      </c>
    </row>
    <row r="40" spans="1:9" ht="8.1" customHeight="1">
      <c r="A40" s="150"/>
      <c r="B40" s="55"/>
      <c r="C40" s="147"/>
      <c r="D40" s="147"/>
      <c r="E40" s="147"/>
      <c r="F40" s="147"/>
      <c r="G40" s="147"/>
      <c r="H40" s="54"/>
      <c r="I40" s="148"/>
    </row>
    <row r="41" spans="1:9" ht="15.75">
      <c r="A41" s="233" t="s">
        <v>389</v>
      </c>
      <c r="B41" s="55"/>
      <c r="C41" s="151">
        <v>5111</v>
      </c>
      <c r="D41" s="151">
        <v>2145</v>
      </c>
      <c r="E41" s="151">
        <v>931</v>
      </c>
      <c r="F41" s="151">
        <v>390</v>
      </c>
      <c r="G41" s="151">
        <v>163</v>
      </c>
      <c r="H41" s="54"/>
      <c r="I41" s="162">
        <v>8740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44" t="s">
        <v>196</v>
      </c>
      <c r="B43" s="142"/>
      <c r="C43" s="145">
        <v>20</v>
      </c>
      <c r="D43" s="145">
        <v>13</v>
      </c>
      <c r="E43" s="145">
        <v>9</v>
      </c>
      <c r="F43" s="145">
        <v>1</v>
      </c>
      <c r="G43" s="145"/>
      <c r="H43" s="54"/>
      <c r="I43" s="62">
        <v>43</v>
      </c>
    </row>
    <row r="44" spans="1:9" ht="15.75">
      <c r="A44" s="144" t="s">
        <v>197</v>
      </c>
      <c r="B44" s="142"/>
      <c r="C44" s="145">
        <v>32</v>
      </c>
      <c r="D44" s="145">
        <v>19</v>
      </c>
      <c r="E44" s="145">
        <v>4</v>
      </c>
      <c r="F44" s="145">
        <v>2</v>
      </c>
      <c r="G44" s="145"/>
      <c r="H44" s="54"/>
      <c r="I44" s="62">
        <v>57</v>
      </c>
    </row>
    <row r="45" spans="1:9" ht="15.75">
      <c r="A45" s="144" t="s">
        <v>198</v>
      </c>
      <c r="B45" s="142"/>
      <c r="C45" s="145">
        <v>29</v>
      </c>
      <c r="D45" s="145">
        <v>8</v>
      </c>
      <c r="E45" s="145">
        <v>1</v>
      </c>
      <c r="F45" s="145"/>
      <c r="G45" s="145"/>
      <c r="H45" s="54"/>
      <c r="I45" s="62">
        <v>38</v>
      </c>
    </row>
    <row r="46" spans="1:9" ht="15.75">
      <c r="A46" s="144" t="s">
        <v>199</v>
      </c>
      <c r="B46" s="142"/>
      <c r="C46" s="145">
        <v>3</v>
      </c>
      <c r="D46" s="145"/>
      <c r="E46" s="145"/>
      <c r="F46" s="145"/>
      <c r="G46" s="145"/>
      <c r="H46" s="54"/>
      <c r="I46" s="62">
        <v>3</v>
      </c>
    </row>
    <row r="47" spans="1:9" ht="15.75">
      <c r="A47" s="144" t="s">
        <v>200</v>
      </c>
      <c r="B47" s="142"/>
      <c r="C47" s="145">
        <v>14</v>
      </c>
      <c r="D47" s="145">
        <v>7</v>
      </c>
      <c r="E47" s="145">
        <v>2</v>
      </c>
      <c r="F47" s="145"/>
      <c r="G47" s="145"/>
      <c r="H47" s="54"/>
      <c r="I47" s="62">
        <v>23</v>
      </c>
    </row>
    <row r="48" spans="1:9" ht="15.75">
      <c r="A48" s="144" t="s">
        <v>201</v>
      </c>
      <c r="B48" s="142"/>
      <c r="C48" s="145">
        <v>21</v>
      </c>
      <c r="D48" s="145">
        <v>9</v>
      </c>
      <c r="E48" s="145">
        <v>3</v>
      </c>
      <c r="F48" s="145"/>
      <c r="G48" s="145"/>
      <c r="H48" s="54"/>
      <c r="I48" s="62">
        <v>33</v>
      </c>
    </row>
    <row r="49" spans="1:9" ht="15.75">
      <c r="A49" s="144" t="s">
        <v>202</v>
      </c>
      <c r="B49" s="142"/>
      <c r="C49" s="145">
        <v>43</v>
      </c>
      <c r="D49" s="145">
        <v>18</v>
      </c>
      <c r="E49" s="145">
        <v>1</v>
      </c>
      <c r="F49" s="145"/>
      <c r="G49" s="145"/>
      <c r="H49" s="54"/>
      <c r="I49" s="62">
        <v>62</v>
      </c>
    </row>
    <row r="50" spans="1:9" ht="15.75">
      <c r="A50" s="144" t="s">
        <v>203</v>
      </c>
      <c r="B50" s="142"/>
      <c r="C50" s="145">
        <v>54</v>
      </c>
      <c r="D50" s="145">
        <v>12</v>
      </c>
      <c r="E50" s="145">
        <v>5</v>
      </c>
      <c r="F50" s="145">
        <v>1</v>
      </c>
      <c r="G50" s="145"/>
      <c r="H50" s="54"/>
      <c r="I50" s="62">
        <v>72</v>
      </c>
    </row>
    <row r="51" spans="1:9" ht="15.75">
      <c r="A51" s="144" t="s">
        <v>204</v>
      </c>
      <c r="B51" s="142"/>
      <c r="C51" s="145">
        <v>49</v>
      </c>
      <c r="D51" s="145">
        <v>12</v>
      </c>
      <c r="E51" s="145">
        <v>4</v>
      </c>
      <c r="F51" s="145">
        <v>6</v>
      </c>
      <c r="G51" s="145">
        <v>1</v>
      </c>
      <c r="H51" s="54"/>
      <c r="I51" s="62">
        <v>72</v>
      </c>
    </row>
    <row r="52" spans="1:9" ht="15.75">
      <c r="A52" s="144" t="s">
        <v>206</v>
      </c>
      <c r="B52" s="142"/>
      <c r="C52" s="145">
        <v>33</v>
      </c>
      <c r="D52" s="145">
        <v>7</v>
      </c>
      <c r="E52" s="145">
        <v>3</v>
      </c>
      <c r="F52" s="145">
        <v>2</v>
      </c>
      <c r="G52" s="145"/>
      <c r="H52" s="54"/>
      <c r="I52" s="62">
        <v>45</v>
      </c>
    </row>
    <row r="53" spans="1:9" ht="15.75">
      <c r="A53" s="144" t="s">
        <v>205</v>
      </c>
      <c r="B53" s="142"/>
      <c r="C53" s="145">
        <v>25</v>
      </c>
      <c r="D53" s="145">
        <v>9</v>
      </c>
      <c r="E53" s="145">
        <v>3</v>
      </c>
      <c r="F53" s="145">
        <v>1</v>
      </c>
      <c r="G53" s="145"/>
      <c r="H53" s="54"/>
      <c r="I53" s="62">
        <v>38</v>
      </c>
    </row>
    <row r="54" spans="1:9" ht="15.75">
      <c r="A54" s="144" t="s">
        <v>207</v>
      </c>
      <c r="B54" s="142"/>
      <c r="C54" s="145">
        <v>33</v>
      </c>
      <c r="D54" s="145">
        <v>4</v>
      </c>
      <c r="E54" s="145">
        <v>2</v>
      </c>
      <c r="F54" s="145"/>
      <c r="G54" s="145"/>
      <c r="H54" s="54"/>
      <c r="I54" s="62">
        <v>39</v>
      </c>
    </row>
    <row r="55" spans="1:9" ht="15.75">
      <c r="A55" s="144" t="s">
        <v>208</v>
      </c>
      <c r="B55" s="142"/>
      <c r="C55" s="145">
        <v>35</v>
      </c>
      <c r="D55" s="145">
        <v>6</v>
      </c>
      <c r="E55" s="145">
        <v>1</v>
      </c>
      <c r="F55" s="145"/>
      <c r="G55" s="145">
        <v>1</v>
      </c>
      <c r="H55" s="54"/>
      <c r="I55" s="62">
        <v>43</v>
      </c>
    </row>
    <row r="56" spans="1:9" ht="15.75">
      <c r="A56" s="144" t="s">
        <v>209</v>
      </c>
      <c r="B56" s="142"/>
      <c r="C56" s="145">
        <v>5</v>
      </c>
      <c r="D56" s="145">
        <v>4</v>
      </c>
      <c r="E56" s="145"/>
      <c r="F56" s="145">
        <v>1</v>
      </c>
      <c r="G56" s="145"/>
      <c r="H56" s="54"/>
      <c r="I56" s="62">
        <v>10</v>
      </c>
    </row>
    <row r="57" spans="1:9" ht="8.1" customHeight="1">
      <c r="A57" s="150"/>
      <c r="B57" s="142"/>
      <c r="C57" s="147"/>
      <c r="D57" s="147"/>
      <c r="E57" s="147"/>
      <c r="F57" s="147"/>
      <c r="G57" s="147"/>
      <c r="H57" s="54"/>
      <c r="I57" s="152"/>
    </row>
    <row r="58" spans="1:9" ht="15.75">
      <c r="A58" s="233" t="s">
        <v>389</v>
      </c>
      <c r="B58" s="142"/>
      <c r="C58" s="151">
        <v>396</v>
      </c>
      <c r="D58" s="151">
        <v>128</v>
      </c>
      <c r="E58" s="151">
        <v>38</v>
      </c>
      <c r="F58" s="151">
        <v>14</v>
      </c>
      <c r="G58" s="151">
        <v>2</v>
      </c>
      <c r="H58" s="54"/>
      <c r="I58" s="151">
        <v>578</v>
      </c>
    </row>
    <row r="59" spans="1:9" ht="8.1" customHeight="1">
      <c r="A59" s="67"/>
      <c r="B59" s="143"/>
      <c r="C59" s="142"/>
      <c r="D59" s="142"/>
      <c r="E59" s="142"/>
      <c r="H59" s="54"/>
    </row>
    <row r="60" spans="1:9" ht="15.75">
      <c r="A60" s="134" t="s">
        <v>68</v>
      </c>
      <c r="B60" s="143"/>
      <c r="C60" s="72">
        <v>5507</v>
      </c>
      <c r="D60" s="72">
        <v>2273</v>
      </c>
      <c r="E60" s="72">
        <v>969</v>
      </c>
      <c r="F60" s="72">
        <v>404</v>
      </c>
      <c r="G60" s="72">
        <v>165</v>
      </c>
      <c r="H60" s="54"/>
      <c r="I60" s="72">
        <v>9318</v>
      </c>
    </row>
    <row r="61" spans="1:9" ht="10.5" customHeight="1">
      <c r="A61" s="55"/>
      <c r="H61" s="54"/>
    </row>
    <row r="62" spans="1:9" ht="14.1" customHeight="1">
      <c r="A62" s="153" t="s">
        <v>273</v>
      </c>
      <c r="H62" s="54"/>
    </row>
    <row r="63" spans="1:9" ht="14.1" customHeight="1">
      <c r="A63" s="153" t="s">
        <v>276</v>
      </c>
      <c r="H63" s="54"/>
    </row>
    <row r="64" spans="1:9" ht="14.1" customHeight="1">
      <c r="A64" s="153" t="s">
        <v>277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5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EA714-4C2E-4907-87B9-18FA36225549}">
  <dimension ref="A1:M36"/>
  <sheetViews>
    <sheetView view="pageBreakPreview" topLeftCell="A2" zoomScaleNormal="100" zoomScaleSheetLayoutView="100" workbookViewId="0">
      <selection activeCell="V30" sqref="V30"/>
    </sheetView>
  </sheetViews>
  <sheetFormatPr baseColWidth="10" defaultColWidth="11.42578125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64</v>
      </c>
    </row>
    <row r="2" spans="1:13" ht="20.100000000000001" customHeight="1">
      <c r="A2" s="555" t="s">
        <v>390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">
        <v>53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55"/>
    </row>
    <row r="5" spans="1:13">
      <c r="A5" s="479" t="s">
        <v>391</v>
      </c>
      <c r="B5" s="479" t="s">
        <v>68</v>
      </c>
      <c r="C5" s="478"/>
    </row>
    <row r="6" spans="1:13">
      <c r="A6" s="479"/>
      <c r="B6" s="480"/>
      <c r="C6" s="478"/>
    </row>
    <row r="7" spans="1:13">
      <c r="A7" s="479"/>
      <c r="B7" s="480"/>
      <c r="C7" s="478"/>
    </row>
    <row r="8" spans="1:13">
      <c r="A8" s="479"/>
      <c r="B8" s="480"/>
      <c r="C8" s="478"/>
    </row>
    <row r="9" spans="1:13">
      <c r="A9" s="479"/>
      <c r="B9" s="480"/>
      <c r="C9" s="478"/>
    </row>
    <row r="10" spans="1:13">
      <c r="A10" s="479"/>
      <c r="B10" s="480"/>
      <c r="C10" s="478"/>
    </row>
    <row r="11" spans="1:13">
      <c r="A11" s="479"/>
      <c r="B11" s="480"/>
      <c r="C11" s="478"/>
    </row>
    <row r="12" spans="1:13">
      <c r="A12" s="479"/>
      <c r="B12" s="480"/>
      <c r="C12" s="478"/>
    </row>
    <row r="13" spans="1:13">
      <c r="A13" s="479"/>
      <c r="B13" s="480"/>
      <c r="C13" s="478"/>
    </row>
    <row r="14" spans="1:13">
      <c r="A14" s="479" t="s">
        <v>392</v>
      </c>
      <c r="B14" s="480">
        <v>5507</v>
      </c>
      <c r="C14" s="478"/>
    </row>
    <row r="15" spans="1:13">
      <c r="A15" s="479" t="s">
        <v>393</v>
      </c>
      <c r="B15" s="480">
        <v>2273</v>
      </c>
      <c r="C15" s="478"/>
    </row>
    <row r="16" spans="1:13">
      <c r="A16" s="479" t="s">
        <v>394</v>
      </c>
      <c r="B16" s="479">
        <v>969</v>
      </c>
      <c r="C16" s="478"/>
    </row>
    <row r="17" spans="1:8">
      <c r="A17" s="479" t="s">
        <v>395</v>
      </c>
      <c r="B17" s="479">
        <v>404</v>
      </c>
      <c r="C17" s="478"/>
    </row>
    <row r="18" spans="1:8">
      <c r="A18" s="479" t="s">
        <v>396</v>
      </c>
      <c r="B18" s="479">
        <v>165</v>
      </c>
      <c r="C18" s="478"/>
    </row>
    <row r="19" spans="1:8">
      <c r="A19" s="479" t="s">
        <v>68</v>
      </c>
      <c r="B19" s="480"/>
      <c r="C19" s="478"/>
    </row>
    <row r="20" spans="1:8">
      <c r="A20" s="477"/>
      <c r="B20" s="478"/>
      <c r="C20" s="478"/>
    </row>
    <row r="21" spans="1:8">
      <c r="A21" s="478"/>
      <c r="B21" s="478"/>
      <c r="C21" s="478"/>
    </row>
    <row r="22" spans="1:8">
      <c r="A22" s="484"/>
      <c r="B22" s="484"/>
    </row>
    <row r="23" spans="1:8">
      <c r="A23" s="484"/>
      <c r="B23" s="484"/>
    </row>
    <row r="24" spans="1:8">
      <c r="A24" s="484"/>
      <c r="B24" s="484"/>
    </row>
    <row r="25" spans="1:8">
      <c r="A25" s="484"/>
      <c r="B25" s="484"/>
    </row>
    <row r="26" spans="1:8">
      <c r="A26" s="484"/>
      <c r="B26" s="484"/>
    </row>
    <row r="27" spans="1:8">
      <c r="A27" s="484"/>
      <c r="B27" s="484"/>
    </row>
    <row r="28" spans="1:8">
      <c r="A28" s="484"/>
      <c r="B28" s="484"/>
    </row>
    <row r="29" spans="1:8">
      <c r="A29" s="484"/>
      <c r="B29" s="484"/>
    </row>
    <row r="30" spans="1:8">
      <c r="A30" s="484"/>
      <c r="B30" s="484"/>
    </row>
    <row r="31" spans="1:8" ht="19.5">
      <c r="A31" s="484"/>
      <c r="B31" s="484"/>
      <c r="G31" s="97" t="s">
        <v>223</v>
      </c>
      <c r="H31" s="98">
        <v>9318</v>
      </c>
    </row>
    <row r="34" spans="1:1" s="80" customFormat="1" ht="9.9499999999999993" customHeight="1">
      <c r="A34" s="141" t="s">
        <v>287</v>
      </c>
    </row>
    <row r="35" spans="1:1" s="80" customFormat="1" ht="9.9499999999999993" customHeight="1">
      <c r="A35" s="141" t="s">
        <v>276</v>
      </c>
    </row>
    <row r="36" spans="1:1" s="80" customFormat="1" ht="9.9499999999999993" customHeight="1">
      <c r="A36" s="141" t="s">
        <v>277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4898F-234C-4311-B63A-3082D0FD50E8}">
  <dimension ref="A1:M97"/>
  <sheetViews>
    <sheetView view="pageBreakPreview" zoomScale="70" zoomScaleNormal="100" zoomScaleSheetLayoutView="70" workbookViewId="0">
      <selection activeCell="Z96" sqref="Z96"/>
    </sheetView>
  </sheetViews>
  <sheetFormatPr baseColWidth="10" defaultColWidth="11.42578125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64</v>
      </c>
    </row>
    <row r="2" spans="1:13" ht="31.5" customHeight="1">
      <c r="A2" s="555" t="s">
        <v>618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tr">
        <f>UPPER(CONCATENATE("Marzo 2024"))</f>
        <v>MARZO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475"/>
      <c r="B4" s="484"/>
      <c r="C4" s="484"/>
    </row>
    <row r="5" spans="1:13">
      <c r="A5" s="479" t="s">
        <v>377</v>
      </c>
      <c r="B5" s="479" t="s">
        <v>68</v>
      </c>
      <c r="C5" s="484"/>
    </row>
    <row r="6" spans="1:13" ht="5.0999999999999996" customHeight="1">
      <c r="A6" s="479" t="s">
        <v>169</v>
      </c>
      <c r="B6" s="480">
        <v>1315</v>
      </c>
      <c r="C6" s="484"/>
    </row>
    <row r="7" spans="1:13" ht="5.0999999999999996" customHeight="1">
      <c r="A7" s="479" t="s">
        <v>173</v>
      </c>
      <c r="B7" s="480">
        <v>1256</v>
      </c>
      <c r="C7" s="484"/>
    </row>
    <row r="8" spans="1:13" ht="5.0999999999999996" customHeight="1">
      <c r="A8" s="479" t="s">
        <v>183</v>
      </c>
      <c r="B8" s="480">
        <v>523</v>
      </c>
      <c r="C8" s="484"/>
    </row>
    <row r="9" spans="1:13" ht="5.0999999999999996" customHeight="1">
      <c r="A9" s="479" t="s">
        <v>177</v>
      </c>
      <c r="B9" s="480">
        <v>461</v>
      </c>
      <c r="C9" s="484"/>
    </row>
    <row r="10" spans="1:13" ht="5.0999999999999996" customHeight="1">
      <c r="A10" s="479" t="s">
        <v>192</v>
      </c>
      <c r="B10" s="480">
        <v>346</v>
      </c>
      <c r="C10" s="484"/>
      <c r="J10" s="554" t="s">
        <v>223</v>
      </c>
      <c r="K10" s="553">
        <v>9318</v>
      </c>
    </row>
    <row r="11" spans="1:13" ht="5.0999999999999996" customHeight="1">
      <c r="A11" s="479" t="s">
        <v>188</v>
      </c>
      <c r="B11" s="480">
        <v>334</v>
      </c>
      <c r="C11" s="484"/>
      <c r="J11" s="554"/>
      <c r="K11" s="553"/>
    </row>
    <row r="12" spans="1:13" ht="5.0999999999999996" customHeight="1">
      <c r="A12" s="479" t="s">
        <v>164</v>
      </c>
      <c r="B12" s="480">
        <v>308</v>
      </c>
      <c r="C12" s="484"/>
      <c r="J12" s="554"/>
      <c r="K12" s="553"/>
    </row>
    <row r="13" spans="1:13" ht="5.0999999999999996" customHeight="1">
      <c r="A13" s="479" t="s">
        <v>168</v>
      </c>
      <c r="B13" s="480">
        <v>304</v>
      </c>
      <c r="C13" s="484"/>
    </row>
    <row r="14" spans="1:13" ht="5.0999999999999996" customHeight="1">
      <c r="A14" s="479" t="s">
        <v>176</v>
      </c>
      <c r="B14" s="480">
        <v>287</v>
      </c>
      <c r="C14" s="484"/>
    </row>
    <row r="15" spans="1:13" ht="5.0999999999999996" customHeight="1">
      <c r="A15" s="479" t="s">
        <v>167</v>
      </c>
      <c r="B15" s="480">
        <v>277</v>
      </c>
      <c r="C15" s="484"/>
    </row>
    <row r="16" spans="1:13" ht="5.0999999999999996" customHeight="1">
      <c r="A16" s="479" t="s">
        <v>175</v>
      </c>
      <c r="B16" s="480">
        <v>272</v>
      </c>
      <c r="C16" s="484"/>
    </row>
    <row r="17" spans="1:3" ht="5.0999999999999996" customHeight="1">
      <c r="A17" s="479" t="s">
        <v>182</v>
      </c>
      <c r="B17" s="480">
        <v>262</v>
      </c>
      <c r="C17" s="484"/>
    </row>
    <row r="18" spans="1:3" ht="5.0999999999999996" customHeight="1">
      <c r="A18" s="479" t="s">
        <v>190</v>
      </c>
      <c r="B18" s="480">
        <v>241</v>
      </c>
      <c r="C18" s="484"/>
    </row>
    <row r="19" spans="1:3" ht="5.0999999999999996" customHeight="1">
      <c r="A19" s="479" t="s">
        <v>189</v>
      </c>
      <c r="B19" s="480">
        <v>240</v>
      </c>
      <c r="C19" s="484"/>
    </row>
    <row r="20" spans="1:3" ht="5.0999999999999996" customHeight="1">
      <c r="A20" s="479" t="s">
        <v>179</v>
      </c>
      <c r="B20" s="480">
        <v>238</v>
      </c>
      <c r="C20" s="484"/>
    </row>
    <row r="21" spans="1:3" ht="5.0999999999999996" customHeight="1">
      <c r="A21" s="479" t="s">
        <v>178</v>
      </c>
      <c r="B21" s="480">
        <v>228</v>
      </c>
      <c r="C21" s="484"/>
    </row>
    <row r="22" spans="1:3" ht="5.0999999999999996" customHeight="1">
      <c r="A22" s="479" t="s">
        <v>174</v>
      </c>
      <c r="B22" s="480">
        <v>223</v>
      </c>
      <c r="C22" s="484"/>
    </row>
    <row r="23" spans="1:3" ht="5.0999999999999996" customHeight="1">
      <c r="A23" s="479" t="s">
        <v>181</v>
      </c>
      <c r="B23" s="480">
        <v>203</v>
      </c>
      <c r="C23" s="484"/>
    </row>
    <row r="24" spans="1:3" ht="5.0999999999999996" customHeight="1">
      <c r="A24" s="479" t="s">
        <v>187</v>
      </c>
      <c r="B24" s="480">
        <v>180</v>
      </c>
      <c r="C24" s="484"/>
    </row>
    <row r="25" spans="1:3" ht="5.0999999999999996" customHeight="1">
      <c r="A25" s="479" t="s">
        <v>172</v>
      </c>
      <c r="B25" s="480">
        <v>172</v>
      </c>
      <c r="C25" s="484"/>
    </row>
    <row r="26" spans="1:3" ht="5.0999999999999996" customHeight="1">
      <c r="A26" s="479" t="s">
        <v>180</v>
      </c>
      <c r="B26" s="480">
        <v>160</v>
      </c>
      <c r="C26" s="484"/>
    </row>
    <row r="27" spans="1:3" ht="5.0999999999999996" customHeight="1">
      <c r="A27" s="479" t="s">
        <v>170</v>
      </c>
      <c r="B27" s="480">
        <v>148</v>
      </c>
      <c r="C27" s="484"/>
    </row>
    <row r="28" spans="1:3" ht="5.0999999999999996" customHeight="1">
      <c r="A28" s="479" t="s">
        <v>185</v>
      </c>
      <c r="B28" s="480">
        <v>121</v>
      </c>
      <c r="C28" s="484"/>
    </row>
    <row r="29" spans="1:3" ht="5.0999999999999996" customHeight="1">
      <c r="A29" s="479" t="s">
        <v>186</v>
      </c>
      <c r="B29" s="480">
        <v>113</v>
      </c>
      <c r="C29" s="484"/>
    </row>
    <row r="30" spans="1:3" ht="5.0999999999999996" customHeight="1">
      <c r="A30" s="479" t="s">
        <v>193</v>
      </c>
      <c r="B30" s="480">
        <v>108</v>
      </c>
      <c r="C30" s="484"/>
    </row>
    <row r="31" spans="1:3" ht="5.0999999999999996" customHeight="1">
      <c r="A31" s="479" t="s">
        <v>194</v>
      </c>
      <c r="B31" s="480">
        <v>98</v>
      </c>
      <c r="C31" s="484"/>
    </row>
    <row r="32" spans="1:3" ht="5.0999999999999996" customHeight="1">
      <c r="A32" s="479" t="s">
        <v>184</v>
      </c>
      <c r="B32" s="480">
        <v>88</v>
      </c>
      <c r="C32" s="484"/>
    </row>
    <row r="33" spans="1:3" ht="5.0999999999999996" customHeight="1">
      <c r="A33" s="479" t="s">
        <v>203</v>
      </c>
      <c r="B33" s="480">
        <v>72</v>
      </c>
      <c r="C33" s="484"/>
    </row>
    <row r="34" spans="1:3" ht="5.0999999999999996" customHeight="1">
      <c r="A34" s="479" t="s">
        <v>204</v>
      </c>
      <c r="B34" s="480">
        <v>72</v>
      </c>
      <c r="C34" s="484"/>
    </row>
    <row r="35" spans="1:3" ht="5.0999999999999996" customHeight="1">
      <c r="A35" s="479" t="s">
        <v>202</v>
      </c>
      <c r="B35" s="480">
        <v>62</v>
      </c>
      <c r="C35" s="484"/>
    </row>
    <row r="36" spans="1:3" ht="5.0999999999999996" customHeight="1">
      <c r="A36" s="479" t="s">
        <v>171</v>
      </c>
      <c r="B36" s="480">
        <v>57</v>
      </c>
      <c r="C36" s="484"/>
    </row>
    <row r="37" spans="1:3" ht="5.0999999999999996" customHeight="1">
      <c r="A37" s="479" t="s">
        <v>197</v>
      </c>
      <c r="B37" s="480">
        <v>57</v>
      </c>
      <c r="C37" s="484"/>
    </row>
    <row r="38" spans="1:3" ht="5.0999999999999996" customHeight="1">
      <c r="A38" s="479" t="s">
        <v>163</v>
      </c>
      <c r="B38" s="480">
        <v>56</v>
      </c>
      <c r="C38" s="484"/>
    </row>
    <row r="39" spans="1:3" ht="5.0999999999999996" customHeight="1">
      <c r="A39" s="479" t="s">
        <v>166</v>
      </c>
      <c r="B39" s="480">
        <v>46</v>
      </c>
      <c r="C39" s="484"/>
    </row>
    <row r="40" spans="1:3" ht="5.0999999999999996" customHeight="1">
      <c r="A40" s="479" t="s">
        <v>206</v>
      </c>
      <c r="B40" s="479">
        <v>45</v>
      </c>
      <c r="C40" s="484"/>
    </row>
    <row r="41" spans="1:3" ht="5.0999999999999996" customHeight="1">
      <c r="A41" s="479" t="s">
        <v>196</v>
      </c>
      <c r="B41" s="480">
        <v>43</v>
      </c>
      <c r="C41" s="484"/>
    </row>
    <row r="42" spans="1:3" ht="5.0999999999999996" customHeight="1">
      <c r="A42" s="479" t="s">
        <v>208</v>
      </c>
      <c r="B42" s="480">
        <v>43</v>
      </c>
      <c r="C42" s="484"/>
    </row>
    <row r="43" spans="1:3" ht="5.0999999999999996" customHeight="1">
      <c r="A43" s="479" t="s">
        <v>165</v>
      </c>
      <c r="B43" s="480">
        <v>41</v>
      </c>
      <c r="C43" s="484"/>
    </row>
    <row r="44" spans="1:3" ht="5.0999999999999996" customHeight="1">
      <c r="A44" s="479" t="s">
        <v>207</v>
      </c>
      <c r="B44" s="479">
        <v>39</v>
      </c>
      <c r="C44" s="484"/>
    </row>
    <row r="45" spans="1:3" ht="5.0999999999999996" customHeight="1">
      <c r="A45" s="479" t="s">
        <v>198</v>
      </c>
      <c r="B45" s="480">
        <v>38</v>
      </c>
      <c r="C45" s="484"/>
    </row>
    <row r="46" spans="1:3" ht="5.0999999999999996" customHeight="1">
      <c r="A46" s="479" t="s">
        <v>205</v>
      </c>
      <c r="B46" s="479">
        <v>38</v>
      </c>
      <c r="C46" s="484"/>
    </row>
    <row r="47" spans="1:3" ht="5.0999999999999996" customHeight="1">
      <c r="A47" s="479" t="s">
        <v>191</v>
      </c>
      <c r="B47" s="480">
        <v>34</v>
      </c>
      <c r="C47" s="484"/>
    </row>
    <row r="48" spans="1:3" ht="5.0999999999999996" customHeight="1">
      <c r="A48" s="479" t="s">
        <v>201</v>
      </c>
      <c r="B48" s="480">
        <v>33</v>
      </c>
      <c r="C48" s="484"/>
    </row>
    <row r="49" spans="1:3" ht="5.0999999999999996" customHeight="1">
      <c r="A49" s="479" t="s">
        <v>200</v>
      </c>
      <c r="B49" s="480">
        <v>23</v>
      </c>
      <c r="C49" s="484"/>
    </row>
    <row r="50" spans="1:3" ht="5.0999999999999996" customHeight="1">
      <c r="A50" s="479" t="s">
        <v>209</v>
      </c>
      <c r="B50" s="479">
        <v>10</v>
      </c>
      <c r="C50" s="484"/>
    </row>
    <row r="51" spans="1:3" ht="5.0999999999999996" customHeight="1">
      <c r="A51" s="479" t="s">
        <v>199</v>
      </c>
      <c r="B51" s="480">
        <v>3</v>
      </c>
      <c r="C51" s="484"/>
    </row>
    <row r="52" spans="1:3" ht="5.0999999999999996" customHeight="1">
      <c r="A52" s="479"/>
      <c r="B52" s="479"/>
      <c r="C52" s="484"/>
    </row>
    <row r="53" spans="1:3" ht="5.0999999999999996" customHeight="1">
      <c r="A53" s="479"/>
      <c r="B53" s="480"/>
      <c r="C53" s="484"/>
    </row>
    <row r="54" spans="1:3" ht="5.0999999999999996" customHeight="1">
      <c r="A54" s="477"/>
      <c r="B54" s="478"/>
      <c r="C54" s="484"/>
    </row>
    <row r="55" spans="1:3" ht="5.0999999999999996" customHeight="1">
      <c r="A55" s="478"/>
      <c r="B55" s="478"/>
      <c r="C55" s="484"/>
    </row>
    <row r="56" spans="1:3" ht="5.0999999999999996" customHeight="1">
      <c r="A56" s="484"/>
      <c r="B56" s="484"/>
      <c r="C56" s="484"/>
    </row>
    <row r="57" spans="1:3" ht="5.0999999999999996" customHeight="1">
      <c r="A57" s="484"/>
      <c r="B57" s="484"/>
      <c r="C57" s="484"/>
    </row>
    <row r="58" spans="1:3" ht="5.0999999999999996" customHeight="1">
      <c r="A58" s="484"/>
      <c r="B58" s="484"/>
      <c r="C58" s="484"/>
    </row>
    <row r="59" spans="1:3" ht="5.0999999999999996" customHeight="1">
      <c r="A59" s="484"/>
      <c r="B59" s="484"/>
      <c r="C59" s="484"/>
    </row>
    <row r="60" spans="1:3" ht="5.0999999999999996" customHeight="1">
      <c r="A60" s="484"/>
      <c r="B60" s="484"/>
      <c r="C60" s="484"/>
    </row>
    <row r="61" spans="1:3" ht="5.0999999999999996" customHeight="1">
      <c r="A61" s="484"/>
      <c r="B61" s="484"/>
      <c r="C61" s="484"/>
    </row>
    <row r="62" spans="1:3" ht="5.0999999999999996" customHeight="1">
      <c r="A62" s="484"/>
      <c r="B62" s="484"/>
      <c r="C62" s="484"/>
    </row>
    <row r="63" spans="1:3" ht="5.0999999999999996" customHeight="1">
      <c r="A63" s="484"/>
      <c r="B63" s="484"/>
      <c r="C63" s="484"/>
    </row>
    <row r="64" spans="1:3" ht="5.0999999999999996" customHeight="1">
      <c r="A64" s="484"/>
      <c r="B64" s="484"/>
      <c r="C64" s="484"/>
    </row>
    <row r="65" spans="1:3" ht="5.0999999999999996" customHeight="1">
      <c r="A65" s="484"/>
      <c r="B65" s="484"/>
      <c r="C65" s="484"/>
    </row>
    <row r="66" spans="1:3" ht="5.0999999999999996" customHeight="1">
      <c r="A66" s="484"/>
      <c r="B66" s="484"/>
      <c r="C66" s="484"/>
    </row>
    <row r="67" spans="1:3" ht="5.0999999999999996" customHeight="1">
      <c r="A67" s="484"/>
      <c r="B67" s="484"/>
      <c r="C67" s="484"/>
    </row>
    <row r="68" spans="1:3" ht="5.0999999999999996" customHeight="1">
      <c r="A68" s="484"/>
      <c r="B68" s="484"/>
      <c r="C68" s="484"/>
    </row>
    <row r="69" spans="1:3" ht="5.0999999999999996" customHeight="1">
      <c r="A69" s="484"/>
      <c r="B69" s="484"/>
      <c r="C69" s="484"/>
    </row>
    <row r="70" spans="1:3" ht="5.0999999999999996" customHeight="1">
      <c r="A70" s="484"/>
      <c r="B70" s="484"/>
      <c r="C70" s="484"/>
    </row>
    <row r="71" spans="1:3" ht="5.0999999999999996" customHeight="1">
      <c r="A71" s="484"/>
      <c r="B71" s="484"/>
      <c r="C71" s="484"/>
    </row>
    <row r="72" spans="1:3" ht="5.0999999999999996" customHeight="1"/>
    <row r="73" spans="1:3" ht="5.0999999999999996" customHeight="1"/>
    <row r="74" spans="1:3" ht="5.0999999999999996" customHeight="1"/>
    <row r="75" spans="1:3" ht="5.0999999999999996" customHeight="1"/>
    <row r="76" spans="1:3" ht="5.0999999999999996" customHeight="1"/>
    <row r="77" spans="1:3" ht="5.0999999999999996" customHeight="1"/>
    <row r="78" spans="1:3" ht="5.0999999999999996" customHeight="1"/>
    <row r="79" spans="1:3" ht="5.0999999999999996" customHeight="1"/>
    <row r="80" spans="1:3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1" t="s">
        <v>287</v>
      </c>
    </row>
    <row r="96" spans="1:1" ht="9.9499999999999993" customHeight="1">
      <c r="A96" s="141" t="s">
        <v>276</v>
      </c>
    </row>
    <row r="97" spans="1:1" ht="9.9499999999999993" customHeight="1">
      <c r="A97" s="141" t="s">
        <v>277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E562-EE50-4E3B-8C26-41A741D714A0}">
  <dimension ref="A1:AM65"/>
  <sheetViews>
    <sheetView view="pageBreakPreview" zoomScale="60" zoomScaleNormal="70" workbookViewId="0">
      <selection activeCell="A65" sqref="A65"/>
    </sheetView>
  </sheetViews>
  <sheetFormatPr baseColWidth="10" defaultColWidth="11.42578125" defaultRowHeight="15"/>
  <cols>
    <col min="1" max="1" width="60.5703125" style="494" customWidth="1"/>
    <col min="2" max="2" width="1.5703125" style="494" customWidth="1"/>
    <col min="3" max="4" width="15.5703125" style="494" customWidth="1"/>
    <col min="5" max="5" width="16" style="494" customWidth="1"/>
    <col min="6" max="6" width="16.42578125" style="494" customWidth="1"/>
    <col min="7" max="8" width="15.5703125" style="494" customWidth="1"/>
    <col min="9" max="9" width="1.5703125" style="494" customWidth="1"/>
    <col min="10" max="11" width="15.5703125" style="494" customWidth="1"/>
    <col min="12" max="12" width="16" style="494" customWidth="1"/>
    <col min="13" max="13" width="16.42578125" style="494" customWidth="1"/>
    <col min="14" max="14" width="17.140625" style="494" customWidth="1"/>
    <col min="15" max="15" width="15.5703125" style="494" customWidth="1"/>
    <col min="16" max="16" width="1.5703125" style="494" customWidth="1"/>
    <col min="17" max="17" width="15.5703125" style="494" customWidth="1"/>
    <col min="18" max="22" width="11.42578125" style="494"/>
    <col min="23" max="23" width="1.5703125" style="494" customWidth="1"/>
    <col min="24" max="24" width="11.42578125" style="494"/>
    <col min="25" max="25" width="1.5703125" style="494" customWidth="1"/>
    <col min="26" max="16384" width="11.42578125" style="494"/>
  </cols>
  <sheetData>
    <row r="1" spans="1:17" ht="33" customHeight="1">
      <c r="A1" s="577" t="s">
        <v>621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</row>
    <row r="2" spans="1:17" ht="20.100000000000001" customHeight="1">
      <c r="A2" s="578" t="s">
        <v>53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</row>
    <row r="3" spans="1:17">
      <c r="A3" s="495"/>
    </row>
    <row r="4" spans="1:17">
      <c r="A4" s="579" t="s">
        <v>279</v>
      </c>
      <c r="B4" s="496"/>
      <c r="C4" s="580" t="s">
        <v>280</v>
      </c>
      <c r="D4" s="580"/>
      <c r="E4" s="580"/>
      <c r="F4" s="580"/>
      <c r="G4" s="580"/>
      <c r="H4" s="580"/>
      <c r="I4" s="496"/>
      <c r="J4" s="580" t="s">
        <v>281</v>
      </c>
      <c r="K4" s="580"/>
      <c r="L4" s="580"/>
      <c r="M4" s="580"/>
      <c r="N4" s="580"/>
      <c r="O4" s="580"/>
      <c r="P4" s="581"/>
      <c r="Q4" s="580" t="s">
        <v>68</v>
      </c>
    </row>
    <row r="5" spans="1:17">
      <c r="A5" s="579"/>
      <c r="B5" s="496"/>
      <c r="C5" s="580" t="s">
        <v>282</v>
      </c>
      <c r="D5" s="580"/>
      <c r="E5" s="580" t="s">
        <v>283</v>
      </c>
      <c r="F5" s="580"/>
      <c r="G5" s="580" t="s">
        <v>195</v>
      </c>
      <c r="H5" s="580" t="s">
        <v>284</v>
      </c>
      <c r="I5" s="496"/>
      <c r="J5" s="580" t="s">
        <v>282</v>
      </c>
      <c r="K5" s="580"/>
      <c r="L5" s="580" t="s">
        <v>283</v>
      </c>
      <c r="M5" s="580"/>
      <c r="N5" s="580" t="s">
        <v>195</v>
      </c>
      <c r="O5" s="580" t="s">
        <v>284</v>
      </c>
      <c r="P5" s="581"/>
      <c r="Q5" s="580"/>
    </row>
    <row r="6" spans="1:17">
      <c r="A6" s="579"/>
      <c r="B6" s="496"/>
      <c r="C6" s="497" t="s">
        <v>285</v>
      </c>
      <c r="D6" s="497" t="s">
        <v>286</v>
      </c>
      <c r="E6" s="497" t="s">
        <v>285</v>
      </c>
      <c r="F6" s="497" t="s">
        <v>286</v>
      </c>
      <c r="G6" s="580"/>
      <c r="H6" s="580"/>
      <c r="I6" s="496"/>
      <c r="J6" s="497" t="s">
        <v>285</v>
      </c>
      <c r="K6" s="497" t="s">
        <v>286</v>
      </c>
      <c r="L6" s="497" t="s">
        <v>285</v>
      </c>
      <c r="M6" s="497" t="s">
        <v>286</v>
      </c>
      <c r="N6" s="580"/>
      <c r="O6" s="580"/>
      <c r="P6" s="581"/>
      <c r="Q6" s="580"/>
    </row>
    <row r="7" spans="1:17" ht="8.1" customHeight="1">
      <c r="A7" s="498"/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495"/>
    </row>
    <row r="8" spans="1:17" s="505" customFormat="1" ht="15.75">
      <c r="A8" s="499" t="s">
        <v>163</v>
      </c>
      <c r="B8" s="500"/>
      <c r="C8" s="501">
        <v>7</v>
      </c>
      <c r="D8" s="501"/>
      <c r="E8" s="501">
        <v>48</v>
      </c>
      <c r="F8" s="501"/>
      <c r="G8" s="502">
        <f>SUM(C8:F8)</f>
        <v>55</v>
      </c>
      <c r="H8" s="503">
        <f>IF(Q8=0,0,G8/Q8*100)</f>
        <v>98.214285714285708</v>
      </c>
      <c r="I8" s="500"/>
      <c r="J8" s="501"/>
      <c r="K8" s="501"/>
      <c r="L8" s="501"/>
      <c r="M8" s="501">
        <v>1</v>
      </c>
      <c r="N8" s="504">
        <f>SUM(J8:M8)</f>
        <v>1</v>
      </c>
      <c r="O8" s="503">
        <f>IF(Q8=0,0,N8/Q8*100)</f>
        <v>1.7857142857142856</v>
      </c>
      <c r="P8" s="500"/>
      <c r="Q8" s="502">
        <f>G8+N8</f>
        <v>56</v>
      </c>
    </row>
    <row r="9" spans="1:17" s="505" customFormat="1" ht="15.75">
      <c r="A9" s="499" t="s">
        <v>164</v>
      </c>
      <c r="B9" s="500"/>
      <c r="C9" s="501">
        <v>117</v>
      </c>
      <c r="D9" s="501">
        <v>1</v>
      </c>
      <c r="E9" s="501">
        <v>153</v>
      </c>
      <c r="F9" s="501">
        <v>2</v>
      </c>
      <c r="G9" s="502">
        <f t="shared" ref="G9:G39" si="0">SUM(C9:F9)</f>
        <v>273</v>
      </c>
      <c r="H9" s="503">
        <f t="shared" ref="H9:H41" si="1">IF(Q9=0,0,G9/Q9*100)</f>
        <v>88.63636363636364</v>
      </c>
      <c r="I9" s="500"/>
      <c r="J9" s="501">
        <v>16</v>
      </c>
      <c r="K9" s="501">
        <v>3</v>
      </c>
      <c r="L9" s="501">
        <v>16</v>
      </c>
      <c r="M9" s="501">
        <v>0</v>
      </c>
      <c r="N9" s="504">
        <f t="shared" ref="N9:N39" si="2">SUM(J9:M9)</f>
        <v>35</v>
      </c>
      <c r="O9" s="503">
        <f t="shared" ref="O9:O41" si="3">IF(Q9=0,0,N9/Q9*100)</f>
        <v>11.363636363636363</v>
      </c>
      <c r="P9" s="500"/>
      <c r="Q9" s="502">
        <f t="shared" ref="Q9:Q39" si="4">G9+N9</f>
        <v>308</v>
      </c>
    </row>
    <row r="10" spans="1:17" s="505" customFormat="1" ht="15.75">
      <c r="A10" s="499" t="s">
        <v>165</v>
      </c>
      <c r="B10" s="500"/>
      <c r="C10" s="501">
        <v>8</v>
      </c>
      <c r="D10" s="501">
        <v>1</v>
      </c>
      <c r="E10" s="501">
        <v>30</v>
      </c>
      <c r="F10" s="501">
        <v>0</v>
      </c>
      <c r="G10" s="502">
        <f t="shared" si="0"/>
        <v>39</v>
      </c>
      <c r="H10" s="503">
        <f t="shared" si="1"/>
        <v>95.121951219512198</v>
      </c>
      <c r="I10" s="500"/>
      <c r="J10" s="501">
        <v>1</v>
      </c>
      <c r="K10" s="501"/>
      <c r="L10" s="501"/>
      <c r="M10" s="501">
        <v>1</v>
      </c>
      <c r="N10" s="504">
        <f t="shared" si="2"/>
        <v>2</v>
      </c>
      <c r="O10" s="503">
        <f t="shared" si="3"/>
        <v>4.8780487804878048</v>
      </c>
      <c r="P10" s="500"/>
      <c r="Q10" s="502">
        <f t="shared" si="4"/>
        <v>41</v>
      </c>
    </row>
    <row r="11" spans="1:17" s="505" customFormat="1" ht="15.75">
      <c r="A11" s="499" t="s">
        <v>166</v>
      </c>
      <c r="B11" s="500"/>
      <c r="C11" s="501">
        <v>5</v>
      </c>
      <c r="D11" s="501"/>
      <c r="E11" s="501">
        <v>39</v>
      </c>
      <c r="F11" s="501">
        <v>1</v>
      </c>
      <c r="G11" s="502">
        <f t="shared" si="0"/>
        <v>45</v>
      </c>
      <c r="H11" s="503">
        <f t="shared" si="1"/>
        <v>97.826086956521735</v>
      </c>
      <c r="I11" s="500"/>
      <c r="J11" s="501"/>
      <c r="K11" s="501"/>
      <c r="L11" s="501"/>
      <c r="M11" s="501">
        <v>1</v>
      </c>
      <c r="N11" s="504">
        <f t="shared" si="2"/>
        <v>1</v>
      </c>
      <c r="O11" s="503">
        <f t="shared" si="3"/>
        <v>2.1739130434782608</v>
      </c>
      <c r="P11" s="500"/>
      <c r="Q11" s="502">
        <f t="shared" si="4"/>
        <v>46</v>
      </c>
    </row>
    <row r="12" spans="1:17" s="505" customFormat="1" ht="15.75">
      <c r="A12" s="499" t="s">
        <v>167</v>
      </c>
      <c r="B12" s="500"/>
      <c r="C12" s="501">
        <v>141</v>
      </c>
      <c r="D12" s="501">
        <v>1</v>
      </c>
      <c r="E12" s="501">
        <v>127</v>
      </c>
      <c r="F12" s="501">
        <v>2</v>
      </c>
      <c r="G12" s="502">
        <f t="shared" si="0"/>
        <v>271</v>
      </c>
      <c r="H12" s="503">
        <f t="shared" si="1"/>
        <v>97.833935018050539</v>
      </c>
      <c r="I12" s="500"/>
      <c r="J12" s="501">
        <v>1</v>
      </c>
      <c r="K12" s="501"/>
      <c r="L12" s="501">
        <v>4</v>
      </c>
      <c r="M12" s="501">
        <v>1</v>
      </c>
      <c r="N12" s="504">
        <f t="shared" si="2"/>
        <v>6</v>
      </c>
      <c r="O12" s="503">
        <f t="shared" si="3"/>
        <v>2.1660649819494582</v>
      </c>
      <c r="P12" s="500"/>
      <c r="Q12" s="502">
        <f t="shared" si="4"/>
        <v>277</v>
      </c>
    </row>
    <row r="13" spans="1:17" s="505" customFormat="1" ht="15.75">
      <c r="A13" s="499" t="s">
        <v>168</v>
      </c>
      <c r="B13" s="500"/>
      <c r="C13" s="501">
        <v>68</v>
      </c>
      <c r="D13" s="501">
        <v>1</v>
      </c>
      <c r="E13" s="501">
        <v>212</v>
      </c>
      <c r="F13" s="501">
        <v>5</v>
      </c>
      <c r="G13" s="502">
        <f t="shared" si="0"/>
        <v>286</v>
      </c>
      <c r="H13" s="503">
        <f t="shared" si="1"/>
        <v>94.078947368421055</v>
      </c>
      <c r="I13" s="500"/>
      <c r="J13" s="501">
        <v>8</v>
      </c>
      <c r="K13" s="501"/>
      <c r="L13" s="501">
        <v>9</v>
      </c>
      <c r="M13" s="501">
        <v>1</v>
      </c>
      <c r="N13" s="504">
        <f t="shared" si="2"/>
        <v>18</v>
      </c>
      <c r="O13" s="503">
        <f t="shared" si="3"/>
        <v>5.9210526315789469</v>
      </c>
      <c r="P13" s="500"/>
      <c r="Q13" s="502">
        <f t="shared" si="4"/>
        <v>304</v>
      </c>
    </row>
    <row r="14" spans="1:17" s="505" customFormat="1" ht="15.75">
      <c r="A14" s="499" t="s">
        <v>169</v>
      </c>
      <c r="B14" s="500"/>
      <c r="C14" s="501">
        <v>226</v>
      </c>
      <c r="D14" s="501">
        <v>30</v>
      </c>
      <c r="E14" s="501">
        <v>834</v>
      </c>
      <c r="F14" s="501">
        <v>50</v>
      </c>
      <c r="G14" s="502">
        <f>SUM(C14:F14)</f>
        <v>1140</v>
      </c>
      <c r="H14" s="503">
        <f>IF(Q14=0,0,G14/Q14*100)</f>
        <v>86.692015209125472</v>
      </c>
      <c r="I14" s="500"/>
      <c r="J14" s="501">
        <v>28</v>
      </c>
      <c r="K14" s="501">
        <v>5</v>
      </c>
      <c r="L14" s="501">
        <v>140</v>
      </c>
      <c r="M14" s="501">
        <v>2</v>
      </c>
      <c r="N14" s="504">
        <f t="shared" si="2"/>
        <v>175</v>
      </c>
      <c r="O14" s="503">
        <f t="shared" si="3"/>
        <v>13.307984790874524</v>
      </c>
      <c r="P14" s="500"/>
      <c r="Q14" s="502">
        <f t="shared" si="4"/>
        <v>1315</v>
      </c>
    </row>
    <row r="15" spans="1:17" s="505" customFormat="1" ht="15.75">
      <c r="A15" s="499" t="s">
        <v>170</v>
      </c>
      <c r="B15" s="500"/>
      <c r="C15" s="501">
        <v>36</v>
      </c>
      <c r="D15" s="501">
        <v>1</v>
      </c>
      <c r="E15" s="501">
        <v>108</v>
      </c>
      <c r="F15" s="501">
        <v>3</v>
      </c>
      <c r="G15" s="502">
        <f t="shared" si="0"/>
        <v>148</v>
      </c>
      <c r="H15" s="503">
        <f t="shared" si="1"/>
        <v>100</v>
      </c>
      <c r="I15" s="500"/>
      <c r="J15" s="501"/>
      <c r="K15" s="501"/>
      <c r="L15" s="501"/>
      <c r="M15" s="501"/>
      <c r="N15" s="504">
        <f t="shared" si="2"/>
        <v>0</v>
      </c>
      <c r="O15" s="503">
        <f t="shared" si="3"/>
        <v>0</v>
      </c>
      <c r="P15" s="500"/>
      <c r="Q15" s="502">
        <f t="shared" si="4"/>
        <v>148</v>
      </c>
    </row>
    <row r="16" spans="1:17" s="505" customFormat="1" ht="15.75">
      <c r="A16" s="499" t="s">
        <v>171</v>
      </c>
      <c r="B16" s="500"/>
      <c r="C16" s="501">
        <v>12</v>
      </c>
      <c r="D16" s="501"/>
      <c r="E16" s="501">
        <v>42</v>
      </c>
      <c r="F16" s="501">
        <v>1</v>
      </c>
      <c r="G16" s="502">
        <f t="shared" si="0"/>
        <v>55</v>
      </c>
      <c r="H16" s="503">
        <f t="shared" si="1"/>
        <v>96.491228070175438</v>
      </c>
      <c r="I16" s="500"/>
      <c r="J16" s="501">
        <v>1</v>
      </c>
      <c r="K16" s="501"/>
      <c r="L16" s="501">
        <v>1</v>
      </c>
      <c r="M16" s="501"/>
      <c r="N16" s="504">
        <f t="shared" si="2"/>
        <v>2</v>
      </c>
      <c r="O16" s="503">
        <f t="shared" si="3"/>
        <v>3.5087719298245612</v>
      </c>
      <c r="P16" s="500"/>
      <c r="Q16" s="502">
        <f t="shared" si="4"/>
        <v>57</v>
      </c>
    </row>
    <row r="17" spans="1:17" s="505" customFormat="1" ht="15.75">
      <c r="A17" s="499" t="s">
        <v>172</v>
      </c>
      <c r="B17" s="500"/>
      <c r="C17" s="501">
        <v>48</v>
      </c>
      <c r="D17" s="501">
        <v>4</v>
      </c>
      <c r="E17" s="501">
        <v>115</v>
      </c>
      <c r="F17" s="501">
        <v>2</v>
      </c>
      <c r="G17" s="502">
        <f t="shared" si="0"/>
        <v>169</v>
      </c>
      <c r="H17" s="503">
        <f t="shared" si="1"/>
        <v>98.255813953488371</v>
      </c>
      <c r="I17" s="500"/>
      <c r="J17" s="501"/>
      <c r="K17" s="501"/>
      <c r="L17" s="501">
        <v>3</v>
      </c>
      <c r="M17" s="501"/>
      <c r="N17" s="504">
        <f t="shared" si="2"/>
        <v>3</v>
      </c>
      <c r="O17" s="503">
        <f t="shared" si="3"/>
        <v>1.7441860465116279</v>
      </c>
      <c r="P17" s="500"/>
      <c r="Q17" s="502">
        <f t="shared" si="4"/>
        <v>172</v>
      </c>
    </row>
    <row r="18" spans="1:17" s="505" customFormat="1" ht="15.75">
      <c r="A18" s="499" t="s">
        <v>173</v>
      </c>
      <c r="B18" s="500"/>
      <c r="C18" s="501">
        <v>206</v>
      </c>
      <c r="D18" s="501">
        <v>11</v>
      </c>
      <c r="E18" s="501">
        <v>957</v>
      </c>
      <c r="F18" s="501">
        <v>40</v>
      </c>
      <c r="G18" s="502">
        <f t="shared" si="0"/>
        <v>1214</v>
      </c>
      <c r="H18" s="503">
        <f t="shared" si="1"/>
        <v>96.656050955414003</v>
      </c>
      <c r="I18" s="500"/>
      <c r="J18" s="501">
        <v>23</v>
      </c>
      <c r="K18" s="501">
        <v>3</v>
      </c>
      <c r="L18" s="501">
        <v>15</v>
      </c>
      <c r="M18" s="501">
        <v>1</v>
      </c>
      <c r="N18" s="504">
        <f t="shared" si="2"/>
        <v>42</v>
      </c>
      <c r="O18" s="503">
        <f t="shared" si="3"/>
        <v>3.3439490445859872</v>
      </c>
      <c r="P18" s="500"/>
      <c r="Q18" s="502">
        <f t="shared" si="4"/>
        <v>1256</v>
      </c>
    </row>
    <row r="19" spans="1:17" s="505" customFormat="1" ht="15.75">
      <c r="A19" s="499" t="s">
        <v>174</v>
      </c>
      <c r="B19" s="500"/>
      <c r="C19" s="501">
        <v>41</v>
      </c>
      <c r="D19" s="501">
        <v>3</v>
      </c>
      <c r="E19" s="501">
        <v>170</v>
      </c>
      <c r="F19" s="501">
        <v>4</v>
      </c>
      <c r="G19" s="502">
        <f t="shared" si="0"/>
        <v>218</v>
      </c>
      <c r="H19" s="503">
        <f t="shared" si="1"/>
        <v>97.757847533632287</v>
      </c>
      <c r="I19" s="500"/>
      <c r="J19" s="501"/>
      <c r="K19" s="501"/>
      <c r="L19" s="501">
        <v>5</v>
      </c>
      <c r="M19" s="501"/>
      <c r="N19" s="504">
        <f t="shared" si="2"/>
        <v>5</v>
      </c>
      <c r="O19" s="503">
        <f t="shared" si="3"/>
        <v>2.2421524663677128</v>
      </c>
      <c r="P19" s="500"/>
      <c r="Q19" s="502">
        <f t="shared" si="4"/>
        <v>223</v>
      </c>
    </row>
    <row r="20" spans="1:17" s="505" customFormat="1" ht="15.75">
      <c r="A20" s="499" t="s">
        <v>175</v>
      </c>
      <c r="B20" s="500"/>
      <c r="C20" s="501">
        <v>56</v>
      </c>
      <c r="D20" s="501">
        <v>1</v>
      </c>
      <c r="E20" s="501">
        <v>195</v>
      </c>
      <c r="F20" s="501">
        <v>7</v>
      </c>
      <c r="G20" s="502">
        <f t="shared" si="0"/>
        <v>259</v>
      </c>
      <c r="H20" s="503">
        <f t="shared" si="1"/>
        <v>95.220588235294116</v>
      </c>
      <c r="I20" s="500"/>
      <c r="J20" s="501">
        <v>3</v>
      </c>
      <c r="K20" s="501">
        <v>0</v>
      </c>
      <c r="L20" s="501">
        <v>9</v>
      </c>
      <c r="M20" s="501">
        <v>1</v>
      </c>
      <c r="N20" s="504">
        <f t="shared" si="2"/>
        <v>13</v>
      </c>
      <c r="O20" s="503">
        <f t="shared" si="3"/>
        <v>4.7794117647058822</v>
      </c>
      <c r="P20" s="500"/>
      <c r="Q20" s="502">
        <f t="shared" si="4"/>
        <v>272</v>
      </c>
    </row>
    <row r="21" spans="1:17" s="505" customFormat="1" ht="15.75">
      <c r="A21" s="499" t="s">
        <v>176</v>
      </c>
      <c r="B21" s="500"/>
      <c r="C21" s="501">
        <v>83</v>
      </c>
      <c r="D21" s="501">
        <v>5</v>
      </c>
      <c r="E21" s="501">
        <v>185</v>
      </c>
      <c r="F21" s="501">
        <v>7</v>
      </c>
      <c r="G21" s="502">
        <f t="shared" si="0"/>
        <v>280</v>
      </c>
      <c r="H21" s="503">
        <f t="shared" si="1"/>
        <v>97.560975609756099</v>
      </c>
      <c r="I21" s="500"/>
      <c r="J21" s="501">
        <v>3</v>
      </c>
      <c r="K21" s="501"/>
      <c r="L21" s="501">
        <v>4</v>
      </c>
      <c r="M21" s="501"/>
      <c r="N21" s="504">
        <f t="shared" si="2"/>
        <v>7</v>
      </c>
      <c r="O21" s="503">
        <f t="shared" si="3"/>
        <v>2.4390243902439024</v>
      </c>
      <c r="P21" s="500"/>
      <c r="Q21" s="502">
        <f t="shared" si="4"/>
        <v>287</v>
      </c>
    </row>
    <row r="22" spans="1:17" s="505" customFormat="1" ht="15.75">
      <c r="A22" s="499" t="s">
        <v>177</v>
      </c>
      <c r="B22" s="500"/>
      <c r="C22" s="501">
        <v>182</v>
      </c>
      <c r="D22" s="501">
        <v>4</v>
      </c>
      <c r="E22" s="501">
        <v>231</v>
      </c>
      <c r="F22" s="501">
        <v>5</v>
      </c>
      <c r="G22" s="502">
        <f t="shared" si="0"/>
        <v>422</v>
      </c>
      <c r="H22" s="503">
        <f t="shared" si="1"/>
        <v>91.540130151843812</v>
      </c>
      <c r="I22" s="500"/>
      <c r="J22" s="501">
        <v>12</v>
      </c>
      <c r="K22" s="501">
        <v>1</v>
      </c>
      <c r="L22" s="501">
        <v>24</v>
      </c>
      <c r="M22" s="501">
        <v>2</v>
      </c>
      <c r="N22" s="504">
        <f t="shared" si="2"/>
        <v>39</v>
      </c>
      <c r="O22" s="503">
        <f t="shared" si="3"/>
        <v>8.4598698481561811</v>
      </c>
      <c r="P22" s="500"/>
      <c r="Q22" s="502">
        <f t="shared" si="4"/>
        <v>461</v>
      </c>
    </row>
    <row r="23" spans="1:17" s="505" customFormat="1" ht="15.75">
      <c r="A23" s="499" t="s">
        <v>178</v>
      </c>
      <c r="B23" s="500"/>
      <c r="C23" s="501">
        <v>49</v>
      </c>
      <c r="D23" s="501">
        <v>1</v>
      </c>
      <c r="E23" s="501">
        <v>161</v>
      </c>
      <c r="F23" s="501">
        <v>4</v>
      </c>
      <c r="G23" s="502">
        <f t="shared" si="0"/>
        <v>215</v>
      </c>
      <c r="H23" s="503">
        <f t="shared" si="1"/>
        <v>94.298245614035096</v>
      </c>
      <c r="I23" s="500"/>
      <c r="J23" s="501">
        <v>2</v>
      </c>
      <c r="K23" s="501"/>
      <c r="L23" s="501">
        <v>11</v>
      </c>
      <c r="M23" s="501"/>
      <c r="N23" s="504">
        <f t="shared" si="2"/>
        <v>13</v>
      </c>
      <c r="O23" s="503">
        <f t="shared" si="3"/>
        <v>5.7017543859649118</v>
      </c>
      <c r="P23" s="500"/>
      <c r="Q23" s="502">
        <f t="shared" si="4"/>
        <v>228</v>
      </c>
    </row>
    <row r="24" spans="1:17" s="505" customFormat="1" ht="15.75">
      <c r="A24" s="499" t="s">
        <v>179</v>
      </c>
      <c r="B24" s="500"/>
      <c r="C24" s="501">
        <v>42</v>
      </c>
      <c r="D24" s="501">
        <v>0</v>
      </c>
      <c r="E24" s="501">
        <v>184</v>
      </c>
      <c r="F24" s="501">
        <v>2</v>
      </c>
      <c r="G24" s="502">
        <f t="shared" si="0"/>
        <v>228</v>
      </c>
      <c r="H24" s="503">
        <f t="shared" si="1"/>
        <v>95.798319327731093</v>
      </c>
      <c r="I24" s="500"/>
      <c r="J24" s="501">
        <v>3</v>
      </c>
      <c r="K24" s="501"/>
      <c r="L24" s="501">
        <v>7</v>
      </c>
      <c r="M24" s="501"/>
      <c r="N24" s="504">
        <f t="shared" si="2"/>
        <v>10</v>
      </c>
      <c r="O24" s="503">
        <f t="shared" si="3"/>
        <v>4.2016806722689077</v>
      </c>
      <c r="P24" s="500"/>
      <c r="Q24" s="502">
        <f t="shared" si="4"/>
        <v>238</v>
      </c>
    </row>
    <row r="25" spans="1:17" s="505" customFormat="1" ht="15.75">
      <c r="A25" s="499" t="s">
        <v>180</v>
      </c>
      <c r="B25" s="500"/>
      <c r="C25" s="501">
        <v>71</v>
      </c>
      <c r="D25" s="501">
        <v>2</v>
      </c>
      <c r="E25" s="501">
        <v>84</v>
      </c>
      <c r="F25" s="501">
        <v>2</v>
      </c>
      <c r="G25" s="502">
        <f t="shared" si="0"/>
        <v>159</v>
      </c>
      <c r="H25" s="503">
        <f t="shared" si="1"/>
        <v>99.375</v>
      </c>
      <c r="I25" s="500"/>
      <c r="J25" s="501"/>
      <c r="K25" s="501"/>
      <c r="L25" s="501">
        <v>1</v>
      </c>
      <c r="M25" s="501"/>
      <c r="N25" s="504">
        <f t="shared" si="2"/>
        <v>1</v>
      </c>
      <c r="O25" s="503">
        <f t="shared" si="3"/>
        <v>0.625</v>
      </c>
      <c r="P25" s="500"/>
      <c r="Q25" s="502">
        <f t="shared" si="4"/>
        <v>160</v>
      </c>
    </row>
    <row r="26" spans="1:17" s="505" customFormat="1" ht="15.75">
      <c r="A26" s="499" t="s">
        <v>181</v>
      </c>
      <c r="B26" s="500"/>
      <c r="C26" s="501">
        <v>41</v>
      </c>
      <c r="D26" s="501">
        <v>1</v>
      </c>
      <c r="E26" s="501">
        <v>141</v>
      </c>
      <c r="F26" s="501">
        <v>3</v>
      </c>
      <c r="G26" s="502">
        <f>SUM(C26:F26)</f>
        <v>186</v>
      </c>
      <c r="H26" s="503">
        <f t="shared" si="1"/>
        <v>91.62561576354679</v>
      </c>
      <c r="I26" s="500"/>
      <c r="J26" s="501">
        <v>4</v>
      </c>
      <c r="K26" s="501">
        <v>0</v>
      </c>
      <c r="L26" s="501">
        <v>13</v>
      </c>
      <c r="M26" s="501">
        <v>0</v>
      </c>
      <c r="N26" s="504">
        <f t="shared" si="2"/>
        <v>17</v>
      </c>
      <c r="O26" s="503">
        <f t="shared" si="3"/>
        <v>8.3743842364532011</v>
      </c>
      <c r="P26" s="500"/>
      <c r="Q26" s="502">
        <f t="shared" si="4"/>
        <v>203</v>
      </c>
    </row>
    <row r="27" spans="1:17" s="505" customFormat="1" ht="15.75">
      <c r="A27" s="499" t="s">
        <v>182</v>
      </c>
      <c r="B27" s="500"/>
      <c r="C27" s="501">
        <v>106</v>
      </c>
      <c r="D27" s="501">
        <v>3</v>
      </c>
      <c r="E27" s="501">
        <v>139</v>
      </c>
      <c r="F27" s="501">
        <v>8</v>
      </c>
      <c r="G27" s="502">
        <f t="shared" si="0"/>
        <v>256</v>
      </c>
      <c r="H27" s="503">
        <f t="shared" si="1"/>
        <v>97.70992366412213</v>
      </c>
      <c r="I27" s="500"/>
      <c r="J27" s="501">
        <v>3</v>
      </c>
      <c r="K27" s="501">
        <v>1</v>
      </c>
      <c r="L27" s="501">
        <v>1</v>
      </c>
      <c r="M27" s="501">
        <v>1</v>
      </c>
      <c r="N27" s="504">
        <f t="shared" si="2"/>
        <v>6</v>
      </c>
      <c r="O27" s="503">
        <f t="shared" si="3"/>
        <v>2.2900763358778624</v>
      </c>
      <c r="P27" s="500"/>
      <c r="Q27" s="502">
        <f t="shared" si="4"/>
        <v>262</v>
      </c>
    </row>
    <row r="28" spans="1:17" s="505" customFormat="1" ht="15.75">
      <c r="A28" s="499" t="s">
        <v>183</v>
      </c>
      <c r="B28" s="500"/>
      <c r="C28" s="501">
        <v>168</v>
      </c>
      <c r="D28" s="501">
        <v>7</v>
      </c>
      <c r="E28" s="501">
        <v>326</v>
      </c>
      <c r="F28" s="501">
        <v>13</v>
      </c>
      <c r="G28" s="502">
        <f t="shared" si="0"/>
        <v>514</v>
      </c>
      <c r="H28" s="503">
        <f t="shared" si="1"/>
        <v>98.279158699808804</v>
      </c>
      <c r="I28" s="500"/>
      <c r="J28" s="501">
        <v>4</v>
      </c>
      <c r="K28" s="501">
        <v>0</v>
      </c>
      <c r="L28" s="501">
        <v>4</v>
      </c>
      <c r="M28" s="501">
        <v>1</v>
      </c>
      <c r="N28" s="504">
        <f t="shared" si="2"/>
        <v>9</v>
      </c>
      <c r="O28" s="503">
        <f t="shared" si="3"/>
        <v>1.7208413001912046</v>
      </c>
      <c r="P28" s="500"/>
      <c r="Q28" s="502">
        <f t="shared" si="4"/>
        <v>523</v>
      </c>
    </row>
    <row r="29" spans="1:17" ht="15.75">
      <c r="A29" s="506" t="s">
        <v>184</v>
      </c>
      <c r="B29" s="507"/>
      <c r="C29" s="508">
        <v>10</v>
      </c>
      <c r="D29" s="508">
        <v>2</v>
      </c>
      <c r="E29" s="508">
        <v>70</v>
      </c>
      <c r="F29" s="508">
        <v>2</v>
      </c>
      <c r="G29" s="509">
        <f t="shared" si="0"/>
        <v>84</v>
      </c>
      <c r="H29" s="510">
        <f t="shared" si="1"/>
        <v>95.454545454545453</v>
      </c>
      <c r="I29" s="507"/>
      <c r="J29" s="508">
        <v>1</v>
      </c>
      <c r="K29" s="508"/>
      <c r="L29" s="508">
        <v>3</v>
      </c>
      <c r="M29" s="508"/>
      <c r="N29" s="511">
        <f t="shared" si="2"/>
        <v>4</v>
      </c>
      <c r="O29" s="510">
        <f t="shared" si="3"/>
        <v>4.5454545454545459</v>
      </c>
      <c r="P29" s="507"/>
      <c r="Q29" s="509">
        <f t="shared" si="4"/>
        <v>88</v>
      </c>
    </row>
    <row r="30" spans="1:17" ht="15.75">
      <c r="A30" s="506" t="s">
        <v>185</v>
      </c>
      <c r="B30" s="507"/>
      <c r="C30" s="508">
        <v>57</v>
      </c>
      <c r="D30" s="508"/>
      <c r="E30" s="508">
        <v>57</v>
      </c>
      <c r="F30" s="508">
        <v>2</v>
      </c>
      <c r="G30" s="509">
        <f t="shared" si="0"/>
        <v>116</v>
      </c>
      <c r="H30" s="510">
        <f t="shared" si="1"/>
        <v>95.867768595041326</v>
      </c>
      <c r="I30" s="507"/>
      <c r="J30" s="508">
        <v>3</v>
      </c>
      <c r="K30" s="508"/>
      <c r="L30" s="508">
        <v>2</v>
      </c>
      <c r="M30" s="508"/>
      <c r="N30" s="511">
        <f t="shared" si="2"/>
        <v>5</v>
      </c>
      <c r="O30" s="510">
        <f t="shared" si="3"/>
        <v>4.1322314049586781</v>
      </c>
      <c r="P30" s="507"/>
      <c r="Q30" s="509">
        <f t="shared" si="4"/>
        <v>121</v>
      </c>
    </row>
    <row r="31" spans="1:17" ht="15.75">
      <c r="A31" s="506" t="s">
        <v>186</v>
      </c>
      <c r="B31" s="507"/>
      <c r="C31" s="508">
        <v>47</v>
      </c>
      <c r="D31" s="508">
        <v>1</v>
      </c>
      <c r="E31" s="508">
        <v>58</v>
      </c>
      <c r="F31" s="508">
        <v>1</v>
      </c>
      <c r="G31" s="509">
        <f t="shared" si="0"/>
        <v>107</v>
      </c>
      <c r="H31" s="510">
        <f t="shared" si="1"/>
        <v>94.690265486725664</v>
      </c>
      <c r="I31" s="507"/>
      <c r="J31" s="508">
        <v>1</v>
      </c>
      <c r="K31" s="508">
        <v>0</v>
      </c>
      <c r="L31" s="508">
        <v>5</v>
      </c>
      <c r="M31" s="508">
        <v>0</v>
      </c>
      <c r="N31" s="511">
        <f t="shared" si="2"/>
        <v>6</v>
      </c>
      <c r="O31" s="510">
        <f t="shared" si="3"/>
        <v>5.3097345132743365</v>
      </c>
      <c r="P31" s="507"/>
      <c r="Q31" s="509">
        <f t="shared" si="4"/>
        <v>113</v>
      </c>
    </row>
    <row r="32" spans="1:17" ht="15.75">
      <c r="A32" s="506" t="s">
        <v>187</v>
      </c>
      <c r="B32" s="507"/>
      <c r="C32" s="508">
        <v>45</v>
      </c>
      <c r="D32" s="508"/>
      <c r="E32" s="508">
        <v>121</v>
      </c>
      <c r="F32" s="508">
        <v>1</v>
      </c>
      <c r="G32" s="509">
        <f t="shared" si="0"/>
        <v>167</v>
      </c>
      <c r="H32" s="510">
        <f t="shared" si="1"/>
        <v>92.777777777777786</v>
      </c>
      <c r="I32" s="507"/>
      <c r="J32" s="508">
        <v>5</v>
      </c>
      <c r="K32" s="508"/>
      <c r="L32" s="508">
        <v>7</v>
      </c>
      <c r="M32" s="508">
        <v>1</v>
      </c>
      <c r="N32" s="511">
        <f t="shared" si="2"/>
        <v>13</v>
      </c>
      <c r="O32" s="510">
        <f t="shared" si="3"/>
        <v>7.2222222222222214</v>
      </c>
      <c r="P32" s="507"/>
      <c r="Q32" s="509">
        <f t="shared" si="4"/>
        <v>180</v>
      </c>
    </row>
    <row r="33" spans="1:39" ht="15.75">
      <c r="A33" s="506" t="s">
        <v>188</v>
      </c>
      <c r="B33" s="507"/>
      <c r="C33" s="508">
        <v>98</v>
      </c>
      <c r="D33" s="508">
        <v>8</v>
      </c>
      <c r="E33" s="508">
        <v>221</v>
      </c>
      <c r="F33" s="508">
        <v>5</v>
      </c>
      <c r="G33" s="509">
        <f t="shared" si="0"/>
        <v>332</v>
      </c>
      <c r="H33" s="510">
        <f t="shared" si="1"/>
        <v>99.401197604790411</v>
      </c>
      <c r="I33" s="507"/>
      <c r="J33" s="508"/>
      <c r="K33" s="508"/>
      <c r="L33" s="508">
        <v>1</v>
      </c>
      <c r="M33" s="508">
        <v>1</v>
      </c>
      <c r="N33" s="511">
        <f t="shared" si="2"/>
        <v>2</v>
      </c>
      <c r="O33" s="510">
        <f t="shared" si="3"/>
        <v>0.5988023952095809</v>
      </c>
      <c r="P33" s="507"/>
      <c r="Q33" s="509">
        <f t="shared" si="4"/>
        <v>334</v>
      </c>
    </row>
    <row r="34" spans="1:39" ht="15.75">
      <c r="A34" s="506" t="s">
        <v>189</v>
      </c>
      <c r="B34" s="507"/>
      <c r="C34" s="508">
        <v>46</v>
      </c>
      <c r="D34" s="508">
        <v>1</v>
      </c>
      <c r="E34" s="508">
        <v>188</v>
      </c>
      <c r="F34" s="508">
        <v>5</v>
      </c>
      <c r="G34" s="509">
        <f t="shared" si="0"/>
        <v>240</v>
      </c>
      <c r="H34" s="510">
        <f t="shared" si="1"/>
        <v>100</v>
      </c>
      <c r="I34" s="507"/>
      <c r="J34" s="508"/>
      <c r="K34" s="508"/>
      <c r="L34" s="508"/>
      <c r="M34" s="508"/>
      <c r="N34" s="511">
        <f t="shared" si="2"/>
        <v>0</v>
      </c>
      <c r="O34" s="510">
        <f t="shared" si="3"/>
        <v>0</v>
      </c>
      <c r="P34" s="507"/>
      <c r="Q34" s="509">
        <f t="shared" si="4"/>
        <v>240</v>
      </c>
    </row>
    <row r="35" spans="1:39" ht="15.75">
      <c r="A35" s="506" t="s">
        <v>190</v>
      </c>
      <c r="B35" s="507"/>
      <c r="C35" s="508">
        <v>42</v>
      </c>
      <c r="D35" s="508"/>
      <c r="E35" s="508">
        <v>187</v>
      </c>
      <c r="F35" s="508">
        <v>5</v>
      </c>
      <c r="G35" s="509">
        <f t="shared" si="0"/>
        <v>234</v>
      </c>
      <c r="H35" s="510">
        <f t="shared" si="1"/>
        <v>97.095435684647299</v>
      </c>
      <c r="I35" s="507"/>
      <c r="J35" s="508">
        <v>2</v>
      </c>
      <c r="K35" s="508">
        <v>1</v>
      </c>
      <c r="L35" s="508">
        <v>4</v>
      </c>
      <c r="M35" s="508"/>
      <c r="N35" s="511">
        <f t="shared" si="2"/>
        <v>7</v>
      </c>
      <c r="O35" s="510">
        <f t="shared" si="3"/>
        <v>2.904564315352697</v>
      </c>
      <c r="P35" s="507"/>
      <c r="Q35" s="509">
        <f t="shared" si="4"/>
        <v>241</v>
      </c>
    </row>
    <row r="36" spans="1:39" ht="15.75">
      <c r="A36" s="506" t="s">
        <v>191</v>
      </c>
      <c r="B36" s="507"/>
      <c r="C36" s="508">
        <v>16</v>
      </c>
      <c r="D36" s="508"/>
      <c r="E36" s="508">
        <v>11</v>
      </c>
      <c r="F36" s="508"/>
      <c r="G36" s="509">
        <f t="shared" si="0"/>
        <v>27</v>
      </c>
      <c r="H36" s="510">
        <f t="shared" si="1"/>
        <v>79.411764705882348</v>
      </c>
      <c r="I36" s="507"/>
      <c r="J36" s="508">
        <v>2</v>
      </c>
      <c r="K36" s="508"/>
      <c r="L36" s="508">
        <v>5</v>
      </c>
      <c r="M36" s="508"/>
      <c r="N36" s="511">
        <f t="shared" si="2"/>
        <v>7</v>
      </c>
      <c r="O36" s="510">
        <f t="shared" si="3"/>
        <v>20.588235294117645</v>
      </c>
      <c r="P36" s="507"/>
      <c r="Q36" s="509">
        <f t="shared" si="4"/>
        <v>34</v>
      </c>
    </row>
    <row r="37" spans="1:39" ht="15.75">
      <c r="A37" s="506" t="s">
        <v>192</v>
      </c>
      <c r="B37" s="507"/>
      <c r="C37" s="508">
        <v>122</v>
      </c>
      <c r="D37" s="508">
        <v>12</v>
      </c>
      <c r="E37" s="508">
        <v>208</v>
      </c>
      <c r="F37" s="508">
        <v>1</v>
      </c>
      <c r="G37" s="509">
        <f t="shared" si="0"/>
        <v>343</v>
      </c>
      <c r="H37" s="510">
        <f t="shared" si="1"/>
        <v>99.132947976878611</v>
      </c>
      <c r="I37" s="507"/>
      <c r="J37" s="508">
        <v>1</v>
      </c>
      <c r="K37" s="508"/>
      <c r="L37" s="508">
        <v>2</v>
      </c>
      <c r="M37" s="508"/>
      <c r="N37" s="511">
        <f t="shared" si="2"/>
        <v>3</v>
      </c>
      <c r="O37" s="510">
        <f t="shared" si="3"/>
        <v>0.86705202312138718</v>
      </c>
      <c r="P37" s="507"/>
      <c r="Q37" s="509">
        <f t="shared" si="4"/>
        <v>346</v>
      </c>
    </row>
    <row r="38" spans="1:39" ht="15.75">
      <c r="A38" s="506" t="s">
        <v>193</v>
      </c>
      <c r="B38" s="507"/>
      <c r="C38" s="508">
        <v>25</v>
      </c>
      <c r="D38" s="508"/>
      <c r="E38" s="508">
        <v>80</v>
      </c>
      <c r="F38" s="508">
        <v>1</v>
      </c>
      <c r="G38" s="509">
        <f t="shared" si="0"/>
        <v>106</v>
      </c>
      <c r="H38" s="510">
        <f t="shared" si="1"/>
        <v>98.148148148148152</v>
      </c>
      <c r="I38" s="507"/>
      <c r="J38" s="508">
        <v>2</v>
      </c>
      <c r="K38" s="508"/>
      <c r="L38" s="508"/>
      <c r="M38" s="508"/>
      <c r="N38" s="511">
        <f t="shared" si="2"/>
        <v>2</v>
      </c>
      <c r="O38" s="510">
        <f t="shared" si="3"/>
        <v>1.8518518518518516</v>
      </c>
      <c r="P38" s="507"/>
      <c r="Q38" s="509">
        <f t="shared" si="4"/>
        <v>108</v>
      </c>
    </row>
    <row r="39" spans="1:39" ht="15.75">
      <c r="A39" s="506" t="s">
        <v>194</v>
      </c>
      <c r="B39" s="507"/>
      <c r="C39" s="508">
        <v>10</v>
      </c>
      <c r="D39" s="508"/>
      <c r="E39" s="508">
        <v>79</v>
      </c>
      <c r="F39" s="508">
        <v>2</v>
      </c>
      <c r="G39" s="509">
        <f t="shared" si="0"/>
        <v>91</v>
      </c>
      <c r="H39" s="510">
        <f t="shared" si="1"/>
        <v>92.857142857142861</v>
      </c>
      <c r="I39" s="507"/>
      <c r="J39" s="508">
        <v>1</v>
      </c>
      <c r="K39" s="508">
        <v>1</v>
      </c>
      <c r="L39" s="508">
        <v>4</v>
      </c>
      <c r="M39" s="508">
        <v>1</v>
      </c>
      <c r="N39" s="511">
        <f t="shared" si="2"/>
        <v>7</v>
      </c>
      <c r="O39" s="510">
        <f t="shared" si="3"/>
        <v>7.1428571428571423</v>
      </c>
      <c r="P39" s="507"/>
      <c r="Q39" s="509">
        <f t="shared" si="4"/>
        <v>98</v>
      </c>
    </row>
    <row r="40" spans="1:39" ht="8.1" customHeight="1">
      <c r="A40" s="498"/>
      <c r="B40" s="495"/>
      <c r="C40" s="495"/>
      <c r="D40" s="495"/>
      <c r="E40" s="495"/>
      <c r="F40" s="495"/>
      <c r="G40" s="498"/>
      <c r="H40" s="498"/>
      <c r="I40" s="495"/>
      <c r="J40" s="495"/>
      <c r="K40" s="495"/>
      <c r="L40" s="495"/>
      <c r="M40" s="495"/>
      <c r="N40" s="498"/>
      <c r="O40" s="498"/>
      <c r="P40" s="495"/>
      <c r="Q40" s="498"/>
    </row>
    <row r="41" spans="1:39" ht="15.75">
      <c r="A41" s="512" t="s">
        <v>195</v>
      </c>
      <c r="B41" s="513"/>
      <c r="C41" s="514">
        <f>SUM(C8:C39)</f>
        <v>2231</v>
      </c>
      <c r="D41" s="514">
        <f t="shared" ref="D41:Q41" si="5">SUM(D8:D39)</f>
        <v>101</v>
      </c>
      <c r="E41" s="514">
        <f t="shared" si="5"/>
        <v>5761</v>
      </c>
      <c r="F41" s="514">
        <f t="shared" si="5"/>
        <v>186</v>
      </c>
      <c r="G41" s="514">
        <f t="shared" si="5"/>
        <v>8279</v>
      </c>
      <c r="H41" s="514">
        <f t="shared" si="1"/>
        <v>94.725400457665913</v>
      </c>
      <c r="I41" s="498">
        <f t="shared" ref="I41" si="6">SUM(I8:I39)</f>
        <v>0</v>
      </c>
      <c r="J41" s="514">
        <f t="shared" si="5"/>
        <v>130</v>
      </c>
      <c r="K41" s="514">
        <f t="shared" si="5"/>
        <v>15</v>
      </c>
      <c r="L41" s="514">
        <f>SUM(L8:L39)</f>
        <v>300</v>
      </c>
      <c r="M41" s="514">
        <f>SUM(M8:M39)</f>
        <v>16</v>
      </c>
      <c r="N41" s="514">
        <f t="shared" si="5"/>
        <v>461</v>
      </c>
      <c r="O41" s="514">
        <f t="shared" si="3"/>
        <v>5.2745995423340961</v>
      </c>
      <c r="P41" s="515"/>
      <c r="Q41" s="514">
        <f t="shared" si="5"/>
        <v>8740</v>
      </c>
    </row>
    <row r="42" spans="1:39" ht="8.1" customHeight="1">
      <c r="A42" s="498"/>
      <c r="B42" s="495"/>
      <c r="C42" s="495"/>
      <c r="D42" s="495"/>
      <c r="E42" s="495"/>
      <c r="F42" s="495"/>
      <c r="G42" s="498"/>
      <c r="H42" s="498"/>
      <c r="I42" s="495"/>
      <c r="J42" s="495"/>
      <c r="K42" s="495"/>
      <c r="L42" s="495"/>
      <c r="M42" s="495"/>
      <c r="N42" s="498"/>
      <c r="O42" s="498"/>
      <c r="P42" s="495"/>
      <c r="Q42" s="498"/>
    </row>
    <row r="43" spans="1:39" ht="15.75">
      <c r="A43" s="506" t="s">
        <v>196</v>
      </c>
      <c r="B43" s="495"/>
      <c r="C43" s="508">
        <v>1</v>
      </c>
      <c r="D43" s="508"/>
      <c r="E43" s="508">
        <v>3</v>
      </c>
      <c r="F43" s="508"/>
      <c r="G43" s="509">
        <f t="shared" ref="G43:G56" si="7">SUM(C43:F43)</f>
        <v>4</v>
      </c>
      <c r="H43" s="510">
        <f t="shared" ref="H43:H58" si="8">IF(Q43=0,0,G43/Q43*100)</f>
        <v>9.3023255813953494</v>
      </c>
      <c r="I43" s="495"/>
      <c r="J43" s="508">
        <v>28</v>
      </c>
      <c r="K43" s="508"/>
      <c r="L43" s="508">
        <v>11</v>
      </c>
      <c r="M43" s="508"/>
      <c r="N43" s="511">
        <f t="shared" ref="N43:N56" si="9">SUM(J43:M43)</f>
        <v>39</v>
      </c>
      <c r="O43" s="510">
        <f t="shared" ref="O43:O60" si="10">IF(Q43=0,0,N43/Q43*100)</f>
        <v>90.697674418604649</v>
      </c>
      <c r="P43" s="495"/>
      <c r="Q43" s="509">
        <f t="shared" ref="Q43:Q56" si="11">G43+N43</f>
        <v>43</v>
      </c>
    </row>
    <row r="44" spans="1:39" ht="15.75">
      <c r="A44" s="506" t="s">
        <v>197</v>
      </c>
      <c r="B44" s="495"/>
      <c r="C44" s="508">
        <v>6</v>
      </c>
      <c r="D44" s="508"/>
      <c r="E44" s="508">
        <v>20</v>
      </c>
      <c r="F44" s="508"/>
      <c r="G44" s="509">
        <f t="shared" si="7"/>
        <v>26</v>
      </c>
      <c r="H44" s="510">
        <f t="shared" si="8"/>
        <v>45.614035087719294</v>
      </c>
      <c r="I44" s="495"/>
      <c r="J44" s="508">
        <v>16</v>
      </c>
      <c r="K44" s="508"/>
      <c r="L44" s="508">
        <v>15</v>
      </c>
      <c r="M44" s="508"/>
      <c r="N44" s="511">
        <f t="shared" si="9"/>
        <v>31</v>
      </c>
      <c r="O44" s="510">
        <f t="shared" si="10"/>
        <v>54.385964912280706</v>
      </c>
      <c r="P44" s="495"/>
      <c r="Q44" s="509">
        <f t="shared" si="11"/>
        <v>57</v>
      </c>
    </row>
    <row r="45" spans="1:39" ht="15.75">
      <c r="A45" s="506" t="s">
        <v>198</v>
      </c>
      <c r="B45" s="495"/>
      <c r="C45" s="508">
        <v>3</v>
      </c>
      <c r="D45" s="508"/>
      <c r="E45" s="508">
        <v>9</v>
      </c>
      <c r="F45" s="508"/>
      <c r="G45" s="509">
        <f t="shared" si="7"/>
        <v>12</v>
      </c>
      <c r="H45" s="510">
        <f t="shared" si="8"/>
        <v>31.578947368421051</v>
      </c>
      <c r="I45" s="495"/>
      <c r="J45" s="508">
        <v>12</v>
      </c>
      <c r="K45" s="508"/>
      <c r="L45" s="508">
        <v>14</v>
      </c>
      <c r="M45" s="508"/>
      <c r="N45" s="511">
        <f t="shared" si="9"/>
        <v>26</v>
      </c>
      <c r="O45" s="510">
        <f t="shared" si="10"/>
        <v>68.421052631578945</v>
      </c>
      <c r="P45" s="495"/>
      <c r="Q45" s="509">
        <f t="shared" si="11"/>
        <v>38</v>
      </c>
    </row>
    <row r="46" spans="1:39" ht="15.75">
      <c r="A46" s="506" t="s">
        <v>199</v>
      </c>
      <c r="B46" s="495"/>
      <c r="C46" s="508">
        <v>1</v>
      </c>
      <c r="D46" s="508"/>
      <c r="E46" s="508">
        <v>1</v>
      </c>
      <c r="F46" s="508"/>
      <c r="G46" s="509">
        <f t="shared" si="7"/>
        <v>2</v>
      </c>
      <c r="H46" s="510">
        <f t="shared" si="8"/>
        <v>66.666666666666657</v>
      </c>
      <c r="I46" s="495"/>
      <c r="J46" s="508">
        <v>0</v>
      </c>
      <c r="K46" s="508"/>
      <c r="L46" s="508">
        <v>1</v>
      </c>
      <c r="M46" s="508"/>
      <c r="N46" s="511">
        <f t="shared" si="9"/>
        <v>1</v>
      </c>
      <c r="O46" s="510">
        <f t="shared" si="10"/>
        <v>33.333333333333329</v>
      </c>
      <c r="P46" s="495"/>
      <c r="Q46" s="509">
        <f t="shared" si="11"/>
        <v>3</v>
      </c>
    </row>
    <row r="47" spans="1:39" s="517" customFormat="1" ht="15.75">
      <c r="A47" s="499" t="s">
        <v>200</v>
      </c>
      <c r="B47" s="516"/>
      <c r="C47" s="501">
        <v>0</v>
      </c>
      <c r="D47" s="501"/>
      <c r="E47" s="501">
        <v>5</v>
      </c>
      <c r="F47" s="501"/>
      <c r="G47" s="502">
        <f t="shared" si="7"/>
        <v>5</v>
      </c>
      <c r="H47" s="503">
        <f t="shared" si="8"/>
        <v>21.739130434782609</v>
      </c>
      <c r="I47" s="516"/>
      <c r="J47" s="501"/>
      <c r="K47" s="501"/>
      <c r="L47" s="501">
        <v>18</v>
      </c>
      <c r="M47" s="501"/>
      <c r="N47" s="504">
        <f t="shared" si="9"/>
        <v>18</v>
      </c>
      <c r="O47" s="503">
        <f t="shared" si="10"/>
        <v>78.260869565217391</v>
      </c>
      <c r="P47" s="516"/>
      <c r="Q47" s="502">
        <f t="shared" si="11"/>
        <v>23</v>
      </c>
      <c r="R47" s="494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  <c r="AE47" s="494"/>
      <c r="AF47" s="494"/>
      <c r="AG47" s="494"/>
      <c r="AH47" s="494"/>
      <c r="AI47" s="494"/>
      <c r="AJ47" s="494"/>
      <c r="AK47" s="494"/>
      <c r="AL47" s="494"/>
      <c r="AM47" s="494"/>
    </row>
    <row r="48" spans="1:39" ht="15.75">
      <c r="A48" s="506" t="s">
        <v>201</v>
      </c>
      <c r="B48" s="495"/>
      <c r="C48" s="508">
        <v>2</v>
      </c>
      <c r="D48" s="508">
        <v>0</v>
      </c>
      <c r="E48" s="508">
        <v>0</v>
      </c>
      <c r="F48" s="508">
        <v>0</v>
      </c>
      <c r="G48" s="509">
        <f t="shared" si="7"/>
        <v>2</v>
      </c>
      <c r="H48" s="510">
        <f t="shared" si="8"/>
        <v>6.0606060606060606</v>
      </c>
      <c r="I48" s="495"/>
      <c r="J48" s="508">
        <v>16</v>
      </c>
      <c r="K48" s="508">
        <v>0</v>
      </c>
      <c r="L48" s="508">
        <v>15</v>
      </c>
      <c r="M48" s="508">
        <v>0</v>
      </c>
      <c r="N48" s="511">
        <f t="shared" si="9"/>
        <v>31</v>
      </c>
      <c r="O48" s="510">
        <f t="shared" si="10"/>
        <v>93.939393939393938</v>
      </c>
      <c r="P48" s="495"/>
      <c r="Q48" s="509">
        <f t="shared" si="11"/>
        <v>33</v>
      </c>
    </row>
    <row r="49" spans="1:17" ht="15.75">
      <c r="A49" s="506" t="s">
        <v>202</v>
      </c>
      <c r="B49" s="495"/>
      <c r="C49" s="508">
        <v>3</v>
      </c>
      <c r="D49" s="508"/>
      <c r="E49" s="508">
        <v>12</v>
      </c>
      <c r="F49" s="508"/>
      <c r="G49" s="509">
        <f t="shared" si="7"/>
        <v>15</v>
      </c>
      <c r="H49" s="510">
        <f t="shared" si="8"/>
        <v>24.193548387096776</v>
      </c>
      <c r="I49" s="495"/>
      <c r="J49" s="508">
        <v>12</v>
      </c>
      <c r="K49" s="508"/>
      <c r="L49" s="508">
        <v>35</v>
      </c>
      <c r="M49" s="508"/>
      <c r="N49" s="511">
        <f t="shared" si="9"/>
        <v>47</v>
      </c>
      <c r="O49" s="510">
        <f t="shared" si="10"/>
        <v>75.806451612903231</v>
      </c>
      <c r="P49" s="495"/>
      <c r="Q49" s="509">
        <f t="shared" si="11"/>
        <v>62</v>
      </c>
    </row>
    <row r="50" spans="1:17" ht="15.75">
      <c r="A50" s="506" t="s">
        <v>203</v>
      </c>
      <c r="B50" s="495"/>
      <c r="C50" s="508">
        <v>4</v>
      </c>
      <c r="D50" s="508"/>
      <c r="E50" s="508">
        <v>22</v>
      </c>
      <c r="F50" s="508"/>
      <c r="G50" s="509">
        <f t="shared" si="7"/>
        <v>26</v>
      </c>
      <c r="H50" s="510">
        <f t="shared" si="8"/>
        <v>36.111111111111107</v>
      </c>
      <c r="I50" s="495"/>
      <c r="J50" s="508">
        <v>24</v>
      </c>
      <c r="K50" s="508"/>
      <c r="L50" s="508">
        <v>22</v>
      </c>
      <c r="M50" s="508"/>
      <c r="N50" s="511">
        <f t="shared" si="9"/>
        <v>46</v>
      </c>
      <c r="O50" s="510">
        <f t="shared" si="10"/>
        <v>63.888888888888886</v>
      </c>
      <c r="P50" s="495"/>
      <c r="Q50" s="509">
        <f t="shared" si="11"/>
        <v>72</v>
      </c>
    </row>
    <row r="51" spans="1:17" ht="15.75">
      <c r="A51" s="506" t="s">
        <v>204</v>
      </c>
      <c r="B51" s="495"/>
      <c r="C51" s="508">
        <v>2</v>
      </c>
      <c r="D51" s="508"/>
      <c r="E51" s="508">
        <v>13</v>
      </c>
      <c r="F51" s="508"/>
      <c r="G51" s="509">
        <f t="shared" si="7"/>
        <v>15</v>
      </c>
      <c r="H51" s="510">
        <f t="shared" si="8"/>
        <v>20.833333333333336</v>
      </c>
      <c r="I51" s="495"/>
      <c r="J51" s="508">
        <v>20</v>
      </c>
      <c r="K51" s="508"/>
      <c r="L51" s="508">
        <v>37</v>
      </c>
      <c r="M51" s="508"/>
      <c r="N51" s="511">
        <f t="shared" si="9"/>
        <v>57</v>
      </c>
      <c r="O51" s="510">
        <f t="shared" si="10"/>
        <v>79.166666666666657</v>
      </c>
      <c r="P51" s="495"/>
      <c r="Q51" s="509">
        <f t="shared" si="11"/>
        <v>72</v>
      </c>
    </row>
    <row r="52" spans="1:17" ht="15.75">
      <c r="A52" s="506" t="s">
        <v>206</v>
      </c>
      <c r="B52" s="495"/>
      <c r="C52" s="508">
        <v>2</v>
      </c>
      <c r="D52" s="508">
        <v>0</v>
      </c>
      <c r="E52" s="508">
        <v>19</v>
      </c>
      <c r="F52" s="508">
        <v>0</v>
      </c>
      <c r="G52" s="509">
        <f t="shared" si="7"/>
        <v>21</v>
      </c>
      <c r="H52" s="510">
        <f t="shared" si="8"/>
        <v>46.666666666666664</v>
      </c>
      <c r="I52" s="495"/>
      <c r="J52" s="508">
        <v>7</v>
      </c>
      <c r="K52" s="508">
        <v>0</v>
      </c>
      <c r="L52" s="508">
        <v>17</v>
      </c>
      <c r="M52" s="508">
        <v>0</v>
      </c>
      <c r="N52" s="511">
        <f t="shared" si="9"/>
        <v>24</v>
      </c>
      <c r="O52" s="510">
        <f t="shared" si="10"/>
        <v>53.333333333333336</v>
      </c>
      <c r="P52" s="495"/>
      <c r="Q52" s="509">
        <f t="shared" si="11"/>
        <v>45</v>
      </c>
    </row>
    <row r="53" spans="1:17" ht="15.75">
      <c r="A53" s="506" t="s">
        <v>205</v>
      </c>
      <c r="B53" s="495"/>
      <c r="C53" s="508"/>
      <c r="D53" s="508">
        <v>2</v>
      </c>
      <c r="E53" s="508"/>
      <c r="F53" s="508">
        <v>4</v>
      </c>
      <c r="G53" s="509">
        <f>SUM(C53:F53)</f>
        <v>6</v>
      </c>
      <c r="H53" s="510">
        <f t="shared" si="8"/>
        <v>15.789473684210526</v>
      </c>
      <c r="I53" s="495"/>
      <c r="J53" s="508"/>
      <c r="K53" s="508">
        <v>18</v>
      </c>
      <c r="L53" s="508"/>
      <c r="M53" s="508">
        <v>14</v>
      </c>
      <c r="N53" s="511">
        <f t="shared" si="9"/>
        <v>32</v>
      </c>
      <c r="O53" s="510">
        <f t="shared" si="10"/>
        <v>84.210526315789465</v>
      </c>
      <c r="P53" s="495"/>
      <c r="Q53" s="509">
        <f t="shared" si="11"/>
        <v>38</v>
      </c>
    </row>
    <row r="54" spans="1:17" ht="15.75">
      <c r="A54" s="506" t="s">
        <v>207</v>
      </c>
      <c r="B54" s="495"/>
      <c r="C54" s="508">
        <v>1</v>
      </c>
      <c r="D54" s="508"/>
      <c r="E54" s="508">
        <v>11</v>
      </c>
      <c r="F54" s="508"/>
      <c r="G54" s="509">
        <f t="shared" si="7"/>
        <v>12</v>
      </c>
      <c r="H54" s="510">
        <f t="shared" si="8"/>
        <v>30.76923076923077</v>
      </c>
      <c r="I54" s="495"/>
      <c r="J54" s="508">
        <v>4</v>
      </c>
      <c r="K54" s="508"/>
      <c r="L54" s="508">
        <v>23</v>
      </c>
      <c r="M54" s="508"/>
      <c r="N54" s="511">
        <f t="shared" si="9"/>
        <v>27</v>
      </c>
      <c r="O54" s="510">
        <f t="shared" si="10"/>
        <v>69.230769230769226</v>
      </c>
      <c r="P54" s="495"/>
      <c r="Q54" s="509">
        <f t="shared" si="11"/>
        <v>39</v>
      </c>
    </row>
    <row r="55" spans="1:17" ht="18.75" customHeight="1">
      <c r="A55" s="506" t="s">
        <v>208</v>
      </c>
      <c r="B55" s="495"/>
      <c r="C55" s="508">
        <v>2</v>
      </c>
      <c r="D55" s="508"/>
      <c r="E55" s="508">
        <v>15</v>
      </c>
      <c r="F55" s="508"/>
      <c r="G55" s="509">
        <f>SUM(C55:F55)</f>
        <v>17</v>
      </c>
      <c r="H55" s="510">
        <f t="shared" si="8"/>
        <v>39.534883720930232</v>
      </c>
      <c r="I55" s="495"/>
      <c r="J55" s="508">
        <v>8</v>
      </c>
      <c r="K55" s="508"/>
      <c r="L55" s="508">
        <v>18</v>
      </c>
      <c r="M55" s="508"/>
      <c r="N55" s="511">
        <f t="shared" si="9"/>
        <v>26</v>
      </c>
      <c r="O55" s="510">
        <f t="shared" si="10"/>
        <v>60.465116279069761</v>
      </c>
      <c r="P55" s="495"/>
      <c r="Q55" s="509">
        <f t="shared" si="11"/>
        <v>43</v>
      </c>
    </row>
    <row r="56" spans="1:17" ht="15.75">
      <c r="A56" s="506" t="s">
        <v>209</v>
      </c>
      <c r="B56" s="495"/>
      <c r="C56" s="508"/>
      <c r="D56" s="508"/>
      <c r="E56" s="508">
        <v>6</v>
      </c>
      <c r="F56" s="508"/>
      <c r="G56" s="509">
        <f t="shared" si="7"/>
        <v>6</v>
      </c>
      <c r="H56" s="510">
        <f t="shared" si="8"/>
        <v>60</v>
      </c>
      <c r="I56" s="495"/>
      <c r="J56" s="508"/>
      <c r="K56" s="508"/>
      <c r="L56" s="508">
        <v>4</v>
      </c>
      <c r="M56" s="508"/>
      <c r="N56" s="511">
        <f t="shared" si="9"/>
        <v>4</v>
      </c>
      <c r="O56" s="510">
        <f t="shared" si="10"/>
        <v>40</v>
      </c>
      <c r="P56" s="495"/>
      <c r="Q56" s="509">
        <f t="shared" si="11"/>
        <v>10</v>
      </c>
    </row>
    <row r="57" spans="1:17" ht="8.1" customHeight="1">
      <c r="A57" s="518"/>
      <c r="B57" s="495"/>
      <c r="C57" s="519"/>
      <c r="D57" s="519"/>
      <c r="E57" s="519"/>
      <c r="F57" s="519"/>
      <c r="G57" s="520"/>
      <c r="H57" s="520"/>
      <c r="I57" s="495"/>
      <c r="J57" s="519"/>
      <c r="K57" s="519"/>
      <c r="L57" s="519"/>
      <c r="M57" s="519"/>
      <c r="N57" s="520"/>
      <c r="O57" s="520"/>
      <c r="P57" s="495"/>
      <c r="Q57" s="520"/>
    </row>
    <row r="58" spans="1:17" ht="15.75">
      <c r="A58" s="521" t="s">
        <v>195</v>
      </c>
      <c r="B58" s="498"/>
      <c r="C58" s="514">
        <f>SUM(C43:C56)</f>
        <v>27</v>
      </c>
      <c r="D58" s="514">
        <f>SUM(D43:D56)</f>
        <v>2</v>
      </c>
      <c r="E58" s="514">
        <f>SUM(E43:E56)</f>
        <v>136</v>
      </c>
      <c r="F58" s="514">
        <f>SUM(F43:F56)</f>
        <v>4</v>
      </c>
      <c r="G58" s="514">
        <f>SUM(G43:G56)</f>
        <v>169</v>
      </c>
      <c r="H58" s="514">
        <f t="shared" si="8"/>
        <v>29.238754325259514</v>
      </c>
      <c r="I58" s="498"/>
      <c r="J58" s="514">
        <f t="shared" ref="J58:N58" si="12">SUM(J43:J56)</f>
        <v>147</v>
      </c>
      <c r="K58" s="514">
        <f t="shared" si="12"/>
        <v>18</v>
      </c>
      <c r="L58" s="514">
        <f>SUM(L43:L56)</f>
        <v>230</v>
      </c>
      <c r="M58" s="514">
        <f>SUM(M43:M56)</f>
        <v>14</v>
      </c>
      <c r="N58" s="514">
        <f t="shared" si="12"/>
        <v>409</v>
      </c>
      <c r="O58" s="514">
        <f t="shared" si="10"/>
        <v>70.761245674740479</v>
      </c>
      <c r="P58" s="498"/>
      <c r="Q58" s="522">
        <f>SUM(Q43:Q56)</f>
        <v>578</v>
      </c>
    </row>
    <row r="59" spans="1:17" ht="8.1" customHeight="1">
      <c r="A59" s="498"/>
      <c r="B59" s="495"/>
      <c r="C59" s="495"/>
      <c r="D59" s="495"/>
      <c r="E59" s="495"/>
      <c r="F59" s="495"/>
      <c r="G59" s="498"/>
      <c r="H59" s="498"/>
      <c r="I59" s="495"/>
      <c r="J59" s="495"/>
      <c r="K59" s="495"/>
      <c r="L59" s="495"/>
      <c r="M59" s="495"/>
      <c r="N59" s="498"/>
      <c r="O59" s="498"/>
      <c r="P59" s="495"/>
      <c r="Q59" s="498"/>
    </row>
    <row r="60" spans="1:17" ht="15.75">
      <c r="A60" s="512" t="s">
        <v>68</v>
      </c>
      <c r="B60" s="498"/>
      <c r="C60" s="514">
        <f>C41+C58</f>
        <v>2258</v>
      </c>
      <c r="D60" s="514">
        <f>D41+D58</f>
        <v>103</v>
      </c>
      <c r="E60" s="514">
        <f>E41+E58</f>
        <v>5897</v>
      </c>
      <c r="F60" s="514">
        <f>F41+F58</f>
        <v>190</v>
      </c>
      <c r="G60" s="514">
        <f>G41+G58</f>
        <v>8448</v>
      </c>
      <c r="H60" s="514">
        <f>IF(Q60=0,0,G60/Q60*100)</f>
        <v>90.663232453316169</v>
      </c>
      <c r="I60" s="498"/>
      <c r="J60" s="514">
        <f>SUM(J41+J58)</f>
        <v>277</v>
      </c>
      <c r="K60" s="514">
        <f>SUM(K41+K58)</f>
        <v>33</v>
      </c>
      <c r="L60" s="514">
        <f>SUM(L41+L58)</f>
        <v>530</v>
      </c>
      <c r="M60" s="514">
        <f>SUM(M41+M58)</f>
        <v>30</v>
      </c>
      <c r="N60" s="514">
        <f>SUM(N41+N58)</f>
        <v>870</v>
      </c>
      <c r="O60" s="514">
        <f t="shared" si="10"/>
        <v>9.3367675466838378</v>
      </c>
      <c r="P60" s="498"/>
      <c r="Q60" s="514">
        <f>Q41+Q58</f>
        <v>9318</v>
      </c>
    </row>
    <row r="61" spans="1:17">
      <c r="A61" s="495"/>
    </row>
    <row r="62" spans="1:17" ht="14.1" customHeight="1">
      <c r="A62" s="523" t="s">
        <v>287</v>
      </c>
    </row>
    <row r="63" spans="1:17" ht="14.1" customHeight="1">
      <c r="A63" s="523" t="s">
        <v>397</v>
      </c>
    </row>
    <row r="64" spans="1:17" ht="14.1" customHeight="1">
      <c r="A64" s="523" t="s">
        <v>276</v>
      </c>
    </row>
    <row r="65" spans="1:1">
      <c r="A65" s="523" t="s">
        <v>277</v>
      </c>
    </row>
  </sheetData>
  <sheetProtection formatCells="0" formatColumns="0" formatRows="0"/>
  <protectedRanges>
    <protectedRange sqref="J43:M56" name="Rango4"/>
    <protectedRange sqref="J8:M39" name="Rango3"/>
    <protectedRange sqref="C43:F56" name="Rango2"/>
    <protectedRange sqref="C8:F39" name="Rango1"/>
  </protectedRanges>
  <mergeCells count="15">
    <mergeCell ref="A1:Q1"/>
    <mergeCell ref="A2:Q2"/>
    <mergeCell ref="A4:A6"/>
    <mergeCell ref="C4:H4"/>
    <mergeCell ref="J4:O4"/>
    <mergeCell ref="P4:P6"/>
    <mergeCell ref="Q4:Q6"/>
    <mergeCell ref="C5:D5"/>
    <mergeCell ref="E5:F5"/>
    <mergeCell ref="G5:G6"/>
    <mergeCell ref="H5:H6"/>
    <mergeCell ref="J5:K5"/>
    <mergeCell ref="L5:M5"/>
    <mergeCell ref="N5:N6"/>
    <mergeCell ref="O5:O6"/>
  </mergeCells>
  <printOptions horizontalCentered="1"/>
  <pageMargins left="0.23622047244094491" right="0.23622047244094491" top="0.94488188976377963" bottom="0.35433070866141736" header="0.19685039370078741" footer="0.31496062992125984"/>
  <pageSetup paperSize="9" scale="50" orientation="landscape" r:id="rId1"/>
  <headerFooter scaleWithDoc="0">
    <oddHeader>&amp;L&amp;G&amp;R&amp;G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D45A-5C91-4424-8BDA-304EB46AB1B7}">
  <dimension ref="A1:M38"/>
  <sheetViews>
    <sheetView view="pageBreakPreview" zoomScale="85" zoomScaleNormal="100" zoomScaleSheetLayoutView="85" workbookViewId="0">
      <selection activeCell="P17" sqref="P17"/>
    </sheetView>
  </sheetViews>
  <sheetFormatPr baseColWidth="10" defaultColWidth="11.42578125" defaultRowHeight="15"/>
  <cols>
    <col min="1" max="1" width="10.7109375" style="54" customWidth="1"/>
    <col min="2" max="2" width="4.42578125" style="54" bestFit="1" customWidth="1"/>
    <col min="3" max="6" width="11.42578125" style="54"/>
    <col min="7" max="7" width="12.42578125" style="54" customWidth="1"/>
    <col min="8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64</v>
      </c>
    </row>
    <row r="2" spans="1:13" ht="20.100000000000001" customHeight="1">
      <c r="A2" s="555" t="s">
        <v>398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tr">
        <f>UPPER(CONCATENATE("Marzo 2024"))</f>
        <v>MARZO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55"/>
    </row>
    <row r="5" spans="1:13">
      <c r="A5" s="479" t="s">
        <v>378</v>
      </c>
      <c r="B5" s="479" t="s">
        <v>68</v>
      </c>
      <c r="C5" s="478"/>
    </row>
    <row r="6" spans="1:13" ht="16.5">
      <c r="A6" s="479" t="s">
        <v>291</v>
      </c>
      <c r="B6" s="480">
        <v>76248</v>
      </c>
      <c r="C6" s="478"/>
    </row>
    <row r="7" spans="1:13" ht="24.75">
      <c r="A7" s="479" t="s">
        <v>290</v>
      </c>
      <c r="B7" s="480">
        <v>127497</v>
      </c>
      <c r="C7" s="478"/>
    </row>
    <row r="8" spans="1:13" ht="16.5">
      <c r="A8" s="479" t="s">
        <v>293</v>
      </c>
      <c r="B8" s="480">
        <v>12110</v>
      </c>
      <c r="C8" s="478"/>
    </row>
    <row r="9" spans="1:13" ht="24.75">
      <c r="A9" s="479" t="s">
        <v>292</v>
      </c>
      <c r="B9" s="480">
        <v>17004</v>
      </c>
      <c r="C9" s="478"/>
    </row>
    <row r="10" spans="1:13">
      <c r="A10" s="479" t="s">
        <v>68</v>
      </c>
      <c r="B10" s="480"/>
      <c r="C10" s="478"/>
    </row>
    <row r="11" spans="1:13">
      <c r="A11" s="477"/>
      <c r="B11" s="478"/>
      <c r="C11" s="478"/>
    </row>
    <row r="12" spans="1:13">
      <c r="A12" s="478"/>
      <c r="B12" s="478"/>
      <c r="C12" s="478"/>
    </row>
    <row r="13" spans="1:13">
      <c r="A13" s="478"/>
      <c r="B13" s="478"/>
      <c r="C13" s="478"/>
    </row>
    <row r="32" spans="6:7" ht="19.5">
      <c r="F32" s="97" t="s">
        <v>223</v>
      </c>
      <c r="G32" s="98">
        <v>9318</v>
      </c>
    </row>
    <row r="36" spans="1:1" ht="10.5" customHeight="1">
      <c r="A36" s="248" t="s">
        <v>287</v>
      </c>
    </row>
    <row r="37" spans="1:1" ht="10.5" customHeight="1">
      <c r="A37" s="248" t="s">
        <v>276</v>
      </c>
    </row>
    <row r="38" spans="1:1" ht="10.5" customHeight="1">
      <c r="A38" s="248" t="s">
        <v>277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B0780-BC69-48F5-ABA5-B38C41B55DDC}">
  <dimension ref="A1:Q20"/>
  <sheetViews>
    <sheetView view="pageBreakPreview" zoomScale="60" zoomScaleNormal="100" workbookViewId="0">
      <selection activeCell="X34" sqref="X34"/>
    </sheetView>
  </sheetViews>
  <sheetFormatPr baseColWidth="10" defaultColWidth="11.42578125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64</v>
      </c>
    </row>
    <row r="2" spans="1:17" ht="24.95" customHeight="1">
      <c r="A2" s="582" t="s">
        <v>399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</row>
    <row r="3" spans="1:17" ht="24.95" customHeight="1">
      <c r="A3" s="582" t="str">
        <f>UPPER(CONCATENATE("Marzo 2024"))</f>
        <v>MARZO 2024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</row>
    <row r="4" spans="1:17" ht="150" customHeight="1">
      <c r="A4" s="55"/>
    </row>
    <row r="5" spans="1:17" ht="30" customHeight="1">
      <c r="A5" s="583" t="s">
        <v>383</v>
      </c>
      <c r="B5" s="68"/>
      <c r="C5" s="570" t="s">
        <v>280</v>
      </c>
      <c r="D5" s="570"/>
      <c r="E5" s="570"/>
      <c r="F5" s="570"/>
      <c r="G5" s="570"/>
      <c r="H5" s="570"/>
      <c r="I5" s="68"/>
      <c r="J5" s="570" t="s">
        <v>281</v>
      </c>
      <c r="K5" s="570"/>
      <c r="L5" s="570"/>
      <c r="M5" s="570"/>
      <c r="N5" s="570"/>
      <c r="O5" s="570"/>
      <c r="P5" s="571"/>
      <c r="Q5" s="583" t="s">
        <v>68</v>
      </c>
    </row>
    <row r="6" spans="1:17" ht="30" customHeight="1">
      <c r="A6" s="584"/>
      <c r="B6" s="68"/>
      <c r="C6" s="570" t="s">
        <v>282</v>
      </c>
      <c r="D6" s="570"/>
      <c r="E6" s="570" t="s">
        <v>283</v>
      </c>
      <c r="F6" s="570"/>
      <c r="G6" s="570" t="s">
        <v>195</v>
      </c>
      <c r="H6" s="570" t="s">
        <v>284</v>
      </c>
      <c r="I6" s="68"/>
      <c r="J6" s="570" t="s">
        <v>282</v>
      </c>
      <c r="K6" s="570"/>
      <c r="L6" s="570" t="s">
        <v>283</v>
      </c>
      <c r="M6" s="570"/>
      <c r="N6" s="570" t="s">
        <v>195</v>
      </c>
      <c r="O6" s="570" t="s">
        <v>284</v>
      </c>
      <c r="P6" s="571"/>
      <c r="Q6" s="584"/>
    </row>
    <row r="7" spans="1:17" ht="30" customHeight="1">
      <c r="A7" s="585"/>
      <c r="B7" s="68"/>
      <c r="C7" s="63" t="s">
        <v>285</v>
      </c>
      <c r="D7" s="63" t="s">
        <v>286</v>
      </c>
      <c r="E7" s="63" t="s">
        <v>285</v>
      </c>
      <c r="F7" s="63" t="s">
        <v>286</v>
      </c>
      <c r="G7" s="570"/>
      <c r="H7" s="570"/>
      <c r="I7" s="68"/>
      <c r="J7" s="63" t="s">
        <v>285</v>
      </c>
      <c r="K7" s="63" t="s">
        <v>286</v>
      </c>
      <c r="L7" s="63" t="s">
        <v>285</v>
      </c>
      <c r="M7" s="63" t="s">
        <v>286</v>
      </c>
      <c r="N7" s="570"/>
      <c r="O7" s="570"/>
      <c r="P7" s="571"/>
      <c r="Q7" s="58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4" t="s">
        <v>392</v>
      </c>
      <c r="B9" s="143"/>
      <c r="C9" s="146">
        <v>1290</v>
      </c>
      <c r="D9" s="145">
        <v>69</v>
      </c>
      <c r="E9" s="146">
        <v>3450</v>
      </c>
      <c r="F9" s="145">
        <v>127</v>
      </c>
      <c r="G9" s="62">
        <v>4936</v>
      </c>
      <c r="H9" s="61">
        <v>90</v>
      </c>
      <c r="I9" s="143"/>
      <c r="J9" s="145">
        <v>169</v>
      </c>
      <c r="K9" s="145">
        <v>24</v>
      </c>
      <c r="L9" s="145">
        <v>356</v>
      </c>
      <c r="M9" s="145">
        <v>22</v>
      </c>
      <c r="N9" s="61">
        <v>571</v>
      </c>
      <c r="O9" s="61">
        <v>10</v>
      </c>
      <c r="P9" s="143"/>
      <c r="Q9" s="62">
        <v>5507</v>
      </c>
    </row>
    <row r="10" spans="1:17" ht="50.1" customHeight="1">
      <c r="A10" s="144" t="s">
        <v>393</v>
      </c>
      <c r="B10" s="143"/>
      <c r="C10" s="145">
        <v>592</v>
      </c>
      <c r="D10" s="145">
        <v>19</v>
      </c>
      <c r="E10" s="146">
        <v>1413</v>
      </c>
      <c r="F10" s="145">
        <v>46</v>
      </c>
      <c r="G10" s="62">
        <v>2070</v>
      </c>
      <c r="H10" s="61">
        <v>91</v>
      </c>
      <c r="I10" s="143"/>
      <c r="J10" s="145">
        <v>75</v>
      </c>
      <c r="K10" s="145">
        <v>8</v>
      </c>
      <c r="L10" s="145">
        <v>115</v>
      </c>
      <c r="M10" s="145">
        <v>5</v>
      </c>
      <c r="N10" s="61">
        <v>203</v>
      </c>
      <c r="O10" s="61">
        <v>9</v>
      </c>
      <c r="P10" s="143"/>
      <c r="Q10" s="62">
        <v>2273</v>
      </c>
    </row>
    <row r="11" spans="1:17" ht="50.1" customHeight="1">
      <c r="A11" s="144" t="s">
        <v>394</v>
      </c>
      <c r="B11" s="143"/>
      <c r="C11" s="145">
        <v>229</v>
      </c>
      <c r="D11" s="145">
        <v>10</v>
      </c>
      <c r="E11" s="145">
        <v>649</v>
      </c>
      <c r="F11" s="145">
        <v>9</v>
      </c>
      <c r="G11" s="61">
        <v>897</v>
      </c>
      <c r="H11" s="61">
        <v>93</v>
      </c>
      <c r="I11" s="143"/>
      <c r="J11" s="145">
        <v>23</v>
      </c>
      <c r="K11" s="145">
        <v>1</v>
      </c>
      <c r="L11" s="145">
        <v>46</v>
      </c>
      <c r="M11" s="145">
        <v>2</v>
      </c>
      <c r="N11" s="61">
        <v>72</v>
      </c>
      <c r="O11" s="61">
        <v>7</v>
      </c>
      <c r="P11" s="143"/>
      <c r="Q11" s="61">
        <v>969</v>
      </c>
    </row>
    <row r="12" spans="1:17" ht="50.1" customHeight="1">
      <c r="A12" s="144" t="s">
        <v>395</v>
      </c>
      <c r="B12" s="143"/>
      <c r="C12" s="145">
        <v>111</v>
      </c>
      <c r="D12" s="145">
        <v>4</v>
      </c>
      <c r="E12" s="145">
        <v>265</v>
      </c>
      <c r="F12" s="145">
        <v>5</v>
      </c>
      <c r="G12" s="61">
        <v>385</v>
      </c>
      <c r="H12" s="61">
        <v>95</v>
      </c>
      <c r="I12" s="143"/>
      <c r="J12" s="145">
        <v>9</v>
      </c>
      <c r="K12" s="145"/>
      <c r="L12" s="145">
        <v>9</v>
      </c>
      <c r="M12" s="145">
        <v>1</v>
      </c>
      <c r="N12" s="61">
        <v>19</v>
      </c>
      <c r="O12" s="61">
        <v>5</v>
      </c>
      <c r="P12" s="143"/>
      <c r="Q12" s="61">
        <v>404</v>
      </c>
    </row>
    <row r="13" spans="1:17" ht="50.1" customHeight="1">
      <c r="A13" s="144" t="s">
        <v>396</v>
      </c>
      <c r="B13" s="143"/>
      <c r="C13" s="145">
        <v>36</v>
      </c>
      <c r="D13" s="145">
        <v>1</v>
      </c>
      <c r="E13" s="145">
        <v>120</v>
      </c>
      <c r="F13" s="145">
        <v>3</v>
      </c>
      <c r="G13" s="61">
        <v>160</v>
      </c>
      <c r="H13" s="61">
        <v>97</v>
      </c>
      <c r="I13" s="143"/>
      <c r="J13" s="145">
        <v>1</v>
      </c>
      <c r="K13" s="145"/>
      <c r="L13" s="145">
        <v>4</v>
      </c>
      <c r="M13" s="145"/>
      <c r="N13" s="61">
        <v>5</v>
      </c>
      <c r="O13" s="61">
        <v>3</v>
      </c>
      <c r="P13" s="143"/>
      <c r="Q13" s="61">
        <v>165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0" t="s">
        <v>68</v>
      </c>
      <c r="B15" s="142"/>
      <c r="C15" s="72">
        <v>2258</v>
      </c>
      <c r="D15" s="72">
        <v>103</v>
      </c>
      <c r="E15" s="72">
        <v>5897</v>
      </c>
      <c r="F15" s="72">
        <v>190</v>
      </c>
      <c r="G15" s="72">
        <v>8448</v>
      </c>
      <c r="H15" s="154">
        <v>90.663232453316169</v>
      </c>
      <c r="I15" s="142"/>
      <c r="J15" s="72">
        <v>277</v>
      </c>
      <c r="K15" s="72">
        <v>33</v>
      </c>
      <c r="L15" s="72">
        <v>530</v>
      </c>
      <c r="M15" s="71">
        <v>30</v>
      </c>
      <c r="N15" s="72">
        <v>870</v>
      </c>
      <c r="O15" s="154">
        <v>9.3367675466838378</v>
      </c>
      <c r="P15" s="142"/>
      <c r="Q15" s="72">
        <v>9318</v>
      </c>
    </row>
    <row r="16" spans="1:17">
      <c r="A16" s="55"/>
    </row>
    <row r="17" spans="1:1" ht="15" customHeight="1">
      <c r="A17" s="153" t="s">
        <v>287</v>
      </c>
    </row>
    <row r="18" spans="1:1" ht="15" customHeight="1">
      <c r="A18" s="153" t="s">
        <v>400</v>
      </c>
    </row>
    <row r="19" spans="1:1" ht="15" customHeight="1">
      <c r="A19" s="153" t="s">
        <v>276</v>
      </c>
    </row>
    <row r="20" spans="1:1" ht="15" customHeight="1">
      <c r="A20" s="153" t="s">
        <v>277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&amp;R&amp;"Montserrat,Normal"&amp;8 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2F83C-E612-42AA-84AE-77E2A1D7456C}">
  <dimension ref="A1:W101"/>
  <sheetViews>
    <sheetView showGridLines="0" showRuler="0" view="pageBreakPreview" topLeftCell="A34" zoomScale="25" zoomScaleNormal="70" zoomScaleSheetLayoutView="25" zoomScalePageLayoutView="25" workbookViewId="0">
      <selection activeCell="V38" sqref="V38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198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531" t="s">
        <v>0</v>
      </c>
      <c r="B1" s="197"/>
    </row>
    <row r="2" spans="1:23" ht="78" customHeight="1">
      <c r="A2" s="531"/>
      <c r="B2" s="197"/>
      <c r="C2" s="532" t="s">
        <v>1</v>
      </c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99">
        <v>1</v>
      </c>
      <c r="R2" s="200"/>
      <c r="S2" s="201"/>
      <c r="T2" s="201"/>
      <c r="U2" s="201"/>
      <c r="V2" s="201"/>
      <c r="W2" s="201"/>
    </row>
    <row r="3" spans="1:23" ht="24.95" customHeight="1">
      <c r="A3" s="531"/>
      <c r="B3" s="197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199"/>
      <c r="R3" s="201"/>
      <c r="S3" s="201"/>
      <c r="T3" s="201"/>
      <c r="U3" s="201"/>
      <c r="V3" s="201"/>
      <c r="W3" s="201"/>
    </row>
    <row r="4" spans="1:23" ht="78" customHeight="1">
      <c r="A4" s="531"/>
      <c r="B4" s="197"/>
      <c r="C4" s="528" t="s">
        <v>2</v>
      </c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202"/>
    </row>
    <row r="5" spans="1:23" s="48" customFormat="1" ht="24.95" customHeight="1">
      <c r="A5" s="531"/>
      <c r="B5" s="197"/>
      <c r="C5" s="203"/>
      <c r="D5" s="203"/>
      <c r="E5" s="203"/>
      <c r="F5" s="203"/>
      <c r="G5" s="203"/>
      <c r="H5" s="204"/>
      <c r="I5" s="203"/>
      <c r="Q5" s="198"/>
    </row>
    <row r="6" spans="1:23" s="5" customFormat="1" ht="78" customHeight="1">
      <c r="A6" s="531"/>
      <c r="B6" s="197"/>
      <c r="C6" s="532" t="s">
        <v>3</v>
      </c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198">
        <v>2</v>
      </c>
    </row>
    <row r="7" spans="1:23" s="47" customFormat="1" ht="24.95" customHeight="1">
      <c r="A7" s="531"/>
      <c r="B7" s="197"/>
      <c r="I7" s="45"/>
      <c r="Q7" s="198"/>
    </row>
    <row r="8" spans="1:23" s="5" customFormat="1" ht="78" customHeight="1">
      <c r="A8" s="531"/>
      <c r="B8" s="197"/>
      <c r="C8" s="532" t="s">
        <v>4</v>
      </c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198">
        <v>3</v>
      </c>
    </row>
    <row r="9" spans="1:23" s="5" customFormat="1" ht="15" customHeight="1">
      <c r="A9" s="531"/>
      <c r="B9" s="197"/>
      <c r="C9" s="8"/>
      <c r="D9" s="9"/>
      <c r="E9" s="9"/>
      <c r="F9" s="9"/>
      <c r="G9" s="9"/>
      <c r="H9" s="4"/>
      <c r="I9" s="6"/>
      <c r="Q9" s="198"/>
    </row>
    <row r="10" spans="1:23" s="47" customFormat="1" ht="99.95" customHeight="1">
      <c r="A10" s="531"/>
      <c r="B10" s="197"/>
      <c r="C10" s="529" t="s">
        <v>5</v>
      </c>
      <c r="D10" s="529"/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198">
        <v>4</v>
      </c>
    </row>
    <row r="11" spans="1:23" s="5" customFormat="1" ht="15" customHeight="1">
      <c r="A11" s="531"/>
      <c r="B11" s="197"/>
      <c r="C11" s="9"/>
      <c r="D11" s="9"/>
      <c r="E11" s="9"/>
      <c r="F11" s="9"/>
      <c r="G11" s="9"/>
      <c r="H11" s="10"/>
      <c r="I11" s="6"/>
      <c r="Q11" s="198"/>
    </row>
    <row r="12" spans="1:23" s="47" customFormat="1" ht="99.95" customHeight="1">
      <c r="A12" s="531"/>
      <c r="B12" s="197"/>
      <c r="C12" s="529" t="s">
        <v>6</v>
      </c>
      <c r="D12" s="529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198">
        <v>5</v>
      </c>
    </row>
    <row r="13" spans="1:23" s="5" customFormat="1" ht="15" customHeight="1">
      <c r="A13" s="531"/>
      <c r="B13" s="197"/>
      <c r="C13" s="12"/>
      <c r="D13" s="12"/>
      <c r="E13" s="12"/>
      <c r="F13" s="12"/>
      <c r="G13" s="12"/>
      <c r="H13" s="10"/>
      <c r="I13" s="6"/>
      <c r="Q13" s="198"/>
    </row>
    <row r="14" spans="1:23" s="47" customFormat="1" ht="99.95" customHeight="1">
      <c r="A14" s="531"/>
      <c r="B14" s="197"/>
      <c r="C14" s="532" t="s">
        <v>7</v>
      </c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198">
        <v>6</v>
      </c>
    </row>
    <row r="15" spans="1:23" s="5" customFormat="1" ht="15" customHeight="1">
      <c r="A15" s="531"/>
      <c r="B15" s="197"/>
      <c r="C15" s="12"/>
      <c r="D15" s="12"/>
      <c r="E15" s="12"/>
      <c r="F15" s="12"/>
      <c r="G15" s="12"/>
      <c r="H15" s="10"/>
      <c r="I15" s="6"/>
      <c r="Q15" s="198"/>
    </row>
    <row r="16" spans="1:23" s="47" customFormat="1" ht="99.95" customHeight="1">
      <c r="A16" s="531"/>
      <c r="B16" s="197"/>
      <c r="C16" s="529" t="s">
        <v>8</v>
      </c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198">
        <v>7</v>
      </c>
    </row>
    <row r="17" spans="1:17" s="5" customFormat="1" ht="15" customHeight="1">
      <c r="A17" s="531"/>
      <c r="B17" s="197"/>
      <c r="C17" s="9"/>
      <c r="D17" s="9"/>
      <c r="E17" s="9"/>
      <c r="F17" s="9"/>
      <c r="G17" s="9"/>
      <c r="H17" s="4"/>
      <c r="I17" s="6"/>
      <c r="Q17" s="198"/>
    </row>
    <row r="18" spans="1:17" s="47" customFormat="1" ht="99.95" customHeight="1">
      <c r="A18" s="531"/>
      <c r="B18" s="197"/>
      <c r="C18" s="529" t="s">
        <v>9</v>
      </c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198">
        <v>8</v>
      </c>
    </row>
    <row r="19" spans="1:17" s="5" customFormat="1" ht="15" customHeight="1">
      <c r="A19" s="531"/>
      <c r="B19" s="197"/>
      <c r="C19" s="9"/>
      <c r="D19" s="9"/>
      <c r="E19" s="9"/>
      <c r="F19" s="9"/>
      <c r="G19" s="9"/>
      <c r="H19" s="10"/>
      <c r="I19" s="6"/>
      <c r="Q19" s="198"/>
    </row>
    <row r="20" spans="1:17" s="47" customFormat="1" ht="99.95" customHeight="1">
      <c r="A20" s="531"/>
      <c r="B20" s="197"/>
      <c r="C20" s="529" t="s">
        <v>10</v>
      </c>
      <c r="D20" s="529"/>
      <c r="E20" s="529"/>
      <c r="F20" s="529"/>
      <c r="G20" s="529"/>
      <c r="H20" s="529"/>
      <c r="I20" s="529"/>
      <c r="J20" s="529"/>
      <c r="K20" s="529"/>
      <c r="L20" s="529"/>
      <c r="M20" s="529"/>
      <c r="N20" s="529"/>
      <c r="O20" s="529"/>
      <c r="P20" s="529"/>
      <c r="Q20" s="198">
        <v>9</v>
      </c>
    </row>
    <row r="21" spans="1:17" s="5" customFormat="1" ht="15" customHeight="1">
      <c r="A21" s="531"/>
      <c r="B21" s="197"/>
      <c r="C21" s="43"/>
      <c r="D21" s="9"/>
      <c r="E21" s="9"/>
      <c r="F21" s="9"/>
      <c r="G21" s="9"/>
      <c r="H21" s="4"/>
      <c r="I21" s="6"/>
      <c r="Q21" s="198"/>
    </row>
    <row r="22" spans="1:17" s="47" customFormat="1" ht="99.95" customHeight="1">
      <c r="A22" s="531"/>
      <c r="B22" s="197"/>
      <c r="C22" s="533" t="s">
        <v>11</v>
      </c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33"/>
      <c r="O22" s="533"/>
      <c r="P22" s="533"/>
      <c r="Q22" s="206"/>
    </row>
    <row r="23" spans="1:17" s="5" customFormat="1" ht="15" customHeight="1">
      <c r="A23" s="531"/>
      <c r="B23" s="197"/>
      <c r="C23" s="44"/>
      <c r="D23" s="44"/>
      <c r="E23" s="44"/>
      <c r="F23" s="44"/>
      <c r="G23" s="44"/>
      <c r="H23" s="4"/>
      <c r="I23" s="6"/>
      <c r="Q23" s="198"/>
    </row>
    <row r="24" spans="1:17" s="47" customFormat="1" ht="99.95" customHeight="1">
      <c r="A24" s="531"/>
      <c r="B24" s="197"/>
      <c r="C24" s="532" t="s">
        <v>12</v>
      </c>
      <c r="D24" s="532"/>
      <c r="E24" s="532"/>
      <c r="F24" s="532"/>
      <c r="G24" s="532"/>
      <c r="H24" s="532"/>
      <c r="I24" s="532"/>
      <c r="J24" s="532"/>
      <c r="K24" s="532"/>
      <c r="L24" s="532"/>
      <c r="M24" s="532"/>
      <c r="N24" s="532"/>
      <c r="O24" s="532"/>
      <c r="P24" s="532"/>
      <c r="Q24" s="198">
        <v>10</v>
      </c>
    </row>
    <row r="25" spans="1:17" s="5" customFormat="1" ht="15" customHeight="1">
      <c r="A25" s="531"/>
      <c r="B25" s="197"/>
      <c r="C25" s="12"/>
      <c r="D25" s="9"/>
      <c r="E25" s="9"/>
      <c r="F25" s="9"/>
      <c r="G25" s="9"/>
      <c r="H25" s="14"/>
      <c r="I25" s="6"/>
      <c r="Q25" s="198"/>
    </row>
    <row r="26" spans="1:17" s="47" customFormat="1" ht="99.95" customHeight="1">
      <c r="A26" s="531"/>
      <c r="B26" s="197"/>
      <c r="C26" s="532" t="s">
        <v>13</v>
      </c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532"/>
      <c r="O26" s="532"/>
      <c r="P26" s="532"/>
      <c r="Q26" s="198">
        <v>11</v>
      </c>
    </row>
    <row r="27" spans="1:17" s="5" customFormat="1" ht="15" customHeight="1">
      <c r="A27" s="531"/>
      <c r="B27" s="197"/>
      <c r="C27" s="12"/>
      <c r="D27" s="12"/>
      <c r="E27" s="12"/>
      <c r="F27" s="12"/>
      <c r="G27" s="12"/>
      <c r="H27" s="14"/>
      <c r="I27" s="6"/>
      <c r="Q27" s="198"/>
    </row>
    <row r="28" spans="1:17" s="47" customFormat="1" ht="99.95" customHeight="1">
      <c r="A28" s="531"/>
      <c r="B28" s="197"/>
      <c r="C28" s="532" t="s">
        <v>14</v>
      </c>
      <c r="D28" s="532"/>
      <c r="E28" s="532"/>
      <c r="F28" s="532"/>
      <c r="G28" s="532"/>
      <c r="H28" s="532"/>
      <c r="I28" s="532"/>
      <c r="J28" s="532"/>
      <c r="K28" s="532"/>
      <c r="L28" s="532"/>
      <c r="M28" s="532"/>
      <c r="N28" s="532"/>
      <c r="O28" s="532"/>
      <c r="P28" s="532"/>
      <c r="Q28" s="198">
        <v>11</v>
      </c>
    </row>
    <row r="29" spans="1:17" s="5" customFormat="1" ht="15" customHeight="1">
      <c r="A29" s="531"/>
      <c r="B29" s="197"/>
      <c r="C29" s="9"/>
      <c r="D29" s="9"/>
      <c r="E29" s="9"/>
      <c r="F29" s="9"/>
      <c r="G29" s="9"/>
      <c r="H29" s="4"/>
      <c r="I29" s="6"/>
      <c r="Q29" s="198" t="s">
        <v>15</v>
      </c>
    </row>
    <row r="30" spans="1:17" s="47" customFormat="1" ht="99.95" customHeight="1">
      <c r="A30" s="531"/>
      <c r="B30" s="197"/>
      <c r="C30" s="528" t="s">
        <v>16</v>
      </c>
      <c r="D30" s="528"/>
      <c r="E30" s="528"/>
      <c r="F30" s="528"/>
      <c r="G30" s="528"/>
      <c r="H30" s="528"/>
      <c r="I30" s="528"/>
      <c r="J30" s="528"/>
      <c r="K30" s="528"/>
      <c r="L30" s="528"/>
      <c r="M30" s="528"/>
      <c r="N30" s="528"/>
      <c r="O30" s="528"/>
      <c r="P30" s="528"/>
      <c r="Q30" s="206"/>
    </row>
    <row r="31" spans="1:17" s="5" customFormat="1" ht="15" customHeight="1">
      <c r="A31" s="531"/>
      <c r="B31" s="197"/>
      <c r="C31" s="12"/>
      <c r="D31" s="9"/>
      <c r="E31" s="9"/>
      <c r="F31" s="9"/>
      <c r="G31" s="9"/>
      <c r="H31" s="4"/>
      <c r="I31" s="6"/>
      <c r="Q31" s="198"/>
    </row>
    <row r="32" spans="1:17" s="47" customFormat="1" ht="99.95" customHeight="1">
      <c r="A32" s="531"/>
      <c r="B32" s="197"/>
      <c r="C32" s="529" t="s">
        <v>17</v>
      </c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198">
        <v>12</v>
      </c>
    </row>
    <row r="33" spans="1:17" s="5" customFormat="1" ht="15" customHeight="1">
      <c r="A33" s="531"/>
      <c r="B33" s="197"/>
      <c r="C33" s="207"/>
      <c r="D33" s="207"/>
      <c r="E33" s="207"/>
      <c r="F33" s="207"/>
      <c r="G33" s="207"/>
      <c r="H33" s="208"/>
      <c r="I33" s="209"/>
      <c r="J33" s="210"/>
      <c r="K33" s="210"/>
      <c r="L33" s="210"/>
      <c r="M33" s="210"/>
      <c r="N33" s="210"/>
      <c r="O33" s="210"/>
      <c r="P33" s="210"/>
      <c r="Q33" s="198"/>
    </row>
    <row r="34" spans="1:17" s="47" customFormat="1" ht="99.95" customHeight="1">
      <c r="A34" s="531"/>
      <c r="B34" s="197"/>
      <c r="C34" s="529" t="s">
        <v>18</v>
      </c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  <c r="Q34" s="198">
        <v>13</v>
      </c>
    </row>
    <row r="35" spans="1:17" s="5" customFormat="1" ht="15" customHeight="1">
      <c r="A35" s="531"/>
      <c r="B35" s="197"/>
      <c r="C35" s="207"/>
      <c r="D35" s="207"/>
      <c r="E35" s="207"/>
      <c r="F35" s="207"/>
      <c r="G35" s="207"/>
      <c r="H35" s="211"/>
      <c r="I35" s="209"/>
      <c r="J35" s="210"/>
      <c r="K35" s="210"/>
      <c r="L35" s="210"/>
      <c r="M35" s="210"/>
      <c r="N35" s="210"/>
      <c r="O35" s="210"/>
      <c r="P35" s="210"/>
      <c r="Q35" s="198"/>
    </row>
    <row r="36" spans="1:17" s="47" customFormat="1" ht="99.95" customHeight="1">
      <c r="A36" s="531"/>
      <c r="B36" s="197"/>
      <c r="C36" s="529" t="s">
        <v>19</v>
      </c>
      <c r="D36" s="529"/>
      <c r="E36" s="529"/>
      <c r="F36" s="529"/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198">
        <v>14</v>
      </c>
    </row>
    <row r="37" spans="1:17" s="5" customFormat="1" ht="15" customHeight="1">
      <c r="A37" s="531"/>
      <c r="B37" s="197"/>
      <c r="C37" s="212"/>
      <c r="D37" s="207"/>
      <c r="E37" s="207"/>
      <c r="F37" s="207"/>
      <c r="G37" s="207"/>
      <c r="H37" s="209"/>
      <c r="I37" s="209"/>
      <c r="J37" s="210"/>
      <c r="K37" s="210"/>
      <c r="L37" s="210"/>
      <c r="M37" s="210"/>
      <c r="N37" s="210"/>
      <c r="O37" s="210"/>
      <c r="P37" s="210"/>
      <c r="Q37" s="198"/>
    </row>
    <row r="38" spans="1:17" s="47" customFormat="1" ht="99.95" customHeight="1">
      <c r="A38" s="531"/>
      <c r="B38" s="197"/>
      <c r="C38" s="532" t="s">
        <v>20</v>
      </c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532"/>
      <c r="O38" s="532"/>
      <c r="P38" s="532"/>
      <c r="Q38" s="198">
        <v>15</v>
      </c>
    </row>
    <row r="39" spans="1:17" s="5" customFormat="1" ht="15" customHeight="1">
      <c r="A39" s="531"/>
      <c r="B39" s="197"/>
      <c r="C39" s="9"/>
      <c r="D39" s="9"/>
      <c r="E39" s="9"/>
      <c r="F39" s="9"/>
      <c r="G39" s="9"/>
      <c r="H39" s="4"/>
      <c r="I39" s="6"/>
      <c r="Q39" s="198"/>
    </row>
    <row r="40" spans="1:17" s="47" customFormat="1" ht="99.95" customHeight="1">
      <c r="A40" s="531"/>
      <c r="B40" s="197"/>
      <c r="C40" s="529" t="s">
        <v>21</v>
      </c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198">
        <v>16</v>
      </c>
    </row>
    <row r="41" spans="1:17" s="47" customFormat="1" ht="24.95" customHeight="1">
      <c r="A41" s="531"/>
      <c r="B41" s="197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198"/>
    </row>
    <row r="42" spans="1:17" s="47" customFormat="1" ht="99.95" customHeight="1">
      <c r="A42" s="531"/>
      <c r="B42" s="197"/>
      <c r="C42" s="529" t="s">
        <v>22</v>
      </c>
      <c r="D42" s="529"/>
      <c r="E42" s="529"/>
      <c r="F42" s="529"/>
      <c r="G42" s="529"/>
      <c r="H42" s="529"/>
      <c r="I42" s="529"/>
      <c r="J42" s="529"/>
      <c r="K42" s="529"/>
      <c r="L42" s="529"/>
      <c r="M42" s="529"/>
      <c r="N42" s="529"/>
      <c r="O42" s="529"/>
      <c r="P42" s="529"/>
      <c r="Q42" s="198">
        <v>17</v>
      </c>
    </row>
    <row r="43" spans="1:17" s="5" customFormat="1" ht="15" customHeight="1">
      <c r="A43" s="531"/>
      <c r="B43" s="197"/>
      <c r="C43" s="9"/>
      <c r="D43" s="9"/>
      <c r="E43" s="9"/>
      <c r="F43" s="9"/>
      <c r="G43" s="9"/>
      <c r="H43" s="10"/>
      <c r="I43" s="6"/>
      <c r="Q43" s="198"/>
    </row>
    <row r="44" spans="1:17" s="47" customFormat="1" ht="99.95" customHeight="1">
      <c r="A44" s="531"/>
      <c r="B44" s="197"/>
      <c r="C44" s="530" t="s">
        <v>23</v>
      </c>
      <c r="D44" s="530"/>
      <c r="E44" s="530"/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530"/>
      <c r="Q44" s="206"/>
    </row>
    <row r="45" spans="1:17" s="5" customFormat="1" ht="15" customHeight="1">
      <c r="A45" s="531"/>
      <c r="B45" s="197"/>
      <c r="C45" s="15"/>
      <c r="D45" s="16"/>
      <c r="E45" s="16"/>
      <c r="F45" s="16"/>
      <c r="G45" s="16"/>
      <c r="H45" s="17"/>
      <c r="I45" s="18"/>
      <c r="Q45" s="198"/>
    </row>
    <row r="46" spans="1:17" s="5" customFormat="1" ht="78" customHeight="1">
      <c r="A46" s="531"/>
      <c r="B46" s="197"/>
      <c r="C46" s="527" t="s">
        <v>24</v>
      </c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527"/>
      <c r="P46" s="527"/>
      <c r="Q46" s="198">
        <v>18</v>
      </c>
    </row>
    <row r="47" spans="1:17" ht="24.95" customHeight="1">
      <c r="A47" s="531"/>
      <c r="B47" s="197"/>
      <c r="C47" s="214"/>
      <c r="D47" s="215"/>
      <c r="E47" s="215"/>
      <c r="F47" s="215"/>
      <c r="G47" s="215"/>
      <c r="H47" s="216"/>
      <c r="I47" s="217"/>
      <c r="J47" s="126"/>
      <c r="K47" s="126"/>
      <c r="L47" s="126"/>
      <c r="M47" s="126"/>
      <c r="N47" s="126"/>
      <c r="O47" s="218"/>
      <c r="P47" s="126"/>
    </row>
    <row r="48" spans="1:17" ht="60" customHeight="1">
      <c r="A48" s="531"/>
      <c r="B48" s="197"/>
      <c r="C48" s="526" t="s">
        <v>25</v>
      </c>
      <c r="D48" s="526"/>
      <c r="E48" s="526"/>
      <c r="F48" s="526"/>
      <c r="G48" s="526"/>
      <c r="H48" s="526"/>
      <c r="I48" s="526"/>
      <c r="J48" s="526"/>
      <c r="K48" s="526"/>
      <c r="L48" s="526"/>
      <c r="M48" s="526"/>
      <c r="N48" s="526"/>
      <c r="O48" s="526"/>
      <c r="P48" s="526"/>
      <c r="Q48" s="198">
        <v>19</v>
      </c>
    </row>
    <row r="49" spans="1:23" ht="24.95" customHeight="1">
      <c r="A49" s="531"/>
      <c r="C49" s="215"/>
      <c r="D49" s="215"/>
      <c r="E49" s="215"/>
      <c r="F49" s="215"/>
      <c r="G49" s="215"/>
      <c r="H49" s="216"/>
      <c r="I49" s="217"/>
      <c r="J49" s="219"/>
      <c r="K49" s="219"/>
      <c r="L49" s="219"/>
      <c r="M49" s="219"/>
      <c r="N49" s="219"/>
      <c r="O49" s="220"/>
      <c r="P49" s="219"/>
      <c r="Q49" s="221"/>
      <c r="R49" s="203"/>
      <c r="S49" s="203"/>
      <c r="T49" s="203"/>
      <c r="U49" s="203"/>
      <c r="V49" s="203"/>
      <c r="W49" s="204"/>
    </row>
    <row r="50" spans="1:23" ht="78" customHeight="1">
      <c r="A50" s="531"/>
      <c r="C50" s="527" t="s">
        <v>25</v>
      </c>
      <c r="D50" s="527"/>
      <c r="E50" s="527"/>
      <c r="F50" s="527"/>
      <c r="G50" s="527"/>
      <c r="H50" s="527"/>
      <c r="I50" s="527"/>
      <c r="J50" s="527"/>
      <c r="K50" s="527"/>
      <c r="L50" s="527"/>
      <c r="M50" s="527"/>
      <c r="N50" s="527"/>
      <c r="O50" s="527"/>
      <c r="P50" s="527"/>
      <c r="Q50" s="198">
        <v>20</v>
      </c>
      <c r="R50" s="5"/>
      <c r="S50" s="5"/>
      <c r="T50" s="5"/>
      <c r="U50" s="5"/>
      <c r="V50" s="5"/>
      <c r="W50" s="5"/>
    </row>
    <row r="51" spans="1:23" ht="24.95" customHeight="1">
      <c r="A51" s="531" t="s">
        <v>0</v>
      </c>
      <c r="C51" s="215"/>
      <c r="D51" s="215"/>
      <c r="E51" s="215"/>
      <c r="F51" s="215"/>
      <c r="G51" s="215"/>
      <c r="H51" s="222"/>
      <c r="I51" s="217"/>
      <c r="J51" s="126"/>
      <c r="K51" s="126"/>
      <c r="L51" s="126"/>
      <c r="M51" s="126"/>
      <c r="N51" s="126"/>
      <c r="O51" s="223"/>
      <c r="P51" s="126"/>
      <c r="Q51" s="1"/>
      <c r="W51" s="46"/>
    </row>
    <row r="52" spans="1:23" ht="78" customHeight="1">
      <c r="A52" s="531"/>
      <c r="C52" s="527" t="s">
        <v>26</v>
      </c>
      <c r="D52" s="527"/>
      <c r="E52" s="527"/>
      <c r="F52" s="527"/>
      <c r="G52" s="527"/>
      <c r="H52" s="527"/>
      <c r="I52" s="527"/>
      <c r="J52" s="527"/>
      <c r="K52" s="527"/>
      <c r="L52" s="527"/>
      <c r="M52" s="527"/>
      <c r="N52" s="527"/>
      <c r="O52" s="527"/>
      <c r="P52" s="527"/>
      <c r="Q52" s="198">
        <v>21</v>
      </c>
      <c r="R52" s="7"/>
      <c r="S52" s="7"/>
      <c r="T52" s="7"/>
      <c r="U52" s="7"/>
      <c r="V52" s="7"/>
      <c r="W52" s="7"/>
    </row>
    <row r="53" spans="1:23" ht="24.95" customHeight="1">
      <c r="A53" s="531"/>
      <c r="C53" s="215"/>
      <c r="D53" s="215"/>
      <c r="E53" s="215"/>
      <c r="F53" s="215"/>
      <c r="G53" s="215"/>
      <c r="H53" s="222"/>
      <c r="I53" s="217"/>
      <c r="J53" s="126"/>
      <c r="K53" s="126"/>
      <c r="L53" s="126"/>
      <c r="M53" s="126"/>
      <c r="N53" s="126"/>
      <c r="O53" s="223"/>
      <c r="P53" s="126"/>
      <c r="Q53" s="1"/>
      <c r="W53" s="46"/>
    </row>
    <row r="54" spans="1:23" ht="78" customHeight="1">
      <c r="A54" s="531"/>
      <c r="C54" s="526" t="s">
        <v>27</v>
      </c>
      <c r="D54" s="526"/>
      <c r="E54" s="526"/>
      <c r="F54" s="526"/>
      <c r="G54" s="526"/>
      <c r="H54" s="526"/>
      <c r="I54" s="526"/>
      <c r="J54" s="526"/>
      <c r="K54" s="526"/>
      <c r="L54" s="526"/>
      <c r="M54" s="526"/>
      <c r="N54" s="526"/>
      <c r="O54" s="526"/>
      <c r="P54" s="526"/>
      <c r="Q54" s="198">
        <v>22</v>
      </c>
      <c r="R54" s="11"/>
      <c r="S54" s="11"/>
      <c r="T54" s="6"/>
      <c r="U54" s="6"/>
      <c r="V54" s="6"/>
      <c r="W54" s="4"/>
    </row>
    <row r="55" spans="1:23" ht="24.95" customHeight="1">
      <c r="A55" s="531"/>
      <c r="C55" s="215"/>
      <c r="D55" s="215"/>
      <c r="E55" s="215"/>
      <c r="F55" s="215"/>
      <c r="G55" s="215"/>
      <c r="H55" s="222"/>
      <c r="I55" s="217"/>
      <c r="J55" s="126"/>
      <c r="K55" s="126"/>
      <c r="L55" s="126"/>
      <c r="M55" s="126"/>
      <c r="N55" s="126"/>
      <c r="O55" s="218"/>
      <c r="P55" s="126"/>
      <c r="Q55" s="1"/>
      <c r="W55" s="47"/>
    </row>
    <row r="56" spans="1:23" ht="78" customHeight="1">
      <c r="A56" s="531"/>
      <c r="C56" s="527" t="s">
        <v>28</v>
      </c>
      <c r="D56" s="527"/>
      <c r="E56" s="527"/>
      <c r="F56" s="527"/>
      <c r="G56" s="527"/>
      <c r="H56" s="527"/>
      <c r="I56" s="527"/>
      <c r="J56" s="527"/>
      <c r="K56" s="527"/>
      <c r="L56" s="527"/>
      <c r="M56" s="527"/>
      <c r="N56" s="527"/>
      <c r="O56" s="527"/>
      <c r="P56" s="527"/>
      <c r="Q56" s="198">
        <v>23</v>
      </c>
      <c r="R56" s="5"/>
      <c r="S56" s="5"/>
      <c r="T56" s="5"/>
      <c r="U56" s="5"/>
      <c r="V56" s="5"/>
      <c r="W56" s="5"/>
    </row>
    <row r="57" spans="1:23" ht="24.95" customHeight="1">
      <c r="A57" s="531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531"/>
      <c r="C58" s="530" t="s">
        <v>29</v>
      </c>
      <c r="D58" s="530"/>
      <c r="E58" s="530"/>
      <c r="F58" s="530"/>
      <c r="G58" s="530"/>
      <c r="H58" s="530"/>
      <c r="I58" s="530"/>
      <c r="J58" s="530"/>
      <c r="K58" s="530"/>
      <c r="L58" s="530"/>
      <c r="M58" s="530"/>
      <c r="N58" s="530"/>
      <c r="O58" s="530"/>
      <c r="P58" s="530"/>
      <c r="Q58" s="206"/>
      <c r="R58" s="5"/>
      <c r="S58" s="5"/>
      <c r="T58" s="5"/>
      <c r="U58" s="5"/>
      <c r="V58" s="5"/>
      <c r="W58" s="5"/>
    </row>
    <row r="59" spans="1:23" ht="24.95" customHeight="1">
      <c r="A59" s="531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531"/>
      <c r="C60" s="526" t="s">
        <v>30</v>
      </c>
      <c r="D60" s="526"/>
      <c r="E60" s="526"/>
      <c r="F60" s="526"/>
      <c r="G60" s="526"/>
      <c r="H60" s="526"/>
      <c r="I60" s="526"/>
      <c r="J60" s="526"/>
      <c r="K60" s="526"/>
      <c r="L60" s="526"/>
      <c r="M60" s="526"/>
      <c r="N60" s="526"/>
      <c r="O60" s="526"/>
      <c r="P60" s="526"/>
      <c r="Q60" s="224">
        <v>24</v>
      </c>
      <c r="R60" s="6"/>
      <c r="S60" s="6"/>
      <c r="T60" s="6"/>
      <c r="U60" s="6"/>
      <c r="V60" s="6"/>
      <c r="W60" s="4"/>
    </row>
    <row r="61" spans="1:23" ht="24.95" customHeight="1">
      <c r="A61" s="531"/>
      <c r="C61" s="205"/>
      <c r="D61" s="205"/>
      <c r="E61" s="205"/>
      <c r="F61" s="205"/>
      <c r="G61" s="205"/>
      <c r="H61" s="225"/>
      <c r="I61" s="226"/>
      <c r="J61" s="225"/>
      <c r="K61" s="225"/>
      <c r="L61" s="225"/>
      <c r="M61" s="225"/>
      <c r="N61" s="225"/>
      <c r="O61" s="213"/>
      <c r="P61" s="225"/>
      <c r="Q61" s="1"/>
      <c r="W61" s="46"/>
    </row>
    <row r="62" spans="1:23" ht="78" customHeight="1">
      <c r="A62" s="531"/>
      <c r="C62" s="526" t="s">
        <v>31</v>
      </c>
      <c r="D62" s="526"/>
      <c r="E62" s="526"/>
      <c r="F62" s="526"/>
      <c r="G62" s="526"/>
      <c r="H62" s="526"/>
      <c r="I62" s="526"/>
      <c r="J62" s="526"/>
      <c r="K62" s="526"/>
      <c r="L62" s="526"/>
      <c r="M62" s="526"/>
      <c r="N62" s="526"/>
      <c r="O62" s="526"/>
      <c r="P62" s="526"/>
      <c r="Q62" s="198">
        <v>25</v>
      </c>
      <c r="R62" s="5"/>
      <c r="S62" s="5"/>
      <c r="T62" s="5"/>
      <c r="U62" s="5"/>
      <c r="V62" s="5"/>
      <c r="W62" s="5"/>
    </row>
    <row r="63" spans="1:23" ht="24.95" customHeight="1">
      <c r="A63" s="531"/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O63" s="213"/>
      <c r="P63" s="225"/>
      <c r="Q63" s="1"/>
      <c r="W63" s="46"/>
    </row>
    <row r="64" spans="1:23" ht="78" customHeight="1">
      <c r="A64" s="531"/>
      <c r="C64" s="526" t="s">
        <v>32</v>
      </c>
      <c r="D64" s="526"/>
      <c r="E64" s="526"/>
      <c r="F64" s="526"/>
      <c r="G64" s="526"/>
      <c r="H64" s="526"/>
      <c r="I64" s="526"/>
      <c r="J64" s="526"/>
      <c r="K64" s="526"/>
      <c r="L64" s="526"/>
      <c r="M64" s="526"/>
      <c r="N64" s="526"/>
      <c r="O64" s="526"/>
      <c r="P64" s="526"/>
      <c r="Q64" s="227">
        <v>26</v>
      </c>
      <c r="R64" s="11"/>
      <c r="S64" s="11"/>
      <c r="T64" s="6"/>
      <c r="U64" s="6"/>
      <c r="V64" s="6"/>
      <c r="W64" s="4"/>
    </row>
    <row r="65" spans="1:23" ht="24.75" customHeight="1">
      <c r="A65" s="531"/>
      <c r="C65" s="225"/>
      <c r="D65" s="225"/>
      <c r="E65" s="225"/>
      <c r="F65" s="225"/>
      <c r="G65" s="225"/>
      <c r="H65" s="225"/>
      <c r="I65" s="225"/>
      <c r="J65" s="225"/>
      <c r="K65" s="225"/>
      <c r="L65" s="225"/>
      <c r="M65" s="225"/>
      <c r="N65" s="225"/>
      <c r="O65" s="213"/>
      <c r="P65" s="225"/>
      <c r="Q65" s="1"/>
      <c r="W65" s="46"/>
    </row>
    <row r="66" spans="1:23" ht="78" customHeight="1">
      <c r="A66" s="531"/>
      <c r="C66" s="527" t="s">
        <v>33</v>
      </c>
      <c r="D66" s="527"/>
      <c r="E66" s="527"/>
      <c r="F66" s="527"/>
      <c r="G66" s="527"/>
      <c r="H66" s="527"/>
      <c r="I66" s="527"/>
      <c r="J66" s="527"/>
      <c r="K66" s="527"/>
      <c r="L66" s="527"/>
      <c r="M66" s="527"/>
      <c r="N66" s="527"/>
      <c r="O66" s="527"/>
      <c r="P66" s="527"/>
      <c r="Q66" s="224">
        <v>27</v>
      </c>
      <c r="R66" s="6"/>
      <c r="S66" s="6"/>
      <c r="T66" s="6"/>
      <c r="U66" s="6"/>
      <c r="V66" s="6"/>
      <c r="W66" s="4"/>
    </row>
    <row r="67" spans="1:23" ht="24.75" customHeight="1">
      <c r="A67" s="531"/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13"/>
      <c r="P67" s="225"/>
      <c r="Q67" s="1"/>
      <c r="W67" s="46"/>
    </row>
    <row r="68" spans="1:23" ht="78" customHeight="1">
      <c r="A68" s="531"/>
      <c r="C68" s="527" t="s">
        <v>34</v>
      </c>
      <c r="D68" s="527"/>
      <c r="E68" s="527"/>
      <c r="F68" s="527"/>
      <c r="G68" s="527"/>
      <c r="H68" s="527"/>
      <c r="I68" s="527"/>
      <c r="J68" s="527"/>
      <c r="K68" s="527"/>
      <c r="L68" s="527"/>
      <c r="M68" s="527"/>
      <c r="N68" s="527"/>
      <c r="O68" s="527"/>
      <c r="P68" s="527"/>
      <c r="Q68" s="198">
        <v>28</v>
      </c>
      <c r="R68" s="5"/>
      <c r="S68" s="5"/>
      <c r="T68" s="5"/>
      <c r="U68" s="5"/>
      <c r="V68" s="5"/>
      <c r="W68" s="5"/>
    </row>
    <row r="69" spans="1:23" ht="24.95" customHeight="1">
      <c r="A69" s="531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531"/>
      <c r="C70" s="528" t="s">
        <v>35</v>
      </c>
      <c r="D70" s="528"/>
      <c r="E70" s="528"/>
      <c r="F70" s="528"/>
      <c r="G70" s="528"/>
      <c r="H70" s="528"/>
      <c r="I70" s="528"/>
      <c r="J70" s="528"/>
      <c r="K70" s="528"/>
      <c r="L70" s="528"/>
      <c r="M70" s="528"/>
      <c r="N70" s="528"/>
      <c r="O70" s="528"/>
      <c r="P70" s="528"/>
      <c r="Q70" s="228"/>
      <c r="R70" s="42"/>
      <c r="S70" s="42"/>
      <c r="T70" s="42"/>
      <c r="U70" s="42"/>
      <c r="V70" s="42"/>
      <c r="W70" s="4"/>
    </row>
    <row r="71" spans="1:23" ht="24.95" customHeight="1">
      <c r="A71" s="531"/>
      <c r="O71" s="46"/>
      <c r="P71" s="47"/>
      <c r="Q71" s="1"/>
      <c r="W71" s="46"/>
    </row>
    <row r="72" spans="1:23" ht="78" customHeight="1">
      <c r="A72" s="531"/>
      <c r="C72" s="529" t="s">
        <v>36</v>
      </c>
      <c r="D72" s="529"/>
      <c r="E72" s="529"/>
      <c r="F72" s="529"/>
      <c r="G72" s="529"/>
      <c r="H72" s="529"/>
      <c r="I72" s="529"/>
      <c r="J72" s="529"/>
      <c r="K72" s="529"/>
      <c r="L72" s="529"/>
      <c r="M72" s="529"/>
      <c r="N72" s="529"/>
      <c r="O72" s="529"/>
      <c r="P72" s="529"/>
      <c r="Q72" s="229" t="s">
        <v>37</v>
      </c>
      <c r="R72" s="13"/>
      <c r="S72" s="13"/>
      <c r="T72" s="6"/>
      <c r="U72" s="6"/>
      <c r="V72" s="6"/>
      <c r="W72" s="10"/>
    </row>
    <row r="73" spans="1:23" ht="24.95" customHeight="1">
      <c r="A73" s="531"/>
      <c r="O73" s="52"/>
      <c r="P73" s="47"/>
      <c r="Q73" s="1"/>
      <c r="W73" s="46"/>
    </row>
    <row r="74" spans="1:23" ht="78" customHeight="1">
      <c r="A74" s="531"/>
      <c r="C74" s="529" t="s">
        <v>38</v>
      </c>
      <c r="D74" s="529"/>
      <c r="E74" s="529"/>
      <c r="F74" s="529"/>
      <c r="G74" s="529"/>
      <c r="H74" s="529"/>
      <c r="I74" s="529"/>
      <c r="J74" s="529"/>
      <c r="K74" s="529"/>
      <c r="L74" s="529"/>
      <c r="M74" s="529"/>
      <c r="N74" s="529"/>
      <c r="O74" s="529"/>
      <c r="P74" s="529"/>
      <c r="Q74" s="198">
        <v>30</v>
      </c>
      <c r="R74" s="11"/>
      <c r="S74" s="11"/>
      <c r="T74" s="6"/>
      <c r="U74" s="6"/>
      <c r="V74" s="6"/>
      <c r="W74" s="4"/>
    </row>
    <row r="75" spans="1:23" ht="24.95" customHeight="1">
      <c r="A75" s="531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531"/>
      <c r="C76" s="529" t="s">
        <v>39</v>
      </c>
      <c r="D76" s="529"/>
      <c r="E76" s="529"/>
      <c r="F76" s="529"/>
      <c r="G76" s="529"/>
      <c r="H76" s="529"/>
      <c r="I76" s="529"/>
      <c r="J76" s="529"/>
      <c r="K76" s="529"/>
      <c r="L76" s="529"/>
      <c r="M76" s="529"/>
      <c r="N76" s="529"/>
      <c r="O76" s="529"/>
      <c r="P76" s="529"/>
      <c r="Q76" s="198">
        <v>31</v>
      </c>
      <c r="R76" s="5"/>
      <c r="S76" s="5"/>
      <c r="T76" s="5"/>
      <c r="U76" s="5"/>
      <c r="V76" s="5"/>
      <c r="W76" s="5"/>
    </row>
    <row r="77" spans="1:23" ht="24.95" customHeight="1">
      <c r="A77" s="531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531"/>
      <c r="C78" s="529" t="s">
        <v>40</v>
      </c>
      <c r="D78" s="529"/>
      <c r="E78" s="529"/>
      <c r="F78" s="529"/>
      <c r="G78" s="529"/>
      <c r="H78" s="529"/>
      <c r="I78" s="529"/>
      <c r="J78" s="529"/>
      <c r="K78" s="529"/>
      <c r="L78" s="529"/>
      <c r="M78" s="529"/>
      <c r="N78" s="529"/>
      <c r="O78" s="529"/>
      <c r="P78" s="529"/>
      <c r="Q78" s="224">
        <v>32</v>
      </c>
      <c r="R78" s="6"/>
      <c r="S78" s="6"/>
      <c r="T78" s="6"/>
      <c r="U78" s="6"/>
      <c r="V78" s="6"/>
      <c r="W78" s="10"/>
    </row>
    <row r="79" spans="1:23" ht="24.95" customHeight="1">
      <c r="A79" s="531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531"/>
      <c r="C80" s="529" t="s">
        <v>41</v>
      </c>
      <c r="D80" s="529"/>
      <c r="E80" s="529"/>
      <c r="F80" s="529"/>
      <c r="G80" s="529"/>
      <c r="H80" s="529"/>
      <c r="I80" s="529"/>
      <c r="J80" s="529"/>
      <c r="K80" s="529"/>
      <c r="L80" s="529"/>
      <c r="M80" s="529"/>
      <c r="N80" s="529"/>
      <c r="O80" s="529"/>
      <c r="P80" s="529"/>
      <c r="Q80" s="198">
        <v>33</v>
      </c>
      <c r="R80" s="5"/>
      <c r="S80" s="5"/>
      <c r="T80" s="5"/>
      <c r="U80" s="5"/>
      <c r="V80" s="5"/>
      <c r="W80" s="5"/>
    </row>
    <row r="81" spans="1:23" ht="24.95" customHeight="1">
      <c r="A81" s="531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531"/>
      <c r="C82" s="530" t="s">
        <v>42</v>
      </c>
      <c r="D82" s="530"/>
      <c r="E82" s="530"/>
      <c r="F82" s="530"/>
      <c r="G82" s="530"/>
      <c r="H82" s="530"/>
      <c r="I82" s="530"/>
      <c r="J82" s="530"/>
      <c r="K82" s="530"/>
      <c r="L82" s="530"/>
      <c r="M82" s="530"/>
      <c r="N82" s="530"/>
      <c r="O82" s="530"/>
      <c r="P82" s="530"/>
      <c r="Q82" s="206"/>
      <c r="R82" s="5"/>
      <c r="S82" s="5"/>
      <c r="T82" s="5"/>
      <c r="U82" s="5"/>
      <c r="V82" s="5"/>
      <c r="W82" s="5"/>
    </row>
    <row r="83" spans="1:23" ht="24.95" customHeight="1">
      <c r="A83" s="531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531"/>
      <c r="C84" s="526" t="s">
        <v>43</v>
      </c>
      <c r="D84" s="526"/>
      <c r="E84" s="526"/>
      <c r="F84" s="526"/>
      <c r="G84" s="526"/>
      <c r="H84" s="526"/>
      <c r="I84" s="526"/>
      <c r="J84" s="526"/>
      <c r="K84" s="526"/>
      <c r="L84" s="526"/>
      <c r="M84" s="526"/>
      <c r="N84" s="526"/>
      <c r="O84" s="526"/>
      <c r="P84" s="526"/>
      <c r="Q84" s="230">
        <v>34</v>
      </c>
      <c r="R84" s="42"/>
      <c r="S84" s="42"/>
      <c r="T84" s="42"/>
      <c r="U84" s="42"/>
      <c r="V84" s="42"/>
      <c r="W84" s="4"/>
    </row>
    <row r="85" spans="1:23" ht="24.95" customHeight="1">
      <c r="A85" s="531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531"/>
      <c r="C86" s="526" t="s">
        <v>44</v>
      </c>
      <c r="D86" s="526"/>
      <c r="E86" s="526"/>
      <c r="F86" s="526"/>
      <c r="G86" s="526"/>
      <c r="H86" s="526"/>
      <c r="I86" s="526"/>
      <c r="J86" s="526"/>
      <c r="K86" s="526"/>
      <c r="L86" s="526"/>
      <c r="M86" s="526"/>
      <c r="N86" s="526"/>
      <c r="O86" s="526"/>
      <c r="P86" s="526"/>
      <c r="Q86" s="198">
        <v>35</v>
      </c>
      <c r="R86" s="5"/>
      <c r="S86" s="5"/>
      <c r="T86" s="5"/>
      <c r="U86" s="5"/>
      <c r="V86" s="5"/>
      <c r="W86" s="5"/>
    </row>
    <row r="87" spans="1:23" ht="24.95" customHeight="1">
      <c r="A87" s="531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531"/>
      <c r="C88" s="526" t="s">
        <v>45</v>
      </c>
      <c r="D88" s="526"/>
      <c r="E88" s="526"/>
      <c r="F88" s="526"/>
      <c r="G88" s="526"/>
      <c r="H88" s="526"/>
      <c r="I88" s="526"/>
      <c r="J88" s="526"/>
      <c r="K88" s="526"/>
      <c r="L88" s="526"/>
      <c r="M88" s="526"/>
      <c r="N88" s="526"/>
      <c r="O88" s="526"/>
      <c r="P88" s="526"/>
      <c r="Q88" s="198">
        <v>36</v>
      </c>
      <c r="R88" s="5"/>
      <c r="S88" s="5"/>
      <c r="T88" s="5"/>
      <c r="U88" s="5"/>
      <c r="V88" s="5"/>
      <c r="W88" s="5"/>
    </row>
    <row r="89" spans="1:23" ht="24.95" customHeight="1">
      <c r="A89" s="531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531"/>
      <c r="C90" s="526" t="s">
        <v>46</v>
      </c>
      <c r="D90" s="526"/>
      <c r="E90" s="526"/>
      <c r="F90" s="526"/>
      <c r="G90" s="526"/>
      <c r="H90" s="526"/>
      <c r="I90" s="526"/>
      <c r="J90" s="526"/>
      <c r="K90" s="526"/>
      <c r="L90" s="526"/>
      <c r="M90" s="526"/>
      <c r="N90" s="526"/>
      <c r="O90" s="526"/>
      <c r="P90" s="526"/>
      <c r="Q90" s="198">
        <v>37</v>
      </c>
    </row>
    <row r="91" spans="1:23" ht="24.95" customHeight="1">
      <c r="A91" s="531"/>
      <c r="J91" s="23"/>
      <c r="K91" s="23"/>
      <c r="L91" s="21"/>
      <c r="M91" s="21"/>
      <c r="N91" s="21"/>
      <c r="O91" s="24"/>
    </row>
    <row r="92" spans="1:23" ht="78" customHeight="1">
      <c r="A92" s="531"/>
      <c r="C92" s="526" t="s">
        <v>47</v>
      </c>
      <c r="D92" s="526"/>
      <c r="E92" s="526"/>
      <c r="F92" s="526"/>
      <c r="G92" s="526"/>
      <c r="H92" s="526"/>
      <c r="I92" s="526"/>
      <c r="J92" s="526"/>
      <c r="K92" s="526"/>
      <c r="L92" s="526"/>
      <c r="M92" s="526"/>
      <c r="N92" s="526"/>
      <c r="O92" s="526"/>
      <c r="P92" s="526"/>
      <c r="Q92" s="198">
        <v>38</v>
      </c>
    </row>
    <row r="93" spans="1:23" ht="24.95" customHeight="1">
      <c r="A93" s="531"/>
    </row>
    <row r="94" spans="1:23" ht="78" customHeight="1">
      <c r="A94" s="531"/>
      <c r="C94" s="526" t="s">
        <v>48</v>
      </c>
      <c r="D94" s="526"/>
      <c r="E94" s="526"/>
      <c r="F94" s="526"/>
      <c r="G94" s="526"/>
      <c r="H94" s="526"/>
      <c r="I94" s="526"/>
      <c r="J94" s="526"/>
      <c r="K94" s="526"/>
      <c r="L94" s="526"/>
      <c r="M94" s="526"/>
      <c r="N94" s="526"/>
      <c r="O94" s="526"/>
      <c r="P94" s="526"/>
      <c r="Q94" s="198">
        <v>39</v>
      </c>
    </row>
    <row r="95" spans="1:23" ht="24.95" customHeight="1">
      <c r="A95" s="531"/>
    </row>
    <row r="96" spans="1:23" ht="78" customHeight="1">
      <c r="A96" s="531"/>
      <c r="C96" s="526" t="s">
        <v>49</v>
      </c>
      <c r="D96" s="526"/>
      <c r="E96" s="526"/>
      <c r="F96" s="526"/>
      <c r="G96" s="526"/>
      <c r="H96" s="526"/>
      <c r="I96" s="526"/>
      <c r="J96" s="526"/>
      <c r="K96" s="526"/>
      <c r="L96" s="526"/>
      <c r="M96" s="526"/>
      <c r="N96" s="526"/>
      <c r="O96" s="526"/>
      <c r="P96" s="526"/>
      <c r="Q96" s="198">
        <v>40</v>
      </c>
    </row>
    <row r="97" spans="1:17" ht="24.95" customHeight="1">
      <c r="A97" s="531"/>
    </row>
    <row r="98" spans="1:17" ht="78" customHeight="1">
      <c r="A98" s="531"/>
      <c r="C98" s="526" t="s">
        <v>50</v>
      </c>
      <c r="D98" s="526"/>
      <c r="E98" s="526"/>
      <c r="F98" s="526"/>
      <c r="G98" s="526"/>
      <c r="H98" s="526"/>
      <c r="I98" s="526"/>
      <c r="J98" s="526"/>
      <c r="K98" s="526"/>
      <c r="L98" s="526"/>
      <c r="M98" s="526"/>
      <c r="N98" s="526"/>
      <c r="O98" s="526"/>
      <c r="P98" s="526"/>
      <c r="Q98" s="198">
        <v>41</v>
      </c>
    </row>
    <row r="99" spans="1:17" ht="24.95" customHeight="1">
      <c r="A99" s="531"/>
    </row>
    <row r="100" spans="1:17" ht="78" customHeight="1">
      <c r="A100" s="531"/>
      <c r="C100" s="526" t="s">
        <v>51</v>
      </c>
      <c r="D100" s="526"/>
      <c r="E100" s="526"/>
      <c r="F100" s="526"/>
      <c r="G100" s="526"/>
      <c r="H100" s="526"/>
      <c r="I100" s="526"/>
      <c r="J100" s="526"/>
      <c r="K100" s="526"/>
      <c r="L100" s="526"/>
      <c r="M100" s="526"/>
      <c r="N100" s="526"/>
      <c r="O100" s="526"/>
      <c r="P100" s="526"/>
      <c r="Q100" s="198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EE14E-0977-4BA2-B48C-12A8D1282DA0}">
  <dimension ref="A1:AX54"/>
  <sheetViews>
    <sheetView view="pageBreakPreview" topLeftCell="A21" zoomScale="55" zoomScaleNormal="100" zoomScaleSheetLayoutView="55" workbookViewId="0"/>
  </sheetViews>
  <sheetFormatPr baseColWidth="10" defaultColWidth="11.42578125" defaultRowHeight="15"/>
  <cols>
    <col min="1" max="1" width="50.7109375" style="54" customWidth="1"/>
    <col min="2" max="2" width="1.7109375" style="54" customWidth="1"/>
    <col min="3" max="7" width="7.42578125" style="54" customWidth="1"/>
    <col min="8" max="8" width="8.42578125" style="54" customWidth="1"/>
    <col min="9" max="12" width="7.42578125" style="54" customWidth="1"/>
    <col min="13" max="13" width="8.85546875" style="54" customWidth="1"/>
    <col min="14" max="14" width="7.42578125" style="54" customWidth="1"/>
    <col min="15" max="15" width="8.5703125" style="54" customWidth="1"/>
    <col min="16" max="16" width="7.42578125" style="54" customWidth="1"/>
    <col min="17" max="17" width="8.140625" style="54" customWidth="1"/>
    <col min="18" max="29" width="7.42578125" style="54" customWidth="1"/>
    <col min="30" max="30" width="8.42578125" style="54" customWidth="1"/>
    <col min="31" max="31" width="7.42578125" style="54" customWidth="1"/>
    <col min="32" max="32" width="8.85546875" style="54" customWidth="1"/>
    <col min="33" max="46" width="7.42578125" style="54" customWidth="1"/>
    <col min="47" max="47" width="10" style="54" customWidth="1"/>
    <col min="48" max="48" width="7.42578125" style="54" customWidth="1"/>
    <col min="49" max="49" width="1.7109375" style="54" customWidth="1"/>
    <col min="50" max="50" width="12.7109375" style="54" customWidth="1"/>
    <col min="51" max="16384" width="11.42578125" style="54"/>
  </cols>
  <sheetData>
    <row r="1" spans="1:50">
      <c r="A1" s="53" t="s">
        <v>64</v>
      </c>
    </row>
    <row r="2" spans="1:50" ht="30" customHeight="1">
      <c r="A2" s="592" t="s">
        <v>401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592"/>
      <c r="AJ2" s="592"/>
      <c r="AK2" s="592"/>
      <c r="AL2" s="592"/>
      <c r="AM2" s="592"/>
      <c r="AN2" s="592"/>
      <c r="AO2" s="592"/>
      <c r="AP2" s="592"/>
      <c r="AQ2" s="592"/>
      <c r="AR2" s="592"/>
      <c r="AS2" s="592"/>
      <c r="AT2" s="592"/>
      <c r="AU2" s="592"/>
      <c r="AV2" s="592"/>
      <c r="AW2" s="592"/>
      <c r="AX2" s="592"/>
    </row>
    <row r="3" spans="1:50" ht="30" customHeight="1">
      <c r="A3" s="592" t="str">
        <f>UPPER(CONCATENATE("Marzo 2024"))</f>
        <v>MARZO 2024</v>
      </c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592"/>
      <c r="AJ3" s="592"/>
      <c r="AK3" s="592"/>
      <c r="AL3" s="592"/>
      <c r="AM3" s="592"/>
      <c r="AN3" s="592"/>
      <c r="AO3" s="592"/>
      <c r="AP3" s="592"/>
      <c r="AQ3" s="592"/>
      <c r="AR3" s="592"/>
      <c r="AS3" s="592"/>
      <c r="AT3" s="592"/>
      <c r="AU3" s="592"/>
      <c r="AV3" s="592"/>
      <c r="AW3" s="592"/>
      <c r="AX3" s="592"/>
    </row>
    <row r="4" spans="1:50">
      <c r="A4" s="55"/>
    </row>
    <row r="5" spans="1:50" ht="24.95" customHeight="1">
      <c r="A5" s="590" t="s">
        <v>402</v>
      </c>
      <c r="B5" s="155"/>
      <c r="C5" s="589" t="s">
        <v>279</v>
      </c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67"/>
      <c r="AX5" s="589" t="s">
        <v>68</v>
      </c>
    </row>
    <row r="6" spans="1:50" ht="311.25" customHeight="1">
      <c r="A6" s="591"/>
      <c r="B6" s="67"/>
      <c r="C6" s="191" t="s">
        <v>163</v>
      </c>
      <c r="D6" s="191" t="s">
        <v>164</v>
      </c>
      <c r="E6" s="191" t="s">
        <v>165</v>
      </c>
      <c r="F6" s="191" t="s">
        <v>166</v>
      </c>
      <c r="G6" s="191" t="s">
        <v>167</v>
      </c>
      <c r="H6" s="191" t="s">
        <v>168</v>
      </c>
      <c r="I6" s="191" t="s">
        <v>169</v>
      </c>
      <c r="J6" s="191" t="s">
        <v>170</v>
      </c>
      <c r="K6" s="191" t="s">
        <v>171</v>
      </c>
      <c r="L6" s="191" t="s">
        <v>172</v>
      </c>
      <c r="M6" s="191" t="s">
        <v>173</v>
      </c>
      <c r="N6" s="191" t="s">
        <v>174</v>
      </c>
      <c r="O6" s="191" t="s">
        <v>175</v>
      </c>
      <c r="P6" s="191" t="s">
        <v>176</v>
      </c>
      <c r="Q6" s="191" t="s">
        <v>177</v>
      </c>
      <c r="R6" s="191" t="s">
        <v>178</v>
      </c>
      <c r="S6" s="191" t="s">
        <v>179</v>
      </c>
      <c r="T6" s="191" t="s">
        <v>180</v>
      </c>
      <c r="U6" s="191" t="s">
        <v>181</v>
      </c>
      <c r="V6" s="191" t="s">
        <v>182</v>
      </c>
      <c r="W6" s="191" t="s">
        <v>183</v>
      </c>
      <c r="X6" s="191" t="s">
        <v>184</v>
      </c>
      <c r="Y6" s="191" t="s">
        <v>185</v>
      </c>
      <c r="Z6" s="191" t="s">
        <v>186</v>
      </c>
      <c r="AA6" s="191" t="s">
        <v>187</v>
      </c>
      <c r="AB6" s="191" t="s">
        <v>188</v>
      </c>
      <c r="AC6" s="191" t="s">
        <v>189</v>
      </c>
      <c r="AD6" s="191" t="s">
        <v>190</v>
      </c>
      <c r="AE6" s="191" t="s">
        <v>191</v>
      </c>
      <c r="AF6" s="191" t="s">
        <v>192</v>
      </c>
      <c r="AG6" s="191" t="s">
        <v>193</v>
      </c>
      <c r="AH6" s="191" t="s">
        <v>194</v>
      </c>
      <c r="AI6" s="191" t="s">
        <v>403</v>
      </c>
      <c r="AJ6" s="191" t="s">
        <v>404</v>
      </c>
      <c r="AK6" s="191" t="s">
        <v>405</v>
      </c>
      <c r="AL6" s="191" t="s">
        <v>406</v>
      </c>
      <c r="AM6" s="191" t="s">
        <v>407</v>
      </c>
      <c r="AN6" s="191" t="s">
        <v>408</v>
      </c>
      <c r="AO6" s="191" t="s">
        <v>409</v>
      </c>
      <c r="AP6" s="191" t="s">
        <v>410</v>
      </c>
      <c r="AQ6" s="191" t="s">
        <v>411</v>
      </c>
      <c r="AR6" s="191" t="s">
        <v>412</v>
      </c>
      <c r="AS6" s="191" t="s">
        <v>413</v>
      </c>
      <c r="AT6" s="191" t="s">
        <v>414</v>
      </c>
      <c r="AU6" s="191" t="s">
        <v>208</v>
      </c>
      <c r="AV6" s="191" t="s">
        <v>209</v>
      </c>
      <c r="AW6" s="67"/>
      <c r="AX6" s="589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53" t="s">
        <v>415</v>
      </c>
      <c r="B8" s="55"/>
      <c r="C8" s="586"/>
      <c r="D8" s="587"/>
      <c r="E8" s="587"/>
      <c r="F8" s="587"/>
      <c r="G8" s="587"/>
      <c r="H8" s="587"/>
      <c r="I8" s="587"/>
      <c r="J8" s="587"/>
      <c r="K8" s="587"/>
      <c r="L8" s="587"/>
      <c r="M8" s="587"/>
      <c r="N8" s="587"/>
      <c r="O8" s="587"/>
      <c r="P8" s="587"/>
      <c r="Q8" s="587"/>
      <c r="R8" s="587"/>
      <c r="S8" s="587"/>
      <c r="T8" s="587"/>
      <c r="U8" s="587"/>
      <c r="V8" s="587"/>
      <c r="W8" s="587"/>
      <c r="X8" s="587"/>
      <c r="Y8" s="587"/>
      <c r="Z8" s="587"/>
      <c r="AA8" s="587"/>
      <c r="AB8" s="587"/>
      <c r="AC8" s="587"/>
      <c r="AD8" s="587"/>
      <c r="AE8" s="587"/>
      <c r="AF8" s="587"/>
      <c r="AG8" s="587"/>
      <c r="AH8" s="587"/>
      <c r="AI8" s="587"/>
      <c r="AJ8" s="587"/>
      <c r="AK8" s="587"/>
      <c r="AL8" s="587"/>
      <c r="AM8" s="587"/>
      <c r="AN8" s="587"/>
      <c r="AO8" s="587"/>
      <c r="AP8" s="587"/>
      <c r="AQ8" s="587"/>
      <c r="AR8" s="587"/>
      <c r="AS8" s="587"/>
      <c r="AT8" s="587"/>
      <c r="AU8" s="587"/>
      <c r="AV8" s="588"/>
      <c r="AW8" s="55"/>
      <c r="AX8" s="251">
        <v>5589</v>
      </c>
    </row>
    <row r="9" spans="1:50" ht="33" customHeight="1">
      <c r="A9" s="252" t="s">
        <v>416</v>
      </c>
      <c r="B9" s="55"/>
      <c r="C9" s="249">
        <v>89</v>
      </c>
      <c r="D9" s="249">
        <v>38</v>
      </c>
      <c r="E9" s="249">
        <v>3</v>
      </c>
      <c r="F9" s="249">
        <v>11</v>
      </c>
      <c r="G9" s="249">
        <v>24</v>
      </c>
      <c r="H9" s="249">
        <v>236</v>
      </c>
      <c r="I9" s="249">
        <v>76</v>
      </c>
      <c r="J9" s="249">
        <v>93</v>
      </c>
      <c r="K9" s="249">
        <v>19</v>
      </c>
      <c r="L9" s="249">
        <v>11</v>
      </c>
      <c r="M9" s="249">
        <v>24</v>
      </c>
      <c r="N9" s="249">
        <v>26</v>
      </c>
      <c r="O9" s="249">
        <v>71</v>
      </c>
      <c r="P9" s="249">
        <v>26</v>
      </c>
      <c r="Q9" s="249">
        <v>11</v>
      </c>
      <c r="R9" s="249">
        <v>98</v>
      </c>
      <c r="S9" s="249">
        <v>37</v>
      </c>
      <c r="T9" s="249">
        <v>3</v>
      </c>
      <c r="U9" s="249">
        <v>25</v>
      </c>
      <c r="V9" s="249">
        <v>17</v>
      </c>
      <c r="W9" s="249">
        <v>196</v>
      </c>
      <c r="X9" s="249">
        <v>84</v>
      </c>
      <c r="Y9" s="249">
        <v>49</v>
      </c>
      <c r="Z9" s="249">
        <v>7</v>
      </c>
      <c r="AA9" s="249">
        <v>33</v>
      </c>
      <c r="AB9" s="249">
        <v>12</v>
      </c>
      <c r="AC9" s="249">
        <v>7</v>
      </c>
      <c r="AD9" s="249">
        <v>44</v>
      </c>
      <c r="AE9" s="249">
        <v>10</v>
      </c>
      <c r="AF9" s="249">
        <v>34</v>
      </c>
      <c r="AG9" s="249">
        <v>16</v>
      </c>
      <c r="AH9" s="249">
        <v>45</v>
      </c>
      <c r="AI9" s="249">
        <v>5</v>
      </c>
      <c r="AJ9" s="249">
        <v>6</v>
      </c>
      <c r="AK9" s="249"/>
      <c r="AL9" s="249">
        <v>84</v>
      </c>
      <c r="AM9" s="249"/>
      <c r="AN9" s="249">
        <v>620</v>
      </c>
      <c r="AO9" s="249"/>
      <c r="AP9" s="249">
        <v>2</v>
      </c>
      <c r="AQ9" s="249">
        <v>41</v>
      </c>
      <c r="AR9" s="249">
        <v>280</v>
      </c>
      <c r="AS9" s="249">
        <v>330</v>
      </c>
      <c r="AT9" s="249">
        <v>488</v>
      </c>
      <c r="AU9" s="249">
        <v>603</v>
      </c>
      <c r="AV9" s="249">
        <v>4</v>
      </c>
      <c r="AW9" s="55"/>
      <c r="AX9" s="250">
        <v>3938</v>
      </c>
    </row>
    <row r="10" spans="1:50" ht="33" customHeight="1">
      <c r="A10" s="156" t="s">
        <v>417</v>
      </c>
      <c r="B10" s="55"/>
      <c r="C10" s="128">
        <v>44</v>
      </c>
      <c r="D10" s="128">
        <v>102</v>
      </c>
      <c r="E10" s="128">
        <v>4</v>
      </c>
      <c r="F10" s="128"/>
      <c r="G10" s="128">
        <v>6</v>
      </c>
      <c r="H10" s="128">
        <v>115</v>
      </c>
      <c r="I10" s="128">
        <v>23</v>
      </c>
      <c r="J10" s="128">
        <v>31</v>
      </c>
      <c r="K10" s="128"/>
      <c r="L10" s="128">
        <v>27</v>
      </c>
      <c r="M10" s="128">
        <v>2</v>
      </c>
      <c r="N10" s="128">
        <v>17</v>
      </c>
      <c r="O10" s="128">
        <v>19</v>
      </c>
      <c r="P10" s="128">
        <v>18</v>
      </c>
      <c r="Q10" s="128">
        <v>7</v>
      </c>
      <c r="R10" s="128"/>
      <c r="S10" s="128">
        <v>97</v>
      </c>
      <c r="T10" s="128">
        <v>43</v>
      </c>
      <c r="U10" s="128"/>
      <c r="V10" s="128"/>
      <c r="W10" s="128">
        <v>22</v>
      </c>
      <c r="X10" s="128">
        <v>10</v>
      </c>
      <c r="Y10" s="128">
        <v>2</v>
      </c>
      <c r="Z10" s="128">
        <v>233</v>
      </c>
      <c r="AA10" s="128">
        <v>11</v>
      </c>
      <c r="AB10" s="128">
        <v>1</v>
      </c>
      <c r="AC10" s="128">
        <v>2</v>
      </c>
      <c r="AD10" s="128">
        <v>25</v>
      </c>
      <c r="AE10" s="128"/>
      <c r="AF10" s="128">
        <v>13</v>
      </c>
      <c r="AG10" s="128">
        <v>3</v>
      </c>
      <c r="AH10" s="128">
        <v>16</v>
      </c>
      <c r="AI10" s="128">
        <v>14</v>
      </c>
      <c r="AJ10" s="128"/>
      <c r="AK10" s="128">
        <v>213</v>
      </c>
      <c r="AL10" s="128">
        <v>2</v>
      </c>
      <c r="AM10" s="128">
        <v>1</v>
      </c>
      <c r="AN10" s="128">
        <v>86</v>
      </c>
      <c r="AO10" s="128">
        <v>27</v>
      </c>
      <c r="AP10" s="128"/>
      <c r="AQ10" s="128">
        <v>23</v>
      </c>
      <c r="AR10" s="128">
        <v>4</v>
      </c>
      <c r="AS10" s="128">
        <v>37</v>
      </c>
      <c r="AT10" s="128">
        <v>78</v>
      </c>
      <c r="AU10" s="128"/>
      <c r="AV10" s="128">
        <v>2</v>
      </c>
      <c r="AW10" s="55"/>
      <c r="AX10" s="62">
        <v>1380</v>
      </c>
    </row>
    <row r="11" spans="1:50" ht="33" customHeight="1">
      <c r="A11" s="156" t="s">
        <v>418</v>
      </c>
      <c r="B11" s="55"/>
      <c r="C11" s="128">
        <v>4</v>
      </c>
      <c r="D11" s="128">
        <v>10</v>
      </c>
      <c r="E11" s="128">
        <v>3</v>
      </c>
      <c r="F11" s="128">
        <v>2</v>
      </c>
      <c r="G11" s="128">
        <v>9</v>
      </c>
      <c r="H11" s="128">
        <v>15</v>
      </c>
      <c r="I11" s="128">
        <v>9</v>
      </c>
      <c r="J11" s="128">
        <v>4</v>
      </c>
      <c r="K11" s="128">
        <v>2</v>
      </c>
      <c r="L11" s="128"/>
      <c r="M11" s="128">
        <v>17</v>
      </c>
      <c r="N11" s="128">
        <v>7</v>
      </c>
      <c r="O11" s="128">
        <v>6</v>
      </c>
      <c r="P11" s="128">
        <v>6</v>
      </c>
      <c r="Q11" s="128">
        <v>12</v>
      </c>
      <c r="R11" s="128"/>
      <c r="S11" s="128">
        <v>3</v>
      </c>
      <c r="T11" s="128">
        <v>4</v>
      </c>
      <c r="U11" s="128">
        <v>1</v>
      </c>
      <c r="V11" s="128"/>
      <c r="W11" s="128">
        <v>12</v>
      </c>
      <c r="X11" s="128">
        <v>3</v>
      </c>
      <c r="Y11" s="128">
        <v>11</v>
      </c>
      <c r="Z11" s="128">
        <v>5</v>
      </c>
      <c r="AA11" s="128">
        <v>3</v>
      </c>
      <c r="AB11" s="128">
        <v>10</v>
      </c>
      <c r="AC11" s="128">
        <v>9</v>
      </c>
      <c r="AD11" s="128">
        <v>3</v>
      </c>
      <c r="AE11" s="128">
        <v>1</v>
      </c>
      <c r="AF11" s="128">
        <v>14</v>
      </c>
      <c r="AG11" s="128">
        <v>4</v>
      </c>
      <c r="AH11" s="128">
        <v>1</v>
      </c>
      <c r="AI11" s="128">
        <v>3</v>
      </c>
      <c r="AJ11" s="128">
        <v>2</v>
      </c>
      <c r="AK11" s="128">
        <v>2</v>
      </c>
      <c r="AL11" s="128">
        <v>1</v>
      </c>
      <c r="AM11" s="128">
        <v>1</v>
      </c>
      <c r="AN11" s="128">
        <v>4</v>
      </c>
      <c r="AO11" s="128">
        <v>11</v>
      </c>
      <c r="AP11" s="128">
        <v>2</v>
      </c>
      <c r="AQ11" s="128">
        <v>3</v>
      </c>
      <c r="AR11" s="128">
        <v>3</v>
      </c>
      <c r="AS11" s="128"/>
      <c r="AT11" s="128">
        <v>1</v>
      </c>
      <c r="AU11" s="128"/>
      <c r="AV11" s="128"/>
      <c r="AW11" s="55"/>
      <c r="AX11" s="61">
        <v>223</v>
      </c>
    </row>
    <row r="12" spans="1:50" ht="33" customHeight="1">
      <c r="A12" s="156" t="s">
        <v>419</v>
      </c>
      <c r="B12" s="55"/>
      <c r="C12" s="128"/>
      <c r="D12" s="128"/>
      <c r="E12" s="128"/>
      <c r="F12" s="128">
        <v>1</v>
      </c>
      <c r="G12" s="128"/>
      <c r="H12" s="128">
        <v>7</v>
      </c>
      <c r="I12" s="128">
        <v>1</v>
      </c>
      <c r="J12" s="128"/>
      <c r="K12" s="128"/>
      <c r="L12" s="128">
        <v>3</v>
      </c>
      <c r="M12" s="128">
        <v>3</v>
      </c>
      <c r="N12" s="128"/>
      <c r="O12" s="128">
        <v>2</v>
      </c>
      <c r="P12" s="128">
        <v>3</v>
      </c>
      <c r="Q12" s="128">
        <v>1</v>
      </c>
      <c r="R12" s="128"/>
      <c r="S12" s="128">
        <v>1</v>
      </c>
      <c r="T12" s="128"/>
      <c r="U12" s="128">
        <v>2</v>
      </c>
      <c r="V12" s="128"/>
      <c r="W12" s="128"/>
      <c r="X12" s="128">
        <v>1</v>
      </c>
      <c r="Y12" s="128">
        <v>1</v>
      </c>
      <c r="Z12" s="128">
        <v>2</v>
      </c>
      <c r="AA12" s="128">
        <v>2</v>
      </c>
      <c r="AB12" s="128"/>
      <c r="AC12" s="128"/>
      <c r="AD12" s="128">
        <v>3</v>
      </c>
      <c r="AE12" s="128"/>
      <c r="AF12" s="128">
        <v>2</v>
      </c>
      <c r="AG12" s="128">
        <v>1</v>
      </c>
      <c r="AH12" s="128"/>
      <c r="AI12" s="128"/>
      <c r="AJ12" s="128">
        <v>6</v>
      </c>
      <c r="AK12" s="128"/>
      <c r="AL12" s="128"/>
      <c r="AM12" s="128"/>
      <c r="AN12" s="128"/>
      <c r="AO12" s="128"/>
      <c r="AP12" s="128">
        <v>1</v>
      </c>
      <c r="AQ12" s="128">
        <v>2</v>
      </c>
      <c r="AR12" s="128">
        <v>1</v>
      </c>
      <c r="AS12" s="128">
        <v>1</v>
      </c>
      <c r="AT12" s="128">
        <v>1</v>
      </c>
      <c r="AU12" s="128"/>
      <c r="AV12" s="128"/>
      <c r="AW12" s="55"/>
      <c r="AX12" s="61">
        <v>48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53" t="s">
        <v>420</v>
      </c>
      <c r="B14" s="55"/>
      <c r="C14" s="586"/>
      <c r="D14" s="587"/>
      <c r="E14" s="587"/>
      <c r="F14" s="587"/>
      <c r="G14" s="587"/>
      <c r="H14" s="587"/>
      <c r="I14" s="587"/>
      <c r="J14" s="587"/>
      <c r="K14" s="587"/>
      <c r="L14" s="587"/>
      <c r="M14" s="587"/>
      <c r="N14" s="587"/>
      <c r="O14" s="587"/>
      <c r="P14" s="587"/>
      <c r="Q14" s="587"/>
      <c r="R14" s="587"/>
      <c r="S14" s="587"/>
      <c r="T14" s="587"/>
      <c r="U14" s="587"/>
      <c r="V14" s="587"/>
      <c r="W14" s="587"/>
      <c r="X14" s="587"/>
      <c r="Y14" s="587"/>
      <c r="Z14" s="587"/>
      <c r="AA14" s="587"/>
      <c r="AB14" s="587"/>
      <c r="AC14" s="587"/>
      <c r="AD14" s="587"/>
      <c r="AE14" s="587"/>
      <c r="AF14" s="587"/>
      <c r="AG14" s="587"/>
      <c r="AH14" s="587"/>
      <c r="AI14" s="587"/>
      <c r="AJ14" s="587"/>
      <c r="AK14" s="587"/>
      <c r="AL14" s="587"/>
      <c r="AM14" s="587"/>
      <c r="AN14" s="587"/>
      <c r="AO14" s="587"/>
      <c r="AP14" s="587"/>
      <c r="AQ14" s="587"/>
      <c r="AR14" s="587"/>
      <c r="AS14" s="587"/>
      <c r="AT14" s="587"/>
      <c r="AU14" s="587"/>
      <c r="AV14" s="588"/>
      <c r="AW14" s="55"/>
      <c r="AX14" s="251">
        <v>530</v>
      </c>
    </row>
    <row r="15" spans="1:50" ht="33" customHeight="1">
      <c r="A15" s="156" t="s">
        <v>421</v>
      </c>
      <c r="B15" s="55"/>
      <c r="C15" s="128">
        <v>7</v>
      </c>
      <c r="D15" s="128">
        <v>3</v>
      </c>
      <c r="E15" s="128">
        <v>1</v>
      </c>
      <c r="F15" s="128">
        <v>8</v>
      </c>
      <c r="G15" s="128">
        <v>8</v>
      </c>
      <c r="H15" s="128">
        <v>29</v>
      </c>
      <c r="I15" s="128">
        <v>66</v>
      </c>
      <c r="J15" s="128">
        <v>5</v>
      </c>
      <c r="K15" s="128">
        <v>2</v>
      </c>
      <c r="L15" s="128">
        <v>2</v>
      </c>
      <c r="M15" s="128">
        <v>14</v>
      </c>
      <c r="N15" s="128">
        <v>9</v>
      </c>
      <c r="O15" s="128">
        <v>11</v>
      </c>
      <c r="P15" s="128">
        <v>2</v>
      </c>
      <c r="Q15" s="128">
        <v>11</v>
      </c>
      <c r="R15" s="128">
        <v>3</v>
      </c>
      <c r="S15" s="128">
        <v>5</v>
      </c>
      <c r="T15" s="128">
        <v>1</v>
      </c>
      <c r="U15" s="128">
        <v>6</v>
      </c>
      <c r="V15" s="128">
        <v>3</v>
      </c>
      <c r="W15" s="128">
        <v>20</v>
      </c>
      <c r="X15" s="128">
        <v>17</v>
      </c>
      <c r="Y15" s="128"/>
      <c r="Z15" s="128">
        <v>5</v>
      </c>
      <c r="AA15" s="128">
        <v>4</v>
      </c>
      <c r="AB15" s="128">
        <v>6</v>
      </c>
      <c r="AC15" s="128">
        <v>2</v>
      </c>
      <c r="AD15" s="128">
        <v>20</v>
      </c>
      <c r="AE15" s="128">
        <v>8</v>
      </c>
      <c r="AF15" s="128">
        <v>13</v>
      </c>
      <c r="AG15" s="128">
        <v>1</v>
      </c>
      <c r="AH15" s="128">
        <v>3</v>
      </c>
      <c r="AI15" s="128">
        <v>10</v>
      </c>
      <c r="AJ15" s="128">
        <v>20</v>
      </c>
      <c r="AK15" s="128">
        <v>9</v>
      </c>
      <c r="AL15" s="128">
        <v>1</v>
      </c>
      <c r="AM15" s="128">
        <v>3</v>
      </c>
      <c r="AN15" s="128">
        <v>12</v>
      </c>
      <c r="AO15" s="128">
        <v>6</v>
      </c>
      <c r="AP15" s="128">
        <v>2</v>
      </c>
      <c r="AQ15" s="128">
        <v>6</v>
      </c>
      <c r="AR15" s="128">
        <v>1</v>
      </c>
      <c r="AS15" s="128">
        <v>8</v>
      </c>
      <c r="AT15" s="128">
        <v>13</v>
      </c>
      <c r="AU15" s="128">
        <v>5</v>
      </c>
      <c r="AV15" s="128">
        <v>7</v>
      </c>
      <c r="AW15" s="55"/>
      <c r="AX15" s="61">
        <v>398</v>
      </c>
    </row>
    <row r="16" spans="1:50" ht="33" customHeight="1">
      <c r="A16" s="156" t="s">
        <v>422</v>
      </c>
      <c r="B16" s="55"/>
      <c r="C16" s="128">
        <v>2</v>
      </c>
      <c r="D16" s="128"/>
      <c r="E16" s="128"/>
      <c r="F16" s="128"/>
      <c r="G16" s="128"/>
      <c r="H16" s="128">
        <v>2</v>
      </c>
      <c r="I16" s="128">
        <v>1</v>
      </c>
      <c r="J16" s="128">
        <v>1</v>
      </c>
      <c r="K16" s="128">
        <v>1</v>
      </c>
      <c r="L16" s="128"/>
      <c r="M16" s="128">
        <v>5</v>
      </c>
      <c r="N16" s="128"/>
      <c r="O16" s="128">
        <v>1</v>
      </c>
      <c r="P16" s="128"/>
      <c r="Q16" s="128">
        <v>1</v>
      </c>
      <c r="R16" s="128"/>
      <c r="S16" s="128">
        <v>4</v>
      </c>
      <c r="T16" s="128">
        <v>1</v>
      </c>
      <c r="U16" s="128">
        <v>20</v>
      </c>
      <c r="V16" s="128"/>
      <c r="W16" s="128">
        <v>1</v>
      </c>
      <c r="X16" s="128">
        <v>4</v>
      </c>
      <c r="Y16" s="128"/>
      <c r="Z16" s="128">
        <v>2</v>
      </c>
      <c r="AA16" s="128"/>
      <c r="AB16" s="128">
        <v>2</v>
      </c>
      <c r="AC16" s="128">
        <v>1</v>
      </c>
      <c r="AD16" s="128">
        <v>6</v>
      </c>
      <c r="AE16" s="128"/>
      <c r="AF16" s="128">
        <v>1</v>
      </c>
      <c r="AG16" s="128">
        <v>1</v>
      </c>
      <c r="AH16" s="128">
        <v>3</v>
      </c>
      <c r="AI16" s="128">
        <v>3</v>
      </c>
      <c r="AJ16" s="128">
        <v>1</v>
      </c>
      <c r="AK16" s="128">
        <v>2</v>
      </c>
      <c r="AL16" s="128"/>
      <c r="AM16" s="128"/>
      <c r="AN16" s="128">
        <v>1</v>
      </c>
      <c r="AO16" s="128"/>
      <c r="AP16" s="128">
        <v>6</v>
      </c>
      <c r="AQ16" s="128">
        <v>4</v>
      </c>
      <c r="AR16" s="128">
        <v>2</v>
      </c>
      <c r="AS16" s="128">
        <v>3</v>
      </c>
      <c r="AT16" s="128">
        <v>1</v>
      </c>
      <c r="AU16" s="128">
        <v>2</v>
      </c>
      <c r="AV16" s="128">
        <v>2</v>
      </c>
      <c r="AW16" s="55"/>
      <c r="AX16" s="61">
        <v>87</v>
      </c>
    </row>
    <row r="17" spans="1:50" ht="33" customHeight="1">
      <c r="A17" s="156" t="s">
        <v>423</v>
      </c>
      <c r="B17" s="55"/>
      <c r="C17" s="128"/>
      <c r="D17" s="128">
        <v>1</v>
      </c>
      <c r="E17" s="128"/>
      <c r="F17" s="128"/>
      <c r="G17" s="128">
        <v>1</v>
      </c>
      <c r="H17" s="128">
        <v>5</v>
      </c>
      <c r="I17" s="128">
        <v>2</v>
      </c>
      <c r="J17" s="128"/>
      <c r="K17" s="128"/>
      <c r="L17" s="128">
        <v>4</v>
      </c>
      <c r="M17" s="128">
        <v>1</v>
      </c>
      <c r="N17" s="128">
        <v>1</v>
      </c>
      <c r="O17" s="128"/>
      <c r="P17" s="128">
        <v>3</v>
      </c>
      <c r="Q17" s="128"/>
      <c r="R17" s="128"/>
      <c r="S17" s="128">
        <v>2</v>
      </c>
      <c r="T17" s="128"/>
      <c r="U17" s="128">
        <v>3</v>
      </c>
      <c r="V17" s="128">
        <v>3</v>
      </c>
      <c r="W17" s="128">
        <v>1</v>
      </c>
      <c r="X17" s="128"/>
      <c r="Y17" s="128">
        <v>3</v>
      </c>
      <c r="Z17" s="128"/>
      <c r="AA17" s="128">
        <v>1</v>
      </c>
      <c r="AB17" s="128">
        <v>3</v>
      </c>
      <c r="AC17" s="128">
        <v>2</v>
      </c>
      <c r="AD17" s="128"/>
      <c r="AE17" s="128"/>
      <c r="AF17" s="128">
        <v>4</v>
      </c>
      <c r="AG17" s="128">
        <v>1</v>
      </c>
      <c r="AH17" s="128"/>
      <c r="AI17" s="128"/>
      <c r="AJ17" s="128">
        <v>2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>
        <v>1</v>
      </c>
      <c r="AV17" s="128">
        <v>1</v>
      </c>
      <c r="AW17" s="55"/>
      <c r="AX17" s="61">
        <v>45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53" t="s">
        <v>424</v>
      </c>
      <c r="B19" s="55"/>
      <c r="C19" s="586"/>
      <c r="D19" s="587"/>
      <c r="E19" s="587"/>
      <c r="F19" s="587"/>
      <c r="G19" s="587"/>
      <c r="H19" s="587"/>
      <c r="I19" s="587"/>
      <c r="J19" s="587"/>
      <c r="K19" s="587"/>
      <c r="L19" s="587"/>
      <c r="M19" s="587"/>
      <c r="N19" s="587"/>
      <c r="O19" s="587"/>
      <c r="P19" s="587"/>
      <c r="Q19" s="587"/>
      <c r="R19" s="587"/>
      <c r="S19" s="587"/>
      <c r="T19" s="587"/>
      <c r="U19" s="587"/>
      <c r="V19" s="587"/>
      <c r="W19" s="587"/>
      <c r="X19" s="587"/>
      <c r="Y19" s="587"/>
      <c r="Z19" s="587"/>
      <c r="AA19" s="587"/>
      <c r="AB19" s="587"/>
      <c r="AC19" s="587"/>
      <c r="AD19" s="587"/>
      <c r="AE19" s="587"/>
      <c r="AF19" s="587"/>
      <c r="AG19" s="587"/>
      <c r="AH19" s="587"/>
      <c r="AI19" s="587"/>
      <c r="AJ19" s="587"/>
      <c r="AK19" s="587"/>
      <c r="AL19" s="587"/>
      <c r="AM19" s="587"/>
      <c r="AN19" s="587"/>
      <c r="AO19" s="587"/>
      <c r="AP19" s="587"/>
      <c r="AQ19" s="587"/>
      <c r="AR19" s="587"/>
      <c r="AS19" s="587"/>
      <c r="AT19" s="587"/>
      <c r="AU19" s="587"/>
      <c r="AV19" s="588"/>
      <c r="AW19" s="55"/>
      <c r="AX19" s="251">
        <v>104</v>
      </c>
    </row>
    <row r="20" spans="1:50" ht="33" customHeight="1">
      <c r="A20" s="156" t="s">
        <v>425</v>
      </c>
      <c r="B20" s="55"/>
      <c r="C20" s="128">
        <v>2</v>
      </c>
      <c r="D20" s="128">
        <v>1</v>
      </c>
      <c r="E20" s="128">
        <v>1</v>
      </c>
      <c r="F20" s="128"/>
      <c r="G20" s="128">
        <v>4</v>
      </c>
      <c r="H20" s="128">
        <v>8</v>
      </c>
      <c r="I20" s="128">
        <v>4</v>
      </c>
      <c r="J20" s="128">
        <v>2</v>
      </c>
      <c r="K20" s="128">
        <v>1</v>
      </c>
      <c r="L20" s="128">
        <v>1</v>
      </c>
      <c r="M20" s="128">
        <v>2</v>
      </c>
      <c r="N20" s="128">
        <v>1</v>
      </c>
      <c r="O20" s="128">
        <v>8</v>
      </c>
      <c r="P20" s="128">
        <v>1</v>
      </c>
      <c r="Q20" s="128">
        <v>3</v>
      </c>
      <c r="R20" s="128"/>
      <c r="S20" s="128">
        <v>2</v>
      </c>
      <c r="T20" s="128">
        <v>1</v>
      </c>
      <c r="U20" s="128">
        <v>1</v>
      </c>
      <c r="V20" s="128"/>
      <c r="W20" s="128">
        <v>2</v>
      </c>
      <c r="X20" s="128">
        <v>1</v>
      </c>
      <c r="Y20" s="128"/>
      <c r="Z20" s="128">
        <v>1</v>
      </c>
      <c r="AA20" s="128">
        <v>1</v>
      </c>
      <c r="AB20" s="128">
        <v>1</v>
      </c>
      <c r="AC20" s="128">
        <v>2</v>
      </c>
      <c r="AD20" s="128">
        <v>3</v>
      </c>
      <c r="AE20" s="128">
        <v>1</v>
      </c>
      <c r="AF20" s="128">
        <v>6</v>
      </c>
      <c r="AG20" s="128">
        <v>1</v>
      </c>
      <c r="AH20" s="128">
        <v>4</v>
      </c>
      <c r="AI20" s="128">
        <v>1</v>
      </c>
      <c r="AJ20" s="128">
        <v>1</v>
      </c>
      <c r="AK20" s="128"/>
      <c r="AL20" s="128"/>
      <c r="AM20" s="128"/>
      <c r="AN20" s="128"/>
      <c r="AO20" s="128"/>
      <c r="AP20" s="128"/>
      <c r="AQ20" s="128">
        <v>1</v>
      </c>
      <c r="AR20" s="128"/>
      <c r="AS20" s="128">
        <v>1</v>
      </c>
      <c r="AT20" s="128">
        <v>2</v>
      </c>
      <c r="AU20" s="128"/>
      <c r="AV20" s="128">
        <v>1</v>
      </c>
      <c r="AW20" s="55"/>
      <c r="AX20" s="61">
        <v>73</v>
      </c>
    </row>
    <row r="21" spans="1:50" ht="33" customHeight="1">
      <c r="A21" s="156" t="s">
        <v>426</v>
      </c>
      <c r="B21" s="55"/>
      <c r="C21" s="128"/>
      <c r="D21" s="128"/>
      <c r="E21" s="128"/>
      <c r="F21" s="128"/>
      <c r="G21" s="128">
        <v>1</v>
      </c>
      <c r="H21" s="128">
        <v>2</v>
      </c>
      <c r="I21" s="128"/>
      <c r="J21" s="128">
        <v>1</v>
      </c>
      <c r="K21" s="128"/>
      <c r="L21" s="128">
        <v>1</v>
      </c>
      <c r="M21" s="128"/>
      <c r="N21" s="128">
        <v>1</v>
      </c>
      <c r="O21" s="128">
        <v>1</v>
      </c>
      <c r="P21" s="128">
        <v>3</v>
      </c>
      <c r="Q21" s="128">
        <v>1</v>
      </c>
      <c r="R21" s="128"/>
      <c r="S21" s="128"/>
      <c r="T21" s="128">
        <v>2</v>
      </c>
      <c r="U21" s="128">
        <v>4</v>
      </c>
      <c r="V21" s="128">
        <v>1</v>
      </c>
      <c r="W21" s="128">
        <v>2</v>
      </c>
      <c r="X21" s="128"/>
      <c r="Y21" s="128"/>
      <c r="Z21" s="128"/>
      <c r="AA21" s="128">
        <v>2</v>
      </c>
      <c r="AB21" s="128"/>
      <c r="AC21" s="128">
        <v>1</v>
      </c>
      <c r="AD21" s="128">
        <v>1</v>
      </c>
      <c r="AE21" s="128"/>
      <c r="AF21" s="128">
        <v>4</v>
      </c>
      <c r="AG21" s="128"/>
      <c r="AH21" s="128"/>
      <c r="AI21" s="128">
        <v>1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>
        <v>1</v>
      </c>
      <c r="AV21" s="128">
        <v>1</v>
      </c>
      <c r="AW21" s="55"/>
      <c r="AX21" s="61">
        <v>31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53" t="s">
        <v>427</v>
      </c>
      <c r="B23" s="55"/>
      <c r="C23" s="586"/>
      <c r="D23" s="587"/>
      <c r="E23" s="587"/>
      <c r="F23" s="587"/>
      <c r="G23" s="587"/>
      <c r="H23" s="587"/>
      <c r="I23" s="587"/>
      <c r="J23" s="587"/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7"/>
      <c r="V23" s="587"/>
      <c r="W23" s="587"/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7"/>
      <c r="AV23" s="588"/>
      <c r="AW23" s="55"/>
      <c r="AX23" s="251">
        <v>6980</v>
      </c>
    </row>
    <row r="24" spans="1:50" ht="48" customHeight="1">
      <c r="A24" s="156" t="s">
        <v>428</v>
      </c>
      <c r="B24" s="55"/>
      <c r="C24" s="128">
        <v>5</v>
      </c>
      <c r="D24" s="128">
        <v>8</v>
      </c>
      <c r="E24" s="128">
        <v>2</v>
      </c>
      <c r="F24" s="128"/>
      <c r="G24" s="128">
        <v>6</v>
      </c>
      <c r="H24" s="128">
        <v>5</v>
      </c>
      <c r="I24" s="128">
        <v>30</v>
      </c>
      <c r="J24" s="128"/>
      <c r="K24" s="128">
        <v>5</v>
      </c>
      <c r="L24" s="128">
        <v>4</v>
      </c>
      <c r="M24" s="128">
        <v>47</v>
      </c>
      <c r="N24" s="128">
        <v>5</v>
      </c>
      <c r="O24" s="128">
        <v>15</v>
      </c>
      <c r="P24" s="128">
        <v>3</v>
      </c>
      <c r="Q24" s="128">
        <v>13</v>
      </c>
      <c r="R24" s="128">
        <v>28</v>
      </c>
      <c r="S24" s="128">
        <v>5</v>
      </c>
      <c r="T24" s="128"/>
      <c r="U24" s="128"/>
      <c r="V24" s="128">
        <v>4</v>
      </c>
      <c r="W24" s="128">
        <v>32</v>
      </c>
      <c r="X24" s="128">
        <v>9</v>
      </c>
      <c r="Y24" s="128">
        <v>1</v>
      </c>
      <c r="Z24" s="128">
        <v>1</v>
      </c>
      <c r="AA24" s="128">
        <v>7</v>
      </c>
      <c r="AB24" s="128">
        <v>11</v>
      </c>
      <c r="AC24" s="128">
        <v>6</v>
      </c>
      <c r="AD24" s="128">
        <v>15</v>
      </c>
      <c r="AE24" s="128">
        <v>2</v>
      </c>
      <c r="AF24" s="128">
        <v>14</v>
      </c>
      <c r="AG24" s="128">
        <v>4</v>
      </c>
      <c r="AH24" s="128">
        <v>9</v>
      </c>
      <c r="AI24" s="128">
        <v>2</v>
      </c>
      <c r="AJ24" s="128"/>
      <c r="AK24" s="128"/>
      <c r="AL24" s="128"/>
      <c r="AM24" s="128"/>
      <c r="AN24" s="128"/>
      <c r="AO24" s="128"/>
      <c r="AP24" s="128"/>
      <c r="AQ24" s="128"/>
      <c r="AR24" s="128">
        <v>6</v>
      </c>
      <c r="AS24" s="128"/>
      <c r="AT24" s="128">
        <v>1</v>
      </c>
      <c r="AU24" s="128">
        <v>1</v>
      </c>
      <c r="AV24" s="128">
        <v>1</v>
      </c>
      <c r="AW24" s="55"/>
      <c r="AX24" s="61">
        <v>307</v>
      </c>
    </row>
    <row r="25" spans="1:50" ht="33" customHeight="1">
      <c r="A25" s="156" t="s">
        <v>429</v>
      </c>
      <c r="B25" s="55"/>
      <c r="C25" s="128"/>
      <c r="D25" s="128">
        <v>34</v>
      </c>
      <c r="E25" s="128">
        <v>4</v>
      </c>
      <c r="F25" s="128">
        <v>1</v>
      </c>
      <c r="G25" s="128">
        <v>6</v>
      </c>
      <c r="H25" s="128">
        <v>70</v>
      </c>
      <c r="I25" s="128">
        <v>53</v>
      </c>
      <c r="J25" s="128">
        <v>7</v>
      </c>
      <c r="K25" s="128">
        <v>1</v>
      </c>
      <c r="L25" s="128">
        <v>13</v>
      </c>
      <c r="M25" s="128">
        <v>73</v>
      </c>
      <c r="N25" s="128">
        <v>11</v>
      </c>
      <c r="O25" s="128">
        <v>56</v>
      </c>
      <c r="P25" s="128">
        <v>1</v>
      </c>
      <c r="Q25" s="128">
        <v>3</v>
      </c>
      <c r="R25" s="128">
        <v>4</v>
      </c>
      <c r="S25" s="128">
        <v>8</v>
      </c>
      <c r="T25" s="128">
        <v>2</v>
      </c>
      <c r="U25" s="128">
        <v>5</v>
      </c>
      <c r="V25" s="128">
        <v>7</v>
      </c>
      <c r="W25" s="128">
        <v>29</v>
      </c>
      <c r="X25" s="128">
        <v>20</v>
      </c>
      <c r="Y25" s="128">
        <v>3</v>
      </c>
      <c r="Z25" s="128">
        <v>2</v>
      </c>
      <c r="AA25" s="128">
        <v>123</v>
      </c>
      <c r="AB25" s="128">
        <v>29</v>
      </c>
      <c r="AC25" s="128">
        <v>5</v>
      </c>
      <c r="AD25" s="128">
        <v>20</v>
      </c>
      <c r="AE25" s="128"/>
      <c r="AF25" s="128">
        <v>10</v>
      </c>
      <c r="AG25" s="128">
        <v>6</v>
      </c>
      <c r="AH25" s="128">
        <v>10</v>
      </c>
      <c r="AI25" s="128"/>
      <c r="AJ25" s="128">
        <v>26</v>
      </c>
      <c r="AK25" s="128"/>
      <c r="AL25" s="128"/>
      <c r="AM25" s="128"/>
      <c r="AN25" s="128"/>
      <c r="AO25" s="128"/>
      <c r="AP25" s="128">
        <v>19</v>
      </c>
      <c r="AQ25" s="128"/>
      <c r="AR25" s="128"/>
      <c r="AS25" s="128">
        <v>17</v>
      </c>
      <c r="AT25" s="128">
        <v>1</v>
      </c>
      <c r="AU25" s="128"/>
      <c r="AV25" s="128">
        <v>1</v>
      </c>
      <c r="AW25" s="55"/>
      <c r="AX25" s="61">
        <v>680</v>
      </c>
    </row>
    <row r="26" spans="1:50" ht="33" customHeight="1">
      <c r="A26" s="156" t="s">
        <v>430</v>
      </c>
      <c r="B26" s="55"/>
      <c r="C26" s="128">
        <v>232</v>
      </c>
      <c r="D26" s="128">
        <v>187</v>
      </c>
      <c r="E26" s="128"/>
      <c r="F26" s="128">
        <v>118</v>
      </c>
      <c r="G26" s="128">
        <v>49</v>
      </c>
      <c r="H26" s="128">
        <v>426</v>
      </c>
      <c r="I26" s="128">
        <v>31</v>
      </c>
      <c r="J26" s="128">
        <v>32</v>
      </c>
      <c r="K26" s="128">
        <v>14</v>
      </c>
      <c r="L26" s="128"/>
      <c r="M26" s="128">
        <v>233</v>
      </c>
      <c r="N26" s="128">
        <v>149</v>
      </c>
      <c r="O26" s="128">
        <v>288</v>
      </c>
      <c r="P26" s="128">
        <v>3</v>
      </c>
      <c r="Q26" s="128">
        <v>5</v>
      </c>
      <c r="R26" s="128">
        <v>8</v>
      </c>
      <c r="S26" s="128">
        <v>227</v>
      </c>
      <c r="T26" s="128">
        <v>17</v>
      </c>
      <c r="U26" s="128"/>
      <c r="V26" s="128">
        <v>3</v>
      </c>
      <c r="W26" s="128">
        <v>74</v>
      </c>
      <c r="X26" s="128">
        <v>128</v>
      </c>
      <c r="Y26" s="128">
        <v>2</v>
      </c>
      <c r="Z26" s="128">
        <v>17</v>
      </c>
      <c r="AA26" s="128">
        <v>155</v>
      </c>
      <c r="AB26" s="128">
        <v>53</v>
      </c>
      <c r="AC26" s="128">
        <v>12</v>
      </c>
      <c r="AD26" s="128">
        <v>98</v>
      </c>
      <c r="AE26" s="128">
        <v>18</v>
      </c>
      <c r="AF26" s="128">
        <v>7</v>
      </c>
      <c r="AG26" s="128">
        <v>85</v>
      </c>
      <c r="AH26" s="128">
        <v>131</v>
      </c>
      <c r="AI26" s="128">
        <v>149</v>
      </c>
      <c r="AJ26" s="128"/>
      <c r="AK26" s="128"/>
      <c r="AL26" s="128"/>
      <c r="AM26" s="128">
        <v>102</v>
      </c>
      <c r="AN26" s="128">
        <v>497</v>
      </c>
      <c r="AO26" s="128"/>
      <c r="AP26" s="128">
        <v>310</v>
      </c>
      <c r="AQ26" s="128"/>
      <c r="AR26" s="128">
        <v>280</v>
      </c>
      <c r="AS26" s="128">
        <v>361</v>
      </c>
      <c r="AT26" s="128">
        <v>189</v>
      </c>
      <c r="AU26" s="128"/>
      <c r="AV26" s="128">
        <v>2</v>
      </c>
      <c r="AW26" s="55"/>
      <c r="AX26" s="62">
        <v>4692</v>
      </c>
    </row>
    <row r="27" spans="1:50" ht="33" customHeight="1">
      <c r="A27" s="156" t="s">
        <v>431</v>
      </c>
      <c r="B27" s="55"/>
      <c r="C27" s="128">
        <v>15</v>
      </c>
      <c r="D27" s="128">
        <v>3</v>
      </c>
      <c r="E27" s="128">
        <v>3</v>
      </c>
      <c r="F27" s="128">
        <v>2</v>
      </c>
      <c r="G27" s="128">
        <v>4</v>
      </c>
      <c r="H27" s="128">
        <v>17</v>
      </c>
      <c r="I27" s="128">
        <v>28</v>
      </c>
      <c r="J27" s="128">
        <v>16</v>
      </c>
      <c r="K27" s="128">
        <v>4</v>
      </c>
      <c r="L27" s="128">
        <v>12</v>
      </c>
      <c r="M27" s="128">
        <v>163</v>
      </c>
      <c r="N27" s="128">
        <v>16</v>
      </c>
      <c r="O27" s="128">
        <v>7</v>
      </c>
      <c r="P27" s="128">
        <v>9</v>
      </c>
      <c r="Q27" s="128">
        <v>21</v>
      </c>
      <c r="R27" s="128">
        <v>17</v>
      </c>
      <c r="S27" s="128">
        <v>18</v>
      </c>
      <c r="T27" s="128">
        <v>2</v>
      </c>
      <c r="U27" s="128">
        <v>9</v>
      </c>
      <c r="V27" s="128">
        <v>11</v>
      </c>
      <c r="W27" s="128">
        <v>18</v>
      </c>
      <c r="X27" s="128">
        <v>22</v>
      </c>
      <c r="Y27" s="128">
        <v>9</v>
      </c>
      <c r="Z27" s="128">
        <v>8</v>
      </c>
      <c r="AA27" s="128">
        <v>22</v>
      </c>
      <c r="AB27" s="128">
        <v>17</v>
      </c>
      <c r="AC27" s="128">
        <v>10</v>
      </c>
      <c r="AD27" s="128">
        <v>15</v>
      </c>
      <c r="AE27" s="128">
        <v>3</v>
      </c>
      <c r="AF27" s="128">
        <v>14</v>
      </c>
      <c r="AG27" s="128">
        <v>1</v>
      </c>
      <c r="AH27" s="128">
        <v>2</v>
      </c>
      <c r="AI27" s="128">
        <v>2</v>
      </c>
      <c r="AJ27" s="128">
        <v>15</v>
      </c>
      <c r="AK27" s="128">
        <v>1</v>
      </c>
      <c r="AL27" s="128"/>
      <c r="AM27" s="128"/>
      <c r="AN27" s="128">
        <v>23</v>
      </c>
      <c r="AO27" s="128">
        <v>4</v>
      </c>
      <c r="AP27" s="128"/>
      <c r="AQ27" s="128">
        <v>1</v>
      </c>
      <c r="AR27" s="128">
        <v>8</v>
      </c>
      <c r="AS27" s="128"/>
      <c r="AT27" s="128">
        <v>2</v>
      </c>
      <c r="AU27" s="128">
        <v>4</v>
      </c>
      <c r="AV27" s="128">
        <v>1</v>
      </c>
      <c r="AW27" s="55"/>
      <c r="AX27" s="61">
        <v>579</v>
      </c>
    </row>
    <row r="28" spans="1:50" ht="33" customHeight="1">
      <c r="A28" s="156" t="s">
        <v>432</v>
      </c>
      <c r="B28" s="55"/>
      <c r="C28" s="128">
        <v>3</v>
      </c>
      <c r="D28" s="128">
        <v>3</v>
      </c>
      <c r="E28" s="128">
        <v>1</v>
      </c>
      <c r="F28" s="128">
        <v>2</v>
      </c>
      <c r="G28" s="128"/>
      <c r="H28" s="128">
        <v>6</v>
      </c>
      <c r="I28" s="128">
        <v>6</v>
      </c>
      <c r="J28" s="128"/>
      <c r="K28" s="128">
        <v>1</v>
      </c>
      <c r="L28" s="128">
        <v>3</v>
      </c>
      <c r="M28" s="128">
        <v>12</v>
      </c>
      <c r="N28" s="128">
        <v>2</v>
      </c>
      <c r="O28" s="128">
        <v>5</v>
      </c>
      <c r="P28" s="128">
        <v>1</v>
      </c>
      <c r="Q28" s="128">
        <v>1</v>
      </c>
      <c r="R28" s="128">
        <v>1</v>
      </c>
      <c r="S28" s="128">
        <v>2</v>
      </c>
      <c r="T28" s="128"/>
      <c r="U28" s="128">
        <v>2</v>
      </c>
      <c r="V28" s="128"/>
      <c r="W28" s="128">
        <v>2</v>
      </c>
      <c r="X28" s="128"/>
      <c r="Y28" s="128"/>
      <c r="Z28" s="128"/>
      <c r="AA28" s="128">
        <v>4</v>
      </c>
      <c r="AB28" s="128">
        <v>6</v>
      </c>
      <c r="AC28" s="128"/>
      <c r="AD28" s="128">
        <v>2</v>
      </c>
      <c r="AE28" s="128"/>
      <c r="AF28" s="128">
        <v>5</v>
      </c>
      <c r="AG28" s="128">
        <v>1</v>
      </c>
      <c r="AH28" s="128">
        <v>2</v>
      </c>
      <c r="AI28" s="128"/>
      <c r="AJ28" s="128"/>
      <c r="AK28" s="128"/>
      <c r="AL28" s="128"/>
      <c r="AM28" s="128"/>
      <c r="AN28" s="128"/>
      <c r="AO28" s="128"/>
      <c r="AP28" s="128">
        <v>1</v>
      </c>
      <c r="AQ28" s="128"/>
      <c r="AR28" s="128"/>
      <c r="AS28" s="128"/>
      <c r="AT28" s="128">
        <v>1</v>
      </c>
      <c r="AU28" s="128"/>
      <c r="AV28" s="128">
        <v>2</v>
      </c>
      <c r="AW28" s="55"/>
      <c r="AX28" s="61">
        <v>77</v>
      </c>
    </row>
    <row r="29" spans="1:50" ht="33" customHeight="1">
      <c r="A29" s="156" t="s">
        <v>433</v>
      </c>
      <c r="B29" s="55"/>
      <c r="C29" s="128">
        <v>4</v>
      </c>
      <c r="D29" s="128">
        <v>2</v>
      </c>
      <c r="E29" s="128">
        <v>3</v>
      </c>
      <c r="F29" s="128"/>
      <c r="G29" s="128">
        <v>5</v>
      </c>
      <c r="H29" s="128">
        <v>5</v>
      </c>
      <c r="I29" s="128">
        <v>6</v>
      </c>
      <c r="J29" s="128">
        <v>2</v>
      </c>
      <c r="K29" s="128">
        <v>2</v>
      </c>
      <c r="L29" s="128">
        <v>8</v>
      </c>
      <c r="M29" s="128">
        <v>5</v>
      </c>
      <c r="N29" s="128">
        <v>2</v>
      </c>
      <c r="O29" s="128"/>
      <c r="P29" s="128">
        <v>2</v>
      </c>
      <c r="Q29" s="128">
        <v>1</v>
      </c>
      <c r="R29" s="128">
        <v>4</v>
      </c>
      <c r="S29" s="128"/>
      <c r="T29" s="128">
        <v>2</v>
      </c>
      <c r="U29" s="128">
        <v>2</v>
      </c>
      <c r="V29" s="128"/>
      <c r="W29" s="128">
        <v>7</v>
      </c>
      <c r="X29" s="128"/>
      <c r="Y29" s="128">
        <v>2</v>
      </c>
      <c r="Z29" s="128">
        <v>2</v>
      </c>
      <c r="AA29" s="128">
        <v>6</v>
      </c>
      <c r="AB29" s="128">
        <v>3</v>
      </c>
      <c r="AC29" s="128">
        <v>12</v>
      </c>
      <c r="AD29" s="128">
        <v>4</v>
      </c>
      <c r="AE29" s="128">
        <v>1</v>
      </c>
      <c r="AF29" s="128">
        <v>10</v>
      </c>
      <c r="AG29" s="128"/>
      <c r="AH29" s="128">
        <v>8</v>
      </c>
      <c r="AI29" s="128">
        <v>1</v>
      </c>
      <c r="AJ29" s="128">
        <v>2</v>
      </c>
      <c r="AK29" s="128"/>
      <c r="AL29" s="128">
        <v>1</v>
      </c>
      <c r="AM29" s="128"/>
      <c r="AN29" s="128"/>
      <c r="AO29" s="128">
        <v>6</v>
      </c>
      <c r="AP29" s="128">
        <v>3</v>
      </c>
      <c r="AQ29" s="128">
        <v>10</v>
      </c>
      <c r="AR29" s="128"/>
      <c r="AS29" s="128">
        <v>1</v>
      </c>
      <c r="AT29" s="128">
        <v>4</v>
      </c>
      <c r="AU29" s="128"/>
      <c r="AV29" s="128"/>
      <c r="AW29" s="55"/>
      <c r="AX29" s="61">
        <v>138</v>
      </c>
    </row>
    <row r="30" spans="1:50" ht="33" customHeight="1">
      <c r="A30" s="156" t="s">
        <v>434</v>
      </c>
      <c r="B30" s="55"/>
      <c r="C30" s="128">
        <v>5</v>
      </c>
      <c r="D30" s="128">
        <v>1</v>
      </c>
      <c r="E30" s="128"/>
      <c r="F30" s="128"/>
      <c r="G30" s="128"/>
      <c r="H30" s="128">
        <v>6</v>
      </c>
      <c r="I30" s="128">
        <v>1</v>
      </c>
      <c r="J30" s="128">
        <v>4</v>
      </c>
      <c r="K30" s="128"/>
      <c r="L30" s="128"/>
      <c r="M30" s="128">
        <v>16</v>
      </c>
      <c r="N30" s="128">
        <v>2</v>
      </c>
      <c r="O30" s="128">
        <v>2</v>
      </c>
      <c r="P30" s="128">
        <v>1</v>
      </c>
      <c r="Q30" s="128"/>
      <c r="R30" s="128"/>
      <c r="S30" s="128">
        <v>4</v>
      </c>
      <c r="T30" s="128">
        <v>3</v>
      </c>
      <c r="U30" s="128">
        <v>1</v>
      </c>
      <c r="V30" s="128"/>
      <c r="W30" s="128">
        <v>2</v>
      </c>
      <c r="X30" s="128">
        <v>4</v>
      </c>
      <c r="Y30" s="128"/>
      <c r="Z30" s="128">
        <v>3</v>
      </c>
      <c r="AA30" s="128">
        <v>5</v>
      </c>
      <c r="AB30" s="128"/>
      <c r="AC30" s="128">
        <v>1</v>
      </c>
      <c r="AD30" s="128">
        <v>1</v>
      </c>
      <c r="AE30" s="128">
        <v>2</v>
      </c>
      <c r="AF30" s="128">
        <v>2</v>
      </c>
      <c r="AG30" s="128"/>
      <c r="AH30" s="128"/>
      <c r="AI30" s="128"/>
      <c r="AJ30" s="128">
        <v>1</v>
      </c>
      <c r="AK30" s="128"/>
      <c r="AL30" s="128"/>
      <c r="AM30" s="128"/>
      <c r="AN30" s="128">
        <v>5</v>
      </c>
      <c r="AO30" s="128"/>
      <c r="AP30" s="128"/>
      <c r="AQ30" s="128">
        <v>2</v>
      </c>
      <c r="AR30" s="128"/>
      <c r="AS30" s="128">
        <v>26</v>
      </c>
      <c r="AT30" s="128">
        <v>1</v>
      </c>
      <c r="AU30" s="128">
        <v>3</v>
      </c>
      <c r="AV30" s="128"/>
      <c r="AW30" s="55"/>
      <c r="AX30" s="61">
        <v>104</v>
      </c>
    </row>
    <row r="31" spans="1:50" ht="33" customHeight="1">
      <c r="A31" s="156" t="s">
        <v>435</v>
      </c>
      <c r="B31" s="55"/>
      <c r="C31" s="128">
        <v>4</v>
      </c>
      <c r="D31" s="128">
        <v>10</v>
      </c>
      <c r="E31" s="128"/>
      <c r="F31" s="128">
        <v>3</v>
      </c>
      <c r="G31" s="128">
        <v>7</v>
      </c>
      <c r="H31" s="128">
        <v>17</v>
      </c>
      <c r="I31" s="128">
        <v>5</v>
      </c>
      <c r="J31" s="128">
        <v>3</v>
      </c>
      <c r="K31" s="128">
        <v>5</v>
      </c>
      <c r="L31" s="128">
        <v>3</v>
      </c>
      <c r="M31" s="128">
        <v>4</v>
      </c>
      <c r="N31" s="128">
        <v>5</v>
      </c>
      <c r="O31" s="128">
        <v>6</v>
      </c>
      <c r="P31" s="128">
        <v>2</v>
      </c>
      <c r="Q31" s="128">
        <v>4</v>
      </c>
      <c r="R31" s="128">
        <v>1</v>
      </c>
      <c r="S31" s="128">
        <v>9</v>
      </c>
      <c r="T31" s="128">
        <v>2</v>
      </c>
      <c r="U31" s="128">
        <v>7</v>
      </c>
      <c r="V31" s="128">
        <v>2</v>
      </c>
      <c r="W31" s="128">
        <v>3</v>
      </c>
      <c r="X31" s="128">
        <v>3</v>
      </c>
      <c r="Y31" s="128">
        <v>4</v>
      </c>
      <c r="Z31" s="128">
        <v>1</v>
      </c>
      <c r="AA31" s="128">
        <v>8</v>
      </c>
      <c r="AB31" s="128">
        <v>7</v>
      </c>
      <c r="AC31" s="128">
        <v>1</v>
      </c>
      <c r="AD31" s="128">
        <v>9</v>
      </c>
      <c r="AE31" s="128">
        <v>1</v>
      </c>
      <c r="AF31" s="128">
        <v>7</v>
      </c>
      <c r="AG31" s="128">
        <v>2</v>
      </c>
      <c r="AH31" s="128">
        <v>3</v>
      </c>
      <c r="AI31" s="128">
        <v>1</v>
      </c>
      <c r="AJ31" s="128">
        <v>3</v>
      </c>
      <c r="AK31" s="128">
        <v>1</v>
      </c>
      <c r="AL31" s="128"/>
      <c r="AM31" s="128"/>
      <c r="AN31" s="128">
        <v>2</v>
      </c>
      <c r="AO31" s="128">
        <v>4</v>
      </c>
      <c r="AP31" s="128">
        <v>1</v>
      </c>
      <c r="AQ31" s="128">
        <v>1</v>
      </c>
      <c r="AR31" s="128">
        <v>1</v>
      </c>
      <c r="AS31" s="128">
        <v>2</v>
      </c>
      <c r="AT31" s="128">
        <v>3</v>
      </c>
      <c r="AU31" s="128"/>
      <c r="AV31" s="128">
        <v>1</v>
      </c>
      <c r="AW31" s="55"/>
      <c r="AX31" s="61">
        <v>168</v>
      </c>
    </row>
    <row r="32" spans="1:50" ht="33" customHeight="1">
      <c r="A32" s="156" t="s">
        <v>436</v>
      </c>
      <c r="B32" s="55"/>
      <c r="C32" s="128"/>
      <c r="D32" s="128">
        <v>3</v>
      </c>
      <c r="E32" s="128"/>
      <c r="F32" s="128">
        <v>7</v>
      </c>
      <c r="G32" s="128">
        <v>13</v>
      </c>
      <c r="H32" s="128">
        <v>22</v>
      </c>
      <c r="I32" s="128">
        <v>6</v>
      </c>
      <c r="J32" s="128">
        <v>3</v>
      </c>
      <c r="K32" s="128">
        <v>1</v>
      </c>
      <c r="L32" s="128">
        <v>3</v>
      </c>
      <c r="M32" s="128"/>
      <c r="N32" s="128">
        <v>17</v>
      </c>
      <c r="O32" s="128">
        <v>10</v>
      </c>
      <c r="P32" s="128">
        <v>2</v>
      </c>
      <c r="Q32" s="128"/>
      <c r="R32" s="128"/>
      <c r="S32" s="128">
        <v>8</v>
      </c>
      <c r="T32" s="128"/>
      <c r="U32" s="128">
        <v>4</v>
      </c>
      <c r="V32" s="128"/>
      <c r="W32" s="128">
        <v>14</v>
      </c>
      <c r="X32" s="128">
        <v>13</v>
      </c>
      <c r="Y32" s="128">
        <v>5</v>
      </c>
      <c r="Z32" s="128">
        <v>2</v>
      </c>
      <c r="AA32" s="128">
        <v>8</v>
      </c>
      <c r="AB32" s="128">
        <v>2</v>
      </c>
      <c r="AC32" s="128">
        <v>2</v>
      </c>
      <c r="AD32" s="128">
        <v>2</v>
      </c>
      <c r="AE32" s="128">
        <v>2</v>
      </c>
      <c r="AF32" s="128">
        <v>7</v>
      </c>
      <c r="AG32" s="128"/>
      <c r="AH32" s="128">
        <v>4</v>
      </c>
      <c r="AI32" s="128">
        <v>2</v>
      </c>
      <c r="AJ32" s="128">
        <v>38</v>
      </c>
      <c r="AK32" s="128">
        <v>5</v>
      </c>
      <c r="AL32" s="128">
        <v>2</v>
      </c>
      <c r="AM32" s="128">
        <v>2</v>
      </c>
      <c r="AN32" s="128">
        <v>14</v>
      </c>
      <c r="AO32" s="128">
        <v>1</v>
      </c>
      <c r="AP32" s="128">
        <v>4</v>
      </c>
      <c r="AQ32" s="128"/>
      <c r="AR32" s="128">
        <v>1</v>
      </c>
      <c r="AS32" s="128">
        <v>1</v>
      </c>
      <c r="AT32" s="128">
        <v>4</v>
      </c>
      <c r="AU32" s="128"/>
      <c r="AV32" s="128">
        <v>1</v>
      </c>
      <c r="AW32" s="55"/>
      <c r="AX32" s="61">
        <v>235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53" t="s">
        <v>437</v>
      </c>
      <c r="B34" s="55"/>
      <c r="C34" s="586"/>
      <c r="D34" s="587"/>
      <c r="E34" s="587"/>
      <c r="F34" s="587"/>
      <c r="G34" s="587"/>
      <c r="H34" s="587"/>
      <c r="I34" s="587"/>
      <c r="J34" s="587"/>
      <c r="K34" s="587"/>
      <c r="L34" s="587"/>
      <c r="M34" s="587"/>
      <c r="N34" s="587"/>
      <c r="O34" s="587"/>
      <c r="P34" s="587"/>
      <c r="Q34" s="587"/>
      <c r="R34" s="587"/>
      <c r="S34" s="587"/>
      <c r="T34" s="587"/>
      <c r="U34" s="587"/>
      <c r="V34" s="587"/>
      <c r="W34" s="587"/>
      <c r="X34" s="587"/>
      <c r="Y34" s="587"/>
      <c r="Z34" s="587"/>
      <c r="AA34" s="587"/>
      <c r="AB34" s="587"/>
      <c r="AC34" s="587"/>
      <c r="AD34" s="587"/>
      <c r="AE34" s="587"/>
      <c r="AF34" s="587"/>
      <c r="AG34" s="587"/>
      <c r="AH34" s="587"/>
      <c r="AI34" s="587"/>
      <c r="AJ34" s="587"/>
      <c r="AK34" s="587"/>
      <c r="AL34" s="587"/>
      <c r="AM34" s="587"/>
      <c r="AN34" s="587"/>
      <c r="AO34" s="587"/>
      <c r="AP34" s="587"/>
      <c r="AQ34" s="587"/>
      <c r="AR34" s="587"/>
      <c r="AS34" s="587"/>
      <c r="AT34" s="587"/>
      <c r="AU34" s="587"/>
      <c r="AV34" s="588"/>
      <c r="AW34" s="55"/>
      <c r="AX34" s="251">
        <v>101</v>
      </c>
    </row>
    <row r="35" spans="1:50" ht="33" customHeight="1">
      <c r="A35" s="156" t="s">
        <v>438</v>
      </c>
      <c r="B35" s="55"/>
      <c r="C35" s="128"/>
      <c r="D35" s="128">
        <v>1</v>
      </c>
      <c r="E35" s="128"/>
      <c r="F35" s="128"/>
      <c r="G35" s="128"/>
      <c r="H35" s="128"/>
      <c r="I35" s="128">
        <v>1</v>
      </c>
      <c r="J35" s="128"/>
      <c r="K35" s="128">
        <v>1</v>
      </c>
      <c r="L35" s="128">
        <v>1</v>
      </c>
      <c r="M35" s="128"/>
      <c r="N35" s="128"/>
      <c r="O35" s="128">
        <v>4</v>
      </c>
      <c r="P35" s="128"/>
      <c r="Q35" s="128"/>
      <c r="R35" s="128">
        <v>1</v>
      </c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55"/>
      <c r="AX35" s="61">
        <v>9</v>
      </c>
    </row>
    <row r="36" spans="1:50" ht="33" customHeight="1">
      <c r="A36" s="156" t="s">
        <v>439</v>
      </c>
      <c r="B36" s="55"/>
      <c r="C36" s="128"/>
      <c r="D36" s="128"/>
      <c r="E36" s="128"/>
      <c r="F36" s="128"/>
      <c r="G36" s="128"/>
      <c r="H36" s="128">
        <v>8</v>
      </c>
      <c r="I36" s="128">
        <v>4</v>
      </c>
      <c r="J36" s="128">
        <v>2</v>
      </c>
      <c r="K36" s="128"/>
      <c r="L36" s="128">
        <v>5</v>
      </c>
      <c r="M36" s="128">
        <v>55</v>
      </c>
      <c r="N36" s="128"/>
      <c r="O36" s="128">
        <v>2</v>
      </c>
      <c r="P36" s="128">
        <v>1</v>
      </c>
      <c r="Q36" s="128">
        <v>1</v>
      </c>
      <c r="R36" s="128">
        <v>1</v>
      </c>
      <c r="S36" s="128"/>
      <c r="T36" s="128"/>
      <c r="U36" s="128">
        <v>1</v>
      </c>
      <c r="V36" s="128"/>
      <c r="W36" s="128">
        <v>1</v>
      </c>
      <c r="X36" s="128"/>
      <c r="Y36" s="128"/>
      <c r="Z36" s="128">
        <v>1</v>
      </c>
      <c r="AA36" s="128">
        <v>1</v>
      </c>
      <c r="AB36" s="128"/>
      <c r="AC36" s="128"/>
      <c r="AD36" s="128"/>
      <c r="AE36" s="128"/>
      <c r="AF36" s="128"/>
      <c r="AG36" s="128"/>
      <c r="AH36" s="128">
        <v>2</v>
      </c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>
        <v>1</v>
      </c>
      <c r="AU36" s="128"/>
      <c r="AV36" s="128">
        <v>6</v>
      </c>
      <c r="AW36" s="55"/>
      <c r="AX36" s="61">
        <v>92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53" t="s">
        <v>440</v>
      </c>
      <c r="B38" s="55"/>
      <c r="C38" s="586"/>
      <c r="D38" s="587"/>
      <c r="E38" s="587"/>
      <c r="F38" s="587"/>
      <c r="G38" s="587"/>
      <c r="H38" s="587"/>
      <c r="I38" s="587"/>
      <c r="J38" s="587"/>
      <c r="K38" s="587"/>
      <c r="L38" s="587"/>
      <c r="M38" s="587"/>
      <c r="N38" s="587"/>
      <c r="O38" s="587"/>
      <c r="P38" s="587"/>
      <c r="Q38" s="587"/>
      <c r="R38" s="587"/>
      <c r="S38" s="587"/>
      <c r="T38" s="587"/>
      <c r="U38" s="587"/>
      <c r="V38" s="587"/>
      <c r="W38" s="587"/>
      <c r="X38" s="587"/>
      <c r="Y38" s="587"/>
      <c r="Z38" s="587"/>
      <c r="AA38" s="587"/>
      <c r="AB38" s="587"/>
      <c r="AC38" s="587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  <c r="AT38" s="587"/>
      <c r="AU38" s="587"/>
      <c r="AV38" s="588"/>
      <c r="AW38" s="55"/>
      <c r="AX38" s="251">
        <v>14663</v>
      </c>
    </row>
    <row r="39" spans="1:50" ht="36.75" customHeight="1">
      <c r="A39" s="156" t="s">
        <v>441</v>
      </c>
      <c r="B39" s="55"/>
      <c r="C39" s="128">
        <v>5</v>
      </c>
      <c r="D39" s="128">
        <v>116</v>
      </c>
      <c r="E39" s="128">
        <v>82</v>
      </c>
      <c r="F39" s="128"/>
      <c r="G39" s="128">
        <v>76</v>
      </c>
      <c r="H39" s="128">
        <v>106</v>
      </c>
      <c r="I39" s="128">
        <v>263</v>
      </c>
      <c r="J39" s="128">
        <v>90</v>
      </c>
      <c r="K39" s="128">
        <v>2</v>
      </c>
      <c r="L39" s="128">
        <v>235</v>
      </c>
      <c r="M39" s="128">
        <v>41</v>
      </c>
      <c r="N39" s="128">
        <v>202</v>
      </c>
      <c r="O39" s="128">
        <v>46</v>
      </c>
      <c r="P39" s="128">
        <v>321</v>
      </c>
      <c r="Q39" s="128">
        <v>409</v>
      </c>
      <c r="R39" s="128">
        <v>451</v>
      </c>
      <c r="S39" s="128"/>
      <c r="T39" s="128"/>
      <c r="U39" s="128">
        <v>452</v>
      </c>
      <c r="V39" s="128">
        <v>28</v>
      </c>
      <c r="W39" s="128">
        <v>286</v>
      </c>
      <c r="X39" s="128">
        <v>69</v>
      </c>
      <c r="Y39" s="128"/>
      <c r="Z39" s="128">
        <v>106</v>
      </c>
      <c r="AA39" s="128"/>
      <c r="AB39" s="128">
        <v>7</v>
      </c>
      <c r="AC39" s="128">
        <v>1</v>
      </c>
      <c r="AD39" s="128">
        <v>429</v>
      </c>
      <c r="AE39" s="128"/>
      <c r="AF39" s="128">
        <v>213</v>
      </c>
      <c r="AG39" s="128">
        <v>11</v>
      </c>
      <c r="AH39" s="128">
        <v>25</v>
      </c>
      <c r="AI39" s="128">
        <v>2</v>
      </c>
      <c r="AJ39" s="128"/>
      <c r="AK39" s="128"/>
      <c r="AL39" s="128">
        <v>6</v>
      </c>
      <c r="AM39" s="128"/>
      <c r="AN39" s="128"/>
      <c r="AO39" s="128">
        <v>128</v>
      </c>
      <c r="AP39" s="128">
        <v>22</v>
      </c>
      <c r="AQ39" s="128"/>
      <c r="AR39" s="128"/>
      <c r="AS39" s="128"/>
      <c r="AT39" s="128"/>
      <c r="AU39" s="128"/>
      <c r="AV39" s="128"/>
      <c r="AW39" s="55"/>
      <c r="AX39" s="62">
        <v>4230</v>
      </c>
    </row>
    <row r="40" spans="1:50" ht="33" customHeight="1">
      <c r="A40" s="156" t="s">
        <v>442</v>
      </c>
      <c r="B40" s="55"/>
      <c r="C40" s="128">
        <v>5</v>
      </c>
      <c r="D40" s="128">
        <v>52</v>
      </c>
      <c r="E40" s="128">
        <v>2</v>
      </c>
      <c r="F40" s="128"/>
      <c r="G40" s="128">
        <v>3</v>
      </c>
      <c r="H40" s="128"/>
      <c r="I40" s="128"/>
      <c r="J40" s="128"/>
      <c r="K40" s="128"/>
      <c r="L40" s="128"/>
      <c r="M40" s="128">
        <v>105</v>
      </c>
      <c r="N40" s="128"/>
      <c r="O40" s="128"/>
      <c r="P40" s="128">
        <v>1</v>
      </c>
      <c r="Q40" s="128">
        <v>1</v>
      </c>
      <c r="R40" s="128"/>
      <c r="S40" s="128"/>
      <c r="T40" s="128">
        <v>14</v>
      </c>
      <c r="U40" s="128">
        <v>17</v>
      </c>
      <c r="V40" s="128"/>
      <c r="W40" s="128"/>
      <c r="X40" s="128"/>
      <c r="Y40" s="128"/>
      <c r="Z40" s="128"/>
      <c r="AA40" s="128">
        <v>11</v>
      </c>
      <c r="AB40" s="128">
        <v>3</v>
      </c>
      <c r="AC40" s="128">
        <v>13</v>
      </c>
      <c r="AD40" s="128"/>
      <c r="AE40" s="128"/>
      <c r="AF40" s="128">
        <v>6</v>
      </c>
      <c r="AG40" s="128">
        <v>1</v>
      </c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55"/>
      <c r="AX40" s="61">
        <v>234</v>
      </c>
    </row>
    <row r="41" spans="1:50" ht="33" customHeight="1">
      <c r="A41" s="156" t="s">
        <v>443</v>
      </c>
      <c r="B41" s="55"/>
      <c r="C41" s="128">
        <v>8</v>
      </c>
      <c r="D41" s="128">
        <v>1</v>
      </c>
      <c r="E41" s="128">
        <v>4</v>
      </c>
      <c r="F41" s="128">
        <v>10</v>
      </c>
      <c r="G41" s="128">
        <v>22</v>
      </c>
      <c r="H41" s="128">
        <v>32</v>
      </c>
      <c r="I41" s="128">
        <v>208</v>
      </c>
      <c r="J41" s="128">
        <v>27</v>
      </c>
      <c r="K41" s="128">
        <v>27</v>
      </c>
      <c r="L41" s="128">
        <v>15</v>
      </c>
      <c r="M41" s="128"/>
      <c r="N41" s="128">
        <v>30</v>
      </c>
      <c r="O41" s="128">
        <v>115</v>
      </c>
      <c r="P41" s="128">
        <v>7</v>
      </c>
      <c r="Q41" s="128">
        <v>101</v>
      </c>
      <c r="R41" s="128">
        <v>12</v>
      </c>
      <c r="S41" s="128">
        <v>18</v>
      </c>
      <c r="T41" s="128">
        <v>7</v>
      </c>
      <c r="U41" s="128">
        <v>23</v>
      </c>
      <c r="V41" s="128">
        <v>5</v>
      </c>
      <c r="W41" s="128">
        <v>32</v>
      </c>
      <c r="X41" s="128">
        <v>17</v>
      </c>
      <c r="Y41" s="128">
        <v>65</v>
      </c>
      <c r="Z41" s="128">
        <v>11</v>
      </c>
      <c r="AA41" s="128">
        <v>17</v>
      </c>
      <c r="AB41" s="128">
        <v>38</v>
      </c>
      <c r="AC41" s="128">
        <v>34</v>
      </c>
      <c r="AD41" s="128">
        <v>33</v>
      </c>
      <c r="AE41" s="128">
        <v>5</v>
      </c>
      <c r="AF41" s="128">
        <v>102</v>
      </c>
      <c r="AG41" s="128">
        <v>24</v>
      </c>
      <c r="AH41" s="128">
        <v>8</v>
      </c>
      <c r="AI41" s="128">
        <v>2</v>
      </c>
      <c r="AJ41" s="128">
        <v>5</v>
      </c>
      <c r="AK41" s="128">
        <v>2</v>
      </c>
      <c r="AL41" s="128"/>
      <c r="AM41" s="128"/>
      <c r="AN41" s="128">
        <v>16</v>
      </c>
      <c r="AO41" s="128">
        <v>11</v>
      </c>
      <c r="AP41" s="128">
        <v>11</v>
      </c>
      <c r="AQ41" s="128">
        <v>13</v>
      </c>
      <c r="AR41" s="128">
        <v>5</v>
      </c>
      <c r="AS41" s="128">
        <v>5</v>
      </c>
      <c r="AT41" s="128">
        <v>7</v>
      </c>
      <c r="AU41" s="128">
        <v>12</v>
      </c>
      <c r="AV41" s="128">
        <v>3</v>
      </c>
      <c r="AW41" s="55"/>
      <c r="AX41" s="62">
        <v>1150</v>
      </c>
    </row>
    <row r="42" spans="1:50" ht="33" customHeight="1">
      <c r="A42" s="156" t="s">
        <v>444</v>
      </c>
      <c r="B42" s="55"/>
      <c r="C42" s="128"/>
      <c r="D42" s="128">
        <v>1</v>
      </c>
      <c r="E42" s="128"/>
      <c r="F42" s="128"/>
      <c r="G42" s="128">
        <v>1</v>
      </c>
      <c r="H42" s="128">
        <v>1</v>
      </c>
      <c r="I42" s="128"/>
      <c r="J42" s="128"/>
      <c r="K42" s="128"/>
      <c r="L42" s="128">
        <v>2</v>
      </c>
      <c r="M42" s="128">
        <v>35</v>
      </c>
      <c r="N42" s="128"/>
      <c r="O42" s="128"/>
      <c r="P42" s="128">
        <v>1</v>
      </c>
      <c r="Q42" s="128"/>
      <c r="R42" s="128"/>
      <c r="S42" s="128"/>
      <c r="T42" s="128"/>
      <c r="U42" s="128">
        <v>1</v>
      </c>
      <c r="V42" s="128">
        <v>1</v>
      </c>
      <c r="W42" s="128"/>
      <c r="X42" s="128"/>
      <c r="Y42" s="128"/>
      <c r="Z42" s="128"/>
      <c r="AA42" s="128"/>
      <c r="AB42" s="128"/>
      <c r="AC42" s="128"/>
      <c r="AD42" s="128"/>
      <c r="AE42" s="128"/>
      <c r="AF42" s="128">
        <v>2</v>
      </c>
      <c r="AG42" s="128"/>
      <c r="AH42" s="128">
        <v>1</v>
      </c>
      <c r="AI42" s="128"/>
      <c r="AJ42" s="128"/>
      <c r="AK42" s="128">
        <v>1</v>
      </c>
      <c r="AL42" s="128"/>
      <c r="AM42" s="128"/>
      <c r="AN42" s="128"/>
      <c r="AO42" s="128">
        <v>1</v>
      </c>
      <c r="AP42" s="128"/>
      <c r="AQ42" s="128"/>
      <c r="AR42" s="128"/>
      <c r="AS42" s="128"/>
      <c r="AT42" s="128"/>
      <c r="AU42" s="128"/>
      <c r="AV42" s="128"/>
      <c r="AW42" s="55"/>
      <c r="AX42" s="61">
        <v>48</v>
      </c>
    </row>
    <row r="43" spans="1:50" ht="33" customHeight="1">
      <c r="A43" s="156" t="s">
        <v>445</v>
      </c>
      <c r="B43" s="55"/>
      <c r="C43" s="128"/>
      <c r="D43" s="128"/>
      <c r="E43" s="128"/>
      <c r="F43" s="128"/>
      <c r="G43" s="128"/>
      <c r="H43" s="128">
        <v>5</v>
      </c>
      <c r="I43" s="128">
        <v>6</v>
      </c>
      <c r="J43" s="128">
        <v>1</v>
      </c>
      <c r="K43" s="128">
        <v>2</v>
      </c>
      <c r="L43" s="128">
        <v>4</v>
      </c>
      <c r="M43" s="128">
        <v>13</v>
      </c>
      <c r="N43" s="128"/>
      <c r="O43" s="128">
        <v>10</v>
      </c>
      <c r="P43" s="128">
        <v>8</v>
      </c>
      <c r="Q43" s="128">
        <v>8</v>
      </c>
      <c r="R43" s="128">
        <v>4</v>
      </c>
      <c r="S43" s="128">
        <v>5</v>
      </c>
      <c r="T43" s="128">
        <v>2</v>
      </c>
      <c r="U43" s="128"/>
      <c r="V43" s="128">
        <v>4</v>
      </c>
      <c r="W43" s="128">
        <v>4</v>
      </c>
      <c r="X43" s="128">
        <v>2</v>
      </c>
      <c r="Y43" s="128">
        <v>4</v>
      </c>
      <c r="Z43" s="128"/>
      <c r="AA43" s="128">
        <v>9</v>
      </c>
      <c r="AB43" s="128">
        <v>1</v>
      </c>
      <c r="AC43" s="128"/>
      <c r="AD43" s="128">
        <v>5</v>
      </c>
      <c r="AE43" s="128">
        <v>1</v>
      </c>
      <c r="AF43" s="128">
        <v>7</v>
      </c>
      <c r="AG43" s="128"/>
      <c r="AH43" s="128">
        <v>5</v>
      </c>
      <c r="AI43" s="128">
        <v>7</v>
      </c>
      <c r="AJ43" s="128">
        <v>2</v>
      </c>
      <c r="AK43" s="128"/>
      <c r="AL43" s="128"/>
      <c r="AM43" s="128"/>
      <c r="AN43" s="128">
        <v>3</v>
      </c>
      <c r="AO43" s="128">
        <v>3</v>
      </c>
      <c r="AP43" s="128">
        <v>1</v>
      </c>
      <c r="AQ43" s="128"/>
      <c r="AR43" s="128">
        <v>2</v>
      </c>
      <c r="AS43" s="128">
        <v>2</v>
      </c>
      <c r="AT43" s="128">
        <v>3</v>
      </c>
      <c r="AU43" s="128"/>
      <c r="AV43" s="128"/>
      <c r="AW43" s="55"/>
      <c r="AX43" s="61">
        <v>133</v>
      </c>
    </row>
    <row r="44" spans="1:50" ht="33" customHeight="1">
      <c r="A44" s="156" t="s">
        <v>446</v>
      </c>
      <c r="B44" s="55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>
        <v>1</v>
      </c>
      <c r="P44" s="128"/>
      <c r="Q44" s="128"/>
      <c r="R44" s="128"/>
      <c r="S44" s="128"/>
      <c r="T44" s="128">
        <v>10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>
        <v>1</v>
      </c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55"/>
      <c r="AX44" s="61">
        <v>12</v>
      </c>
    </row>
    <row r="45" spans="1:50" ht="33" customHeight="1">
      <c r="A45" s="156" t="s">
        <v>447</v>
      </c>
      <c r="B45" s="55"/>
      <c r="C45" s="128">
        <v>12</v>
      </c>
      <c r="D45" s="128">
        <v>20</v>
      </c>
      <c r="E45" s="128"/>
      <c r="F45" s="128">
        <v>3</v>
      </c>
      <c r="G45" s="128">
        <v>10</v>
      </c>
      <c r="H45" s="128">
        <v>14</v>
      </c>
      <c r="I45" s="128"/>
      <c r="J45" s="128">
        <v>8</v>
      </c>
      <c r="K45" s="128">
        <v>8</v>
      </c>
      <c r="L45" s="128">
        <v>1</v>
      </c>
      <c r="M45" s="128">
        <v>14</v>
      </c>
      <c r="N45" s="128">
        <v>1</v>
      </c>
      <c r="O45" s="128">
        <v>14</v>
      </c>
      <c r="P45" s="128"/>
      <c r="Q45" s="128">
        <v>8</v>
      </c>
      <c r="R45" s="128"/>
      <c r="S45" s="128">
        <v>1</v>
      </c>
      <c r="T45" s="128"/>
      <c r="U45" s="128">
        <v>43</v>
      </c>
      <c r="V45" s="128"/>
      <c r="W45" s="128">
        <v>7</v>
      </c>
      <c r="X45" s="128"/>
      <c r="Y45" s="128">
        <v>15</v>
      </c>
      <c r="Z45" s="128">
        <v>2</v>
      </c>
      <c r="AA45" s="128">
        <v>9</v>
      </c>
      <c r="AB45" s="128">
        <v>5</v>
      </c>
      <c r="AC45" s="128">
        <v>21</v>
      </c>
      <c r="AD45" s="128">
        <v>24</v>
      </c>
      <c r="AE45" s="128"/>
      <c r="AF45" s="128">
        <v>17</v>
      </c>
      <c r="AG45" s="128">
        <v>2</v>
      </c>
      <c r="AH45" s="128"/>
      <c r="AI45" s="128">
        <v>1</v>
      </c>
      <c r="AJ45" s="128">
        <v>1</v>
      </c>
      <c r="AK45" s="128"/>
      <c r="AL45" s="128"/>
      <c r="AM45" s="128"/>
      <c r="AN45" s="128">
        <v>4</v>
      </c>
      <c r="AO45" s="128"/>
      <c r="AP45" s="128">
        <v>1</v>
      </c>
      <c r="AQ45" s="128"/>
      <c r="AR45" s="128">
        <v>2</v>
      </c>
      <c r="AS45" s="128">
        <v>1</v>
      </c>
      <c r="AT45" s="128"/>
      <c r="AU45" s="128">
        <v>9</v>
      </c>
      <c r="AV45" s="128"/>
      <c r="AW45" s="55"/>
      <c r="AX45" s="61">
        <v>278</v>
      </c>
    </row>
    <row r="46" spans="1:50" ht="33" customHeight="1">
      <c r="A46" s="156" t="s">
        <v>448</v>
      </c>
      <c r="B46" s="55"/>
      <c r="C46" s="128">
        <v>43</v>
      </c>
      <c r="D46" s="128">
        <v>281</v>
      </c>
      <c r="E46" s="128">
        <v>48</v>
      </c>
      <c r="F46" s="128">
        <v>78</v>
      </c>
      <c r="G46" s="128">
        <v>173</v>
      </c>
      <c r="H46" s="128">
        <v>276</v>
      </c>
      <c r="I46" s="128">
        <v>121</v>
      </c>
      <c r="J46" s="128">
        <v>94</v>
      </c>
      <c r="K46" s="128">
        <v>54</v>
      </c>
      <c r="L46" s="128">
        <v>121</v>
      </c>
      <c r="M46" s="128">
        <v>588</v>
      </c>
      <c r="N46" s="128">
        <v>199</v>
      </c>
      <c r="O46" s="128">
        <v>275</v>
      </c>
      <c r="P46" s="128">
        <v>266</v>
      </c>
      <c r="Q46" s="128">
        <v>293</v>
      </c>
      <c r="R46" s="128">
        <v>192</v>
      </c>
      <c r="S46" s="128">
        <v>175</v>
      </c>
      <c r="T46" s="128">
        <v>36</v>
      </c>
      <c r="U46" s="128">
        <v>317</v>
      </c>
      <c r="V46" s="128">
        <v>117</v>
      </c>
      <c r="W46" s="128">
        <v>372</v>
      </c>
      <c r="X46" s="128">
        <v>158</v>
      </c>
      <c r="Y46" s="128">
        <v>229</v>
      </c>
      <c r="Z46" s="128">
        <v>99</v>
      </c>
      <c r="AA46" s="128">
        <v>114</v>
      </c>
      <c r="AB46" s="128">
        <v>28</v>
      </c>
      <c r="AC46" s="128">
        <v>138</v>
      </c>
      <c r="AD46" s="128">
        <v>218</v>
      </c>
      <c r="AE46" s="128">
        <v>72</v>
      </c>
      <c r="AF46" s="128">
        <v>384</v>
      </c>
      <c r="AG46" s="128">
        <v>93</v>
      </c>
      <c r="AH46" s="128">
        <v>102</v>
      </c>
      <c r="AI46" s="128">
        <v>61</v>
      </c>
      <c r="AJ46" s="128">
        <v>85</v>
      </c>
      <c r="AK46" s="128">
        <v>42</v>
      </c>
      <c r="AL46" s="128">
        <v>11</v>
      </c>
      <c r="AM46" s="128">
        <v>30</v>
      </c>
      <c r="AN46" s="128">
        <v>44</v>
      </c>
      <c r="AO46" s="128">
        <v>82</v>
      </c>
      <c r="AP46" s="128">
        <v>128</v>
      </c>
      <c r="AQ46" s="128">
        <v>74</v>
      </c>
      <c r="AR46" s="128">
        <v>82</v>
      </c>
      <c r="AS46" s="128">
        <v>96</v>
      </c>
      <c r="AT46" s="128">
        <v>59</v>
      </c>
      <c r="AU46" s="128">
        <v>57</v>
      </c>
      <c r="AV46" s="128">
        <v>17</v>
      </c>
      <c r="AW46" s="55"/>
      <c r="AX46" s="62">
        <v>6622</v>
      </c>
    </row>
    <row r="47" spans="1:50" ht="35.25" customHeight="1">
      <c r="A47" s="156" t="s">
        <v>449</v>
      </c>
      <c r="B47" s="55"/>
      <c r="C47" s="128">
        <v>30</v>
      </c>
      <c r="D47" s="128">
        <v>117</v>
      </c>
      <c r="E47" s="128"/>
      <c r="F47" s="128">
        <v>14</v>
      </c>
      <c r="G47" s="128">
        <v>42</v>
      </c>
      <c r="H47" s="128">
        <v>140</v>
      </c>
      <c r="I47" s="128">
        <v>44</v>
      </c>
      <c r="J47" s="128">
        <v>50</v>
      </c>
      <c r="K47" s="128">
        <v>8</v>
      </c>
      <c r="L47" s="128">
        <v>1</v>
      </c>
      <c r="M47" s="128">
        <v>70</v>
      </c>
      <c r="N47" s="128">
        <v>222</v>
      </c>
      <c r="O47" s="128">
        <v>54</v>
      </c>
      <c r="P47" s="128">
        <v>88</v>
      </c>
      <c r="Q47" s="128">
        <v>172</v>
      </c>
      <c r="R47" s="128"/>
      <c r="S47" s="128">
        <v>68</v>
      </c>
      <c r="T47" s="128">
        <v>7</v>
      </c>
      <c r="U47" s="128">
        <v>37</v>
      </c>
      <c r="V47" s="128"/>
      <c r="W47" s="128">
        <v>108</v>
      </c>
      <c r="X47" s="128">
        <v>44</v>
      </c>
      <c r="Y47" s="128"/>
      <c r="Z47" s="128">
        <v>43</v>
      </c>
      <c r="AA47" s="128">
        <v>24</v>
      </c>
      <c r="AB47" s="128">
        <v>4</v>
      </c>
      <c r="AC47" s="128">
        <v>1</v>
      </c>
      <c r="AD47" s="128">
        <v>56</v>
      </c>
      <c r="AE47" s="128">
        <v>6</v>
      </c>
      <c r="AF47" s="128">
        <v>36</v>
      </c>
      <c r="AG47" s="128">
        <v>78</v>
      </c>
      <c r="AH47" s="128">
        <v>92</v>
      </c>
      <c r="AI47" s="128">
        <v>37</v>
      </c>
      <c r="AJ47" s="128">
        <v>25</v>
      </c>
      <c r="AK47" s="128">
        <v>20</v>
      </c>
      <c r="AL47" s="128">
        <v>2</v>
      </c>
      <c r="AM47" s="128"/>
      <c r="AN47" s="128">
        <v>20</v>
      </c>
      <c r="AO47" s="128">
        <v>17</v>
      </c>
      <c r="AP47" s="128">
        <v>48</v>
      </c>
      <c r="AQ47" s="128">
        <v>37</v>
      </c>
      <c r="AR47" s="128">
        <v>16</v>
      </c>
      <c r="AS47" s="128">
        <v>31</v>
      </c>
      <c r="AT47" s="128">
        <v>6</v>
      </c>
      <c r="AU47" s="128">
        <v>33</v>
      </c>
      <c r="AV47" s="128">
        <v>8</v>
      </c>
      <c r="AW47" s="55"/>
      <c r="AX47" s="62">
        <v>1956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33" customHeight="1">
      <c r="A49" s="158" t="s">
        <v>68</v>
      </c>
      <c r="B49" s="55"/>
      <c r="C49" s="136">
        <v>519</v>
      </c>
      <c r="D49" s="136">
        <v>995</v>
      </c>
      <c r="E49" s="136">
        <v>161</v>
      </c>
      <c r="F49" s="136">
        <v>260</v>
      </c>
      <c r="G49" s="136">
        <v>470</v>
      </c>
      <c r="H49" s="135">
        <v>1575</v>
      </c>
      <c r="I49" s="136">
        <v>995</v>
      </c>
      <c r="J49" s="136">
        <v>476</v>
      </c>
      <c r="K49" s="136">
        <v>160</v>
      </c>
      <c r="L49" s="136">
        <v>480</v>
      </c>
      <c r="M49" s="135">
        <v>1542</v>
      </c>
      <c r="N49" s="136">
        <v>925</v>
      </c>
      <c r="O49" s="135">
        <v>1029</v>
      </c>
      <c r="P49" s="136">
        <v>779</v>
      </c>
      <c r="Q49" s="135">
        <v>1088</v>
      </c>
      <c r="R49" s="136">
        <v>825</v>
      </c>
      <c r="S49" s="136">
        <v>699</v>
      </c>
      <c r="T49" s="136">
        <v>159</v>
      </c>
      <c r="U49" s="136">
        <v>983</v>
      </c>
      <c r="V49" s="136">
        <v>206</v>
      </c>
      <c r="W49" s="135">
        <v>1247</v>
      </c>
      <c r="X49" s="136">
        <v>609</v>
      </c>
      <c r="Y49" s="136">
        <v>405</v>
      </c>
      <c r="Z49" s="136">
        <v>553</v>
      </c>
      <c r="AA49" s="136">
        <v>580</v>
      </c>
      <c r="AB49" s="136">
        <v>249</v>
      </c>
      <c r="AC49" s="136">
        <v>283</v>
      </c>
      <c r="AD49" s="135">
        <v>1036</v>
      </c>
      <c r="AE49" s="136">
        <v>133</v>
      </c>
      <c r="AF49" s="136">
        <v>935</v>
      </c>
      <c r="AG49" s="136">
        <v>336</v>
      </c>
      <c r="AH49" s="136">
        <v>476</v>
      </c>
      <c r="AI49" s="136">
        <v>304</v>
      </c>
      <c r="AJ49" s="136">
        <v>241</v>
      </c>
      <c r="AK49" s="136">
        <v>298</v>
      </c>
      <c r="AL49" s="136">
        <v>110</v>
      </c>
      <c r="AM49" s="136">
        <v>139</v>
      </c>
      <c r="AN49" s="135">
        <v>1351</v>
      </c>
      <c r="AO49" s="136">
        <v>301</v>
      </c>
      <c r="AP49" s="136">
        <v>562</v>
      </c>
      <c r="AQ49" s="136">
        <v>218</v>
      </c>
      <c r="AR49" s="136">
        <v>694</v>
      </c>
      <c r="AS49" s="136">
        <v>923</v>
      </c>
      <c r="AT49" s="136">
        <v>866</v>
      </c>
      <c r="AU49" s="136">
        <v>731</v>
      </c>
      <c r="AV49" s="136">
        <v>61</v>
      </c>
      <c r="AW49" s="55"/>
      <c r="AX49" s="135">
        <v>27967</v>
      </c>
    </row>
    <row r="50" spans="1:50">
      <c r="A50" s="55"/>
    </row>
    <row r="51" spans="1:50" ht="21.95" customHeight="1">
      <c r="A51" s="254" t="s">
        <v>287</v>
      </c>
    </row>
    <row r="52" spans="1:50" ht="21.95" customHeight="1">
      <c r="A52" s="254" t="s">
        <v>276</v>
      </c>
    </row>
    <row r="53" spans="1:50" ht="21.95" customHeight="1">
      <c r="A53" s="254" t="s">
        <v>277</v>
      </c>
    </row>
    <row r="54" spans="1:50" ht="21.95" customHeight="1"/>
  </sheetData>
  <mergeCells count="11">
    <mergeCell ref="C5:AV5"/>
    <mergeCell ref="A5:A6"/>
    <mergeCell ref="AX5:AX6"/>
    <mergeCell ref="A3:AX3"/>
    <mergeCell ref="A2:AX2"/>
    <mergeCell ref="C38:AV38"/>
    <mergeCell ref="C8:AV8"/>
    <mergeCell ref="C14:AV14"/>
    <mergeCell ref="C19:AV19"/>
    <mergeCell ref="C23:AV23"/>
    <mergeCell ref="C34:AV34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75ACD-0CBB-4BBB-A040-C7E64E8E6A18}">
  <dimension ref="A1:M38"/>
  <sheetViews>
    <sheetView view="pageBreakPreview" zoomScale="85" zoomScaleNormal="100" zoomScaleSheetLayoutView="85" workbookViewId="0">
      <selection activeCell="P35" sqref="P35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s="73" customFormat="1" ht="24.95" customHeight="1">
      <c r="A2" s="555" t="s">
        <v>450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s="73" customFormat="1" ht="24.95" customHeight="1">
      <c r="A3" s="555" t="str">
        <f>UPPER(CONCATENATE("Marzo 2024"))</f>
        <v>MARZO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55"/>
    </row>
    <row r="5" spans="1:13" ht="16.5">
      <c r="A5" s="75" t="s">
        <v>451</v>
      </c>
      <c r="B5" s="75" t="s">
        <v>68</v>
      </c>
    </row>
    <row r="6" spans="1:13">
      <c r="A6" s="75" t="s">
        <v>452</v>
      </c>
      <c r="B6" s="76">
        <v>14663</v>
      </c>
    </row>
    <row r="7" spans="1:13">
      <c r="A7" s="75" t="s">
        <v>453</v>
      </c>
      <c r="B7" s="76">
        <v>6980</v>
      </c>
    </row>
    <row r="8" spans="1:13">
      <c r="A8" s="75" t="s">
        <v>454</v>
      </c>
      <c r="B8" s="76">
        <v>5589</v>
      </c>
    </row>
    <row r="9" spans="1:13">
      <c r="A9" s="75" t="s">
        <v>455</v>
      </c>
      <c r="B9" s="75">
        <v>530</v>
      </c>
    </row>
    <row r="10" spans="1:13">
      <c r="A10" s="75" t="s">
        <v>456</v>
      </c>
      <c r="B10" s="75">
        <v>104</v>
      </c>
    </row>
    <row r="11" spans="1:13">
      <c r="A11" s="75" t="s">
        <v>457</v>
      </c>
      <c r="B11" s="75">
        <v>101</v>
      </c>
    </row>
    <row r="12" spans="1:13">
      <c r="A12" s="75" t="s">
        <v>68</v>
      </c>
      <c r="B12" s="76"/>
    </row>
    <row r="13" spans="1:13">
      <c r="A13" s="55"/>
    </row>
    <row r="32" spans="6:7" ht="19.5">
      <c r="F32" s="97" t="s">
        <v>223</v>
      </c>
      <c r="G32" s="98">
        <v>27967</v>
      </c>
    </row>
    <row r="36" spans="1:1" s="80" customFormat="1" ht="9.9499999999999993" customHeight="1">
      <c r="A36" s="141" t="s">
        <v>287</v>
      </c>
    </row>
    <row r="37" spans="1:1" s="80" customFormat="1" ht="9.9499999999999993" customHeight="1">
      <c r="A37" s="141" t="s">
        <v>276</v>
      </c>
    </row>
    <row r="38" spans="1:1" s="80" customFormat="1" ht="9.9499999999999993" customHeight="1">
      <c r="A38" s="141" t="s">
        <v>277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77ECA-D11B-4D0F-BC05-E424EA22E7E7}">
  <dimension ref="A1:O97"/>
  <sheetViews>
    <sheetView view="pageBreakPreview" topLeftCell="B1" zoomScaleNormal="100" zoomScaleSheetLayoutView="100" workbookViewId="0">
      <selection activeCell="S70" sqref="S70"/>
    </sheetView>
  </sheetViews>
  <sheetFormatPr baseColWidth="10" defaultColWidth="11.42578125" defaultRowHeight="15"/>
  <cols>
    <col min="1" max="2" width="10.7109375" style="54" customWidth="1"/>
    <col min="3" max="16384" width="11.42578125" style="54"/>
  </cols>
  <sheetData>
    <row r="1" spans="1:15">
      <c r="A1" s="53" t="s">
        <v>64</v>
      </c>
    </row>
    <row r="2" spans="1:15" ht="20.100000000000001" customHeight="1">
      <c r="A2" s="558" t="s">
        <v>450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</row>
    <row r="3" spans="1:15" ht="20.100000000000001" customHeight="1">
      <c r="A3" s="558" t="str">
        <f>UPPER(CONCATENATE("Marzo 2024"))</f>
        <v>MARZO 2024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</row>
    <row r="4" spans="1:15">
      <c r="A4" s="55"/>
    </row>
    <row r="5" spans="1:15" ht="6.95" customHeight="1">
      <c r="A5" s="593" t="s">
        <v>415</v>
      </c>
      <c r="B5" s="593"/>
    </row>
    <row r="6" spans="1:15" ht="6.95" customHeight="1">
      <c r="A6" s="159" t="s">
        <v>458</v>
      </c>
      <c r="B6" s="159" t="s">
        <v>68</v>
      </c>
    </row>
    <row r="7" spans="1:15" ht="6.95" customHeight="1">
      <c r="A7" s="160" t="s">
        <v>419</v>
      </c>
      <c r="B7" s="75">
        <v>48</v>
      </c>
    </row>
    <row r="8" spans="1:15" ht="6.95" customHeight="1">
      <c r="A8" s="160" t="s">
        <v>418</v>
      </c>
      <c r="B8" s="75">
        <v>223</v>
      </c>
    </row>
    <row r="9" spans="1:15" ht="6.95" customHeight="1">
      <c r="A9" s="160" t="s">
        <v>417</v>
      </c>
      <c r="B9" s="76">
        <v>1380</v>
      </c>
    </row>
    <row r="10" spans="1:15" ht="6.95" customHeight="1">
      <c r="A10" s="160" t="s">
        <v>416</v>
      </c>
      <c r="B10" s="76">
        <v>3938</v>
      </c>
    </row>
    <row r="11" spans="1:15" ht="6.95" customHeight="1">
      <c r="A11" s="159" t="s">
        <v>68</v>
      </c>
      <c r="B11" s="76"/>
    </row>
    <row r="12" spans="1:15" ht="6.95" customHeight="1"/>
    <row r="13" spans="1:15" ht="6.95" customHeight="1">
      <c r="A13" s="593" t="s">
        <v>420</v>
      </c>
      <c r="B13" s="593"/>
    </row>
    <row r="14" spans="1:15" ht="6.95" customHeight="1">
      <c r="A14" s="159" t="s">
        <v>458</v>
      </c>
      <c r="B14" s="159" t="s">
        <v>68</v>
      </c>
    </row>
    <row r="15" spans="1:15" ht="6.95" customHeight="1">
      <c r="A15" s="160" t="s">
        <v>423</v>
      </c>
      <c r="B15" s="75">
        <v>45</v>
      </c>
    </row>
    <row r="16" spans="1:15" ht="6.95" customHeight="1">
      <c r="A16" s="160" t="s">
        <v>422</v>
      </c>
      <c r="B16" s="75">
        <v>87</v>
      </c>
    </row>
    <row r="17" spans="1:14" ht="6.95" customHeight="1">
      <c r="A17" s="160" t="s">
        <v>421</v>
      </c>
      <c r="B17" s="75">
        <v>398</v>
      </c>
    </row>
    <row r="18" spans="1:14" ht="6.95" customHeight="1">
      <c r="A18" s="159" t="s">
        <v>68</v>
      </c>
      <c r="B18" s="75"/>
    </row>
    <row r="19" spans="1:14" ht="6.95" customHeight="1"/>
    <row r="20" spans="1:14" ht="6.95" customHeight="1">
      <c r="A20" s="593" t="s">
        <v>424</v>
      </c>
      <c r="B20" s="593"/>
    </row>
    <row r="21" spans="1:14" ht="6.95" customHeight="1">
      <c r="A21" s="159" t="s">
        <v>458</v>
      </c>
      <c r="B21" s="159" t="s">
        <v>68</v>
      </c>
    </row>
    <row r="22" spans="1:14" ht="6.95" customHeight="1">
      <c r="A22" s="160" t="s">
        <v>426</v>
      </c>
      <c r="B22" s="75">
        <v>31</v>
      </c>
    </row>
    <row r="23" spans="1:14" ht="6.95" customHeight="1">
      <c r="A23" s="160" t="s">
        <v>425</v>
      </c>
      <c r="B23" s="75">
        <v>73</v>
      </c>
    </row>
    <row r="24" spans="1:14" ht="6.95" customHeight="1">
      <c r="A24" s="159" t="s">
        <v>68</v>
      </c>
      <c r="B24" s="75"/>
      <c r="F24" s="595" t="s">
        <v>223</v>
      </c>
      <c r="G24" s="594">
        <v>5589</v>
      </c>
      <c r="M24" s="595" t="s">
        <v>223</v>
      </c>
      <c r="N24" s="594">
        <v>530</v>
      </c>
    </row>
    <row r="25" spans="1:14" ht="6.95" customHeight="1">
      <c r="F25" s="595"/>
      <c r="G25" s="594"/>
      <c r="M25" s="595"/>
      <c r="N25" s="594"/>
    </row>
    <row r="26" spans="1:14" ht="6.95" customHeight="1">
      <c r="A26" s="593" t="s">
        <v>427</v>
      </c>
      <c r="B26" s="593"/>
    </row>
    <row r="27" spans="1:14" ht="6.95" customHeight="1">
      <c r="A27" s="159" t="s">
        <v>458</v>
      </c>
      <c r="B27" s="159" t="s">
        <v>68</v>
      </c>
    </row>
    <row r="28" spans="1:14" ht="6.95" customHeight="1">
      <c r="A28" s="160" t="s">
        <v>432</v>
      </c>
      <c r="B28" s="75">
        <v>77</v>
      </c>
    </row>
    <row r="29" spans="1:14" ht="6.95" customHeight="1">
      <c r="A29" s="160" t="s">
        <v>434</v>
      </c>
      <c r="B29" s="75">
        <v>104</v>
      </c>
    </row>
    <row r="30" spans="1:14" ht="6.95" customHeight="1">
      <c r="A30" s="160" t="s">
        <v>433</v>
      </c>
      <c r="B30" s="75">
        <v>138</v>
      </c>
    </row>
    <row r="31" spans="1:14" ht="6.95" customHeight="1">
      <c r="A31" s="160" t="s">
        <v>435</v>
      </c>
      <c r="B31" s="75">
        <v>168</v>
      </c>
    </row>
    <row r="32" spans="1:14" ht="6.95" customHeight="1">
      <c r="A32" s="160" t="s">
        <v>436</v>
      </c>
      <c r="B32" s="75">
        <v>235</v>
      </c>
    </row>
    <row r="33" spans="1:2" ht="6.95" customHeight="1">
      <c r="A33" s="160" t="s">
        <v>459</v>
      </c>
      <c r="B33" s="75">
        <v>307</v>
      </c>
    </row>
    <row r="34" spans="1:2" ht="6.95" customHeight="1">
      <c r="A34" s="160" t="s">
        <v>431</v>
      </c>
      <c r="B34" s="75">
        <v>579</v>
      </c>
    </row>
    <row r="35" spans="1:2" ht="6.95" customHeight="1">
      <c r="A35" s="160" t="s">
        <v>429</v>
      </c>
      <c r="B35" s="75">
        <v>680</v>
      </c>
    </row>
    <row r="36" spans="1:2" ht="6.95" customHeight="1">
      <c r="A36" s="160" t="s">
        <v>430</v>
      </c>
      <c r="B36" s="76">
        <v>4692</v>
      </c>
    </row>
    <row r="37" spans="1:2" ht="6.95" customHeight="1">
      <c r="A37" s="159" t="s">
        <v>68</v>
      </c>
      <c r="B37" s="76"/>
    </row>
    <row r="38" spans="1:2" ht="6.95" customHeight="1"/>
    <row r="39" spans="1:2" ht="6.95" customHeight="1">
      <c r="A39" s="593" t="s">
        <v>437</v>
      </c>
      <c r="B39" s="593"/>
    </row>
    <row r="40" spans="1:2" ht="6.95" customHeight="1">
      <c r="A40" s="159" t="s">
        <v>458</v>
      </c>
      <c r="B40" s="159" t="s">
        <v>68</v>
      </c>
    </row>
    <row r="41" spans="1:2" ht="6.95" customHeight="1">
      <c r="A41" s="160" t="s">
        <v>438</v>
      </c>
      <c r="B41" s="75">
        <v>9</v>
      </c>
    </row>
    <row r="42" spans="1:2" ht="6.95" customHeight="1">
      <c r="A42" s="160" t="s">
        <v>439</v>
      </c>
      <c r="B42" s="75">
        <v>92</v>
      </c>
    </row>
    <row r="43" spans="1:2" ht="6.95" customHeight="1">
      <c r="A43" s="159" t="s">
        <v>68</v>
      </c>
      <c r="B43" s="75"/>
    </row>
    <row r="44" spans="1:2" ht="6.95" customHeight="1"/>
    <row r="45" spans="1:2" ht="6.95" customHeight="1">
      <c r="A45" s="593" t="s">
        <v>440</v>
      </c>
      <c r="B45" s="593"/>
    </row>
    <row r="46" spans="1:2" ht="6.95" customHeight="1">
      <c r="A46" s="159" t="s">
        <v>458</v>
      </c>
      <c r="B46" s="159" t="s">
        <v>68</v>
      </c>
    </row>
    <row r="47" spans="1:2" ht="6.95" customHeight="1">
      <c r="A47" s="160" t="s">
        <v>446</v>
      </c>
      <c r="B47" s="75">
        <v>12</v>
      </c>
    </row>
    <row r="48" spans="1:2" ht="6.95" customHeight="1">
      <c r="A48" s="160" t="s">
        <v>444</v>
      </c>
      <c r="B48" s="75">
        <v>48</v>
      </c>
    </row>
    <row r="49" spans="1:14" ht="6.95" customHeight="1">
      <c r="A49" s="160" t="s">
        <v>445</v>
      </c>
      <c r="B49" s="75">
        <v>133</v>
      </c>
    </row>
    <row r="50" spans="1:14" ht="6.95" customHeight="1">
      <c r="A50" s="160" t="s">
        <v>442</v>
      </c>
      <c r="B50" s="75">
        <v>234</v>
      </c>
    </row>
    <row r="51" spans="1:14" ht="6.95" customHeight="1">
      <c r="A51" s="160" t="s">
        <v>447</v>
      </c>
      <c r="B51" s="75">
        <v>278</v>
      </c>
    </row>
    <row r="52" spans="1:14" ht="6.95" customHeight="1">
      <c r="A52" s="160" t="s">
        <v>443</v>
      </c>
      <c r="B52" s="76">
        <v>1150</v>
      </c>
    </row>
    <row r="53" spans="1:14" ht="6.95" customHeight="1">
      <c r="A53" s="160" t="s">
        <v>449</v>
      </c>
      <c r="B53" s="76">
        <v>1956</v>
      </c>
    </row>
    <row r="54" spans="1:14" ht="6.95" customHeight="1">
      <c r="A54" s="160" t="s">
        <v>441</v>
      </c>
      <c r="B54" s="76">
        <v>4230</v>
      </c>
    </row>
    <row r="55" spans="1:14" ht="6.95" customHeight="1">
      <c r="A55" s="160" t="s">
        <v>448</v>
      </c>
      <c r="B55" s="76">
        <v>6622</v>
      </c>
    </row>
    <row r="56" spans="1:14" ht="6.95" customHeight="1">
      <c r="A56" s="159" t="s">
        <v>68</v>
      </c>
      <c r="B56" s="76"/>
      <c r="F56" s="595" t="s">
        <v>223</v>
      </c>
      <c r="G56" s="594">
        <v>104</v>
      </c>
      <c r="M56" s="595" t="s">
        <v>223</v>
      </c>
      <c r="N56" s="594">
        <v>6980</v>
      </c>
    </row>
    <row r="57" spans="1:14" ht="6.95" customHeight="1">
      <c r="F57" s="595"/>
      <c r="G57" s="594"/>
      <c r="M57" s="595"/>
      <c r="N57" s="594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95" t="s">
        <v>223</v>
      </c>
      <c r="G86" s="594">
        <v>101</v>
      </c>
      <c r="M86" s="595" t="s">
        <v>223</v>
      </c>
      <c r="N86" s="594">
        <v>14663</v>
      </c>
    </row>
    <row r="87" spans="1:14" ht="6.95" customHeight="1">
      <c r="F87" s="595"/>
      <c r="G87" s="594"/>
      <c r="M87" s="595"/>
      <c r="N87" s="594"/>
    </row>
    <row r="88" spans="1:14" ht="6.95" customHeight="1"/>
    <row r="89" spans="1:14" ht="6.95" customHeight="1"/>
    <row r="90" spans="1:14" ht="6.95" customHeight="1"/>
    <row r="95" spans="1:14" s="161" customFormat="1" ht="12" customHeight="1">
      <c r="A95" s="93" t="s">
        <v>287</v>
      </c>
    </row>
    <row r="96" spans="1:14" s="161" customFormat="1" ht="12" customHeight="1">
      <c r="A96" s="93" t="s">
        <v>276</v>
      </c>
    </row>
    <row r="97" spans="1:1" s="161" customFormat="1" ht="12" customHeight="1">
      <c r="A97" s="93" t="s">
        <v>277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820D6-2D0F-4690-84F9-7B34E1E61358}">
  <dimension ref="A1:M97"/>
  <sheetViews>
    <sheetView view="pageBreakPreview" zoomScale="90" zoomScaleNormal="100" zoomScaleSheetLayoutView="90" workbookViewId="0">
      <selection activeCell="Q46" sqref="Q46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39.950000000000003" customHeight="1">
      <c r="A2" s="555" t="s">
        <v>460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tr">
        <f>UPPER(CONCATENATE("Marzo 2024"))</f>
        <v>MARZO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55"/>
    </row>
    <row r="5" spans="1:13">
      <c r="A5" s="75" t="s">
        <v>377</v>
      </c>
      <c r="B5" s="75" t="s">
        <v>68</v>
      </c>
    </row>
    <row r="6" spans="1:13" ht="5.0999999999999996" customHeight="1">
      <c r="A6" s="75" t="s">
        <v>168</v>
      </c>
      <c r="B6" s="76">
        <v>1575</v>
      </c>
    </row>
    <row r="7" spans="1:13" ht="5.0999999999999996" customHeight="1">
      <c r="A7" s="75" t="s">
        <v>173</v>
      </c>
      <c r="B7" s="76">
        <v>1542</v>
      </c>
    </row>
    <row r="8" spans="1:13" ht="5.0999999999999996" customHeight="1">
      <c r="A8" s="75" t="s">
        <v>201</v>
      </c>
      <c r="B8" s="76">
        <v>1351</v>
      </c>
    </row>
    <row r="9" spans="1:13" ht="5.0999999999999996" customHeight="1">
      <c r="A9" s="75" t="s">
        <v>183</v>
      </c>
      <c r="B9" s="76">
        <v>1247</v>
      </c>
    </row>
    <row r="10" spans="1:13" ht="5.0999999999999996" customHeight="1">
      <c r="A10" s="75" t="s">
        <v>177</v>
      </c>
      <c r="B10" s="76">
        <v>1088</v>
      </c>
    </row>
    <row r="11" spans="1:13" ht="5.0999999999999996" customHeight="1">
      <c r="A11" s="75" t="s">
        <v>190</v>
      </c>
      <c r="B11" s="76">
        <v>1036</v>
      </c>
      <c r="J11" s="554" t="s">
        <v>223</v>
      </c>
      <c r="K11" s="553">
        <v>27967</v>
      </c>
    </row>
    <row r="12" spans="1:13" ht="5.0999999999999996" customHeight="1">
      <c r="A12" s="75" t="s">
        <v>175</v>
      </c>
      <c r="B12" s="76">
        <v>1029</v>
      </c>
      <c r="J12" s="554"/>
      <c r="K12" s="553"/>
    </row>
    <row r="13" spans="1:13" ht="5.0999999999999996" customHeight="1">
      <c r="A13" s="75" t="s">
        <v>169</v>
      </c>
      <c r="B13" s="75">
        <v>995</v>
      </c>
      <c r="J13" s="554"/>
      <c r="K13" s="553"/>
    </row>
    <row r="14" spans="1:13" ht="5.0999999999999996" customHeight="1">
      <c r="A14" s="75" t="s">
        <v>164</v>
      </c>
      <c r="B14" s="75">
        <v>995</v>
      </c>
    </row>
    <row r="15" spans="1:13" ht="5.0999999999999996" customHeight="1">
      <c r="A15" s="75" t="s">
        <v>181</v>
      </c>
      <c r="B15" s="75">
        <v>983</v>
      </c>
    </row>
    <row r="16" spans="1:13" ht="5.0999999999999996" customHeight="1">
      <c r="A16" s="75" t="s">
        <v>192</v>
      </c>
      <c r="B16" s="75">
        <v>935</v>
      </c>
    </row>
    <row r="17" spans="1:2" ht="5.0999999999999996" customHeight="1">
      <c r="A17" s="75" t="s">
        <v>174</v>
      </c>
      <c r="B17" s="75">
        <v>925</v>
      </c>
    </row>
    <row r="18" spans="1:2" ht="5.0999999999999996" customHeight="1">
      <c r="A18" s="75" t="s">
        <v>205</v>
      </c>
      <c r="B18" s="75">
        <v>923</v>
      </c>
    </row>
    <row r="19" spans="1:2" ht="5.0999999999999996" customHeight="1">
      <c r="A19" s="75" t="s">
        <v>207</v>
      </c>
      <c r="B19" s="75">
        <v>866</v>
      </c>
    </row>
    <row r="20" spans="1:2" ht="5.0999999999999996" customHeight="1">
      <c r="A20" s="75" t="s">
        <v>178</v>
      </c>
      <c r="B20" s="75">
        <v>825</v>
      </c>
    </row>
    <row r="21" spans="1:2" ht="5.0999999999999996" customHeight="1">
      <c r="A21" s="75" t="s">
        <v>176</v>
      </c>
      <c r="B21" s="75">
        <v>779</v>
      </c>
    </row>
    <row r="22" spans="1:2" ht="5.0999999999999996" customHeight="1">
      <c r="A22" s="75" t="s">
        <v>208</v>
      </c>
      <c r="B22" s="75">
        <v>731</v>
      </c>
    </row>
    <row r="23" spans="1:2" ht="5.0999999999999996" customHeight="1">
      <c r="A23" s="75" t="s">
        <v>179</v>
      </c>
      <c r="B23" s="75">
        <v>699</v>
      </c>
    </row>
    <row r="24" spans="1:2" ht="5.0999999999999996" customHeight="1">
      <c r="A24" s="75" t="s">
        <v>206</v>
      </c>
      <c r="B24" s="75">
        <v>694</v>
      </c>
    </row>
    <row r="25" spans="1:2" ht="5.0999999999999996" customHeight="1">
      <c r="A25" s="75" t="s">
        <v>184</v>
      </c>
      <c r="B25" s="75">
        <v>609</v>
      </c>
    </row>
    <row r="26" spans="1:2" ht="5.0999999999999996" customHeight="1">
      <c r="A26" s="75" t="s">
        <v>187</v>
      </c>
      <c r="B26" s="75">
        <v>580</v>
      </c>
    </row>
    <row r="27" spans="1:2" ht="5.0999999999999996" customHeight="1">
      <c r="A27" s="75" t="s">
        <v>203</v>
      </c>
      <c r="B27" s="75">
        <v>562</v>
      </c>
    </row>
    <row r="28" spans="1:2" ht="5.0999999999999996" customHeight="1">
      <c r="A28" s="75" t="s">
        <v>186</v>
      </c>
      <c r="B28" s="75">
        <v>553</v>
      </c>
    </row>
    <row r="29" spans="1:2" ht="5.0999999999999996" customHeight="1">
      <c r="A29" s="75" t="s">
        <v>163</v>
      </c>
      <c r="B29" s="75">
        <v>519</v>
      </c>
    </row>
    <row r="30" spans="1:2" ht="5.0999999999999996" customHeight="1">
      <c r="A30" s="75" t="s">
        <v>172</v>
      </c>
      <c r="B30" s="75">
        <v>480</v>
      </c>
    </row>
    <row r="31" spans="1:2" ht="5.0999999999999996" customHeight="1">
      <c r="A31" s="75" t="s">
        <v>170</v>
      </c>
      <c r="B31" s="75">
        <v>476</v>
      </c>
    </row>
    <row r="32" spans="1:2" ht="5.0999999999999996" customHeight="1">
      <c r="A32" s="75" t="s">
        <v>194</v>
      </c>
      <c r="B32" s="75">
        <v>476</v>
      </c>
    </row>
    <row r="33" spans="1:2" ht="5.0999999999999996" customHeight="1">
      <c r="A33" s="75" t="s">
        <v>167</v>
      </c>
      <c r="B33" s="75">
        <v>470</v>
      </c>
    </row>
    <row r="34" spans="1:2" ht="5.0999999999999996" customHeight="1">
      <c r="A34" s="75" t="s">
        <v>185</v>
      </c>
      <c r="B34" s="75">
        <v>405</v>
      </c>
    </row>
    <row r="35" spans="1:2" ht="5.0999999999999996" customHeight="1">
      <c r="A35" s="75" t="s">
        <v>193</v>
      </c>
      <c r="B35" s="75">
        <v>336</v>
      </c>
    </row>
    <row r="36" spans="1:2" ht="5.0999999999999996" customHeight="1">
      <c r="A36" s="75" t="s">
        <v>196</v>
      </c>
      <c r="B36" s="75">
        <v>304</v>
      </c>
    </row>
    <row r="37" spans="1:2" ht="5.0999999999999996" customHeight="1">
      <c r="A37" s="75" t="s">
        <v>202</v>
      </c>
      <c r="B37" s="75">
        <v>301</v>
      </c>
    </row>
    <row r="38" spans="1:2" ht="5.0999999999999996" customHeight="1">
      <c r="A38" s="75" t="s">
        <v>198</v>
      </c>
      <c r="B38" s="75">
        <v>298</v>
      </c>
    </row>
    <row r="39" spans="1:2" ht="5.0999999999999996" customHeight="1">
      <c r="A39" s="75" t="s">
        <v>189</v>
      </c>
      <c r="B39" s="75">
        <v>283</v>
      </c>
    </row>
    <row r="40" spans="1:2" ht="5.0999999999999996" customHeight="1">
      <c r="A40" s="75" t="s">
        <v>166</v>
      </c>
      <c r="B40" s="75">
        <v>260</v>
      </c>
    </row>
    <row r="41" spans="1:2" ht="5.0999999999999996" customHeight="1">
      <c r="A41" s="75" t="s">
        <v>188</v>
      </c>
      <c r="B41" s="75">
        <v>249</v>
      </c>
    </row>
    <row r="42" spans="1:2" ht="5.0999999999999996" customHeight="1">
      <c r="A42" s="75" t="s">
        <v>197</v>
      </c>
      <c r="B42" s="75">
        <v>241</v>
      </c>
    </row>
    <row r="43" spans="1:2" ht="5.0999999999999996" customHeight="1">
      <c r="A43" s="75" t="s">
        <v>204</v>
      </c>
      <c r="B43" s="75">
        <v>218</v>
      </c>
    </row>
    <row r="44" spans="1:2" ht="5.0999999999999996" customHeight="1">
      <c r="A44" s="75" t="s">
        <v>182</v>
      </c>
      <c r="B44" s="75">
        <v>206</v>
      </c>
    </row>
    <row r="45" spans="1:2" ht="5.0999999999999996" customHeight="1">
      <c r="A45" s="75" t="s">
        <v>165</v>
      </c>
      <c r="B45" s="75">
        <v>161</v>
      </c>
    </row>
    <row r="46" spans="1:2" ht="5.0999999999999996" customHeight="1">
      <c r="A46" s="75" t="s">
        <v>171</v>
      </c>
      <c r="B46" s="75">
        <v>160</v>
      </c>
    </row>
    <row r="47" spans="1:2" ht="5.0999999999999996" customHeight="1">
      <c r="A47" s="75" t="s">
        <v>180</v>
      </c>
      <c r="B47" s="75">
        <v>159</v>
      </c>
    </row>
    <row r="48" spans="1:2" ht="5.0999999999999996" customHeight="1">
      <c r="A48" s="75" t="s">
        <v>200</v>
      </c>
      <c r="B48" s="75">
        <v>139</v>
      </c>
    </row>
    <row r="49" spans="1:2" ht="5.0999999999999996" customHeight="1">
      <c r="A49" s="75" t="s">
        <v>191</v>
      </c>
      <c r="B49" s="75">
        <v>133</v>
      </c>
    </row>
    <row r="50" spans="1:2" ht="5.0999999999999996" customHeight="1">
      <c r="A50" s="75" t="s">
        <v>199</v>
      </c>
      <c r="B50" s="75">
        <v>110</v>
      </c>
    </row>
    <row r="51" spans="1:2" ht="5.0999999999999996" customHeight="1">
      <c r="A51" s="75" t="s">
        <v>209</v>
      </c>
      <c r="B51" s="75">
        <v>61</v>
      </c>
    </row>
    <row r="52" spans="1:2" ht="5.0999999999999996" customHeight="1">
      <c r="A52" s="75" t="s">
        <v>297</v>
      </c>
      <c r="B52" s="75">
        <v>0</v>
      </c>
    </row>
    <row r="53" spans="1:2" ht="5.0999999999999996" customHeight="1">
      <c r="A53" s="75" t="s">
        <v>68</v>
      </c>
      <c r="B53" s="76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1" t="s">
        <v>287</v>
      </c>
    </row>
    <row r="96" spans="1:1" ht="9.9499999999999993" customHeight="1">
      <c r="A96" s="141" t="s">
        <v>276</v>
      </c>
    </row>
    <row r="97" spans="1:1" ht="9.9499999999999993" customHeight="1">
      <c r="A97" s="141" t="s">
        <v>277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B68FE-2D05-494B-8B98-67190926DE19}">
  <dimension ref="A1:Q66"/>
  <sheetViews>
    <sheetView view="pageBreakPreview" zoomScale="60" zoomScaleNormal="100" workbookViewId="0">
      <selection activeCell="O23" sqref="O23"/>
    </sheetView>
  </sheetViews>
  <sheetFormatPr baseColWidth="10" defaultColWidth="11.42578125" defaultRowHeight="15"/>
  <cols>
    <col min="1" max="1" width="58.285156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64</v>
      </c>
    </row>
    <row r="2" spans="1:17" ht="51" customHeight="1">
      <c r="A2" s="596" t="s">
        <v>461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</row>
    <row r="3" spans="1:17" ht="20.100000000000001" customHeight="1">
      <c r="A3" s="558" t="s">
        <v>53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</row>
    <row r="4" spans="1:17">
      <c r="A4" s="55"/>
    </row>
    <row r="5" spans="1:17" ht="15" customHeight="1">
      <c r="A5" s="583" t="s">
        <v>279</v>
      </c>
      <c r="B5" s="571"/>
      <c r="C5" s="570" t="s">
        <v>280</v>
      </c>
      <c r="D5" s="570"/>
      <c r="E5" s="570"/>
      <c r="F5" s="570"/>
      <c r="G5" s="570"/>
      <c r="H5" s="570"/>
      <c r="I5" s="68"/>
      <c r="J5" s="570" t="s">
        <v>281</v>
      </c>
      <c r="K5" s="570"/>
      <c r="L5" s="570"/>
      <c r="M5" s="570"/>
      <c r="N5" s="570"/>
      <c r="O5" s="570"/>
      <c r="P5" s="571"/>
      <c r="Q5" s="583" t="s">
        <v>68</v>
      </c>
    </row>
    <row r="6" spans="1:17" ht="15" customHeight="1">
      <c r="A6" s="584"/>
      <c r="B6" s="571"/>
      <c r="C6" s="570" t="s">
        <v>282</v>
      </c>
      <c r="D6" s="570"/>
      <c r="E6" s="570" t="s">
        <v>283</v>
      </c>
      <c r="F6" s="570"/>
      <c r="G6" s="570" t="s">
        <v>195</v>
      </c>
      <c r="H6" s="570" t="s">
        <v>284</v>
      </c>
      <c r="I6" s="68"/>
      <c r="J6" s="570" t="s">
        <v>282</v>
      </c>
      <c r="K6" s="570"/>
      <c r="L6" s="570" t="s">
        <v>283</v>
      </c>
      <c r="M6" s="570"/>
      <c r="N6" s="570" t="s">
        <v>195</v>
      </c>
      <c r="O6" s="570" t="s">
        <v>284</v>
      </c>
      <c r="P6" s="571"/>
      <c r="Q6" s="584"/>
    </row>
    <row r="7" spans="1:17">
      <c r="A7" s="585"/>
      <c r="B7" s="571"/>
      <c r="C7" s="63" t="s">
        <v>285</v>
      </c>
      <c r="D7" s="63" t="s">
        <v>286</v>
      </c>
      <c r="E7" s="63" t="s">
        <v>285</v>
      </c>
      <c r="F7" s="63" t="s">
        <v>286</v>
      </c>
      <c r="G7" s="570"/>
      <c r="H7" s="570"/>
      <c r="I7" s="68"/>
      <c r="J7" s="63" t="s">
        <v>285</v>
      </c>
      <c r="K7" s="63" t="s">
        <v>286</v>
      </c>
      <c r="L7" s="63" t="s">
        <v>285</v>
      </c>
      <c r="M7" s="63" t="s">
        <v>286</v>
      </c>
      <c r="N7" s="570"/>
      <c r="O7" s="570"/>
      <c r="P7" s="571"/>
      <c r="Q7" s="58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1" t="s">
        <v>163</v>
      </c>
      <c r="B9" s="55"/>
      <c r="C9" s="145">
        <v>109</v>
      </c>
      <c r="D9" s="145">
        <v>9</v>
      </c>
      <c r="E9" s="145">
        <v>315</v>
      </c>
      <c r="F9" s="145">
        <v>10</v>
      </c>
      <c r="G9" s="61">
        <v>443</v>
      </c>
      <c r="H9" s="61">
        <v>85</v>
      </c>
      <c r="I9" s="143"/>
      <c r="J9" s="145">
        <v>9</v>
      </c>
      <c r="K9" s="145">
        <v>3</v>
      </c>
      <c r="L9" s="145">
        <v>58</v>
      </c>
      <c r="M9" s="145">
        <v>6</v>
      </c>
      <c r="N9" s="61">
        <v>76</v>
      </c>
      <c r="O9" s="61">
        <v>15</v>
      </c>
      <c r="P9" s="143"/>
      <c r="Q9" s="61">
        <v>519</v>
      </c>
    </row>
    <row r="10" spans="1:17" ht="15.75">
      <c r="A10" s="101" t="s">
        <v>164</v>
      </c>
      <c r="B10" s="55"/>
      <c r="C10" s="145">
        <v>219</v>
      </c>
      <c r="D10" s="145">
        <v>37</v>
      </c>
      <c r="E10" s="145">
        <v>509</v>
      </c>
      <c r="F10" s="145">
        <v>35</v>
      </c>
      <c r="G10" s="61">
        <v>800</v>
      </c>
      <c r="H10" s="61">
        <v>80</v>
      </c>
      <c r="I10" s="143"/>
      <c r="J10" s="145">
        <v>71</v>
      </c>
      <c r="K10" s="145">
        <v>10</v>
      </c>
      <c r="L10" s="145">
        <v>108</v>
      </c>
      <c r="M10" s="145">
        <v>6</v>
      </c>
      <c r="N10" s="61">
        <v>195</v>
      </c>
      <c r="O10" s="61">
        <v>20</v>
      </c>
      <c r="P10" s="143"/>
      <c r="Q10" s="61">
        <v>995</v>
      </c>
    </row>
    <row r="11" spans="1:17" ht="15.75">
      <c r="A11" s="101" t="s">
        <v>165</v>
      </c>
      <c r="B11" s="55"/>
      <c r="C11" s="145">
        <v>60</v>
      </c>
      <c r="D11" s="145">
        <v>4</v>
      </c>
      <c r="E11" s="145">
        <v>72</v>
      </c>
      <c r="F11" s="145">
        <v>5</v>
      </c>
      <c r="G11" s="61">
        <v>141</v>
      </c>
      <c r="H11" s="61">
        <v>88</v>
      </c>
      <c r="I11" s="143"/>
      <c r="J11" s="145">
        <v>4</v>
      </c>
      <c r="K11" s="145"/>
      <c r="L11" s="145">
        <v>16</v>
      </c>
      <c r="M11" s="145"/>
      <c r="N11" s="61">
        <v>20</v>
      </c>
      <c r="O11" s="61">
        <v>12</v>
      </c>
      <c r="P11" s="143"/>
      <c r="Q11" s="61">
        <v>161</v>
      </c>
    </row>
    <row r="12" spans="1:17" ht="15.75">
      <c r="A12" s="101" t="s">
        <v>166</v>
      </c>
      <c r="B12" s="55"/>
      <c r="C12" s="145">
        <v>20</v>
      </c>
      <c r="D12" s="145">
        <v>2</v>
      </c>
      <c r="E12" s="145">
        <v>207</v>
      </c>
      <c r="F12" s="145">
        <v>11</v>
      </c>
      <c r="G12" s="61">
        <v>240</v>
      </c>
      <c r="H12" s="61">
        <v>92</v>
      </c>
      <c r="I12" s="143"/>
      <c r="J12" s="145"/>
      <c r="K12" s="145"/>
      <c r="L12" s="145">
        <v>18</v>
      </c>
      <c r="M12" s="145">
        <v>2</v>
      </c>
      <c r="N12" s="61">
        <v>20</v>
      </c>
      <c r="O12" s="61">
        <v>8</v>
      </c>
      <c r="P12" s="143"/>
      <c r="Q12" s="61">
        <v>260</v>
      </c>
    </row>
    <row r="13" spans="1:17" ht="15.75">
      <c r="A13" s="101" t="s">
        <v>167</v>
      </c>
      <c r="B13" s="55"/>
      <c r="C13" s="145">
        <v>196</v>
      </c>
      <c r="D13" s="145">
        <v>3</v>
      </c>
      <c r="E13" s="145">
        <v>244</v>
      </c>
      <c r="F13" s="145"/>
      <c r="G13" s="61">
        <v>443</v>
      </c>
      <c r="H13" s="61">
        <v>94</v>
      </c>
      <c r="I13" s="143"/>
      <c r="J13" s="145">
        <v>14</v>
      </c>
      <c r="K13" s="145"/>
      <c r="L13" s="145">
        <v>12</v>
      </c>
      <c r="M13" s="145">
        <v>1</v>
      </c>
      <c r="N13" s="61">
        <v>27</v>
      </c>
      <c r="O13" s="61">
        <v>6</v>
      </c>
      <c r="P13" s="143"/>
      <c r="Q13" s="61">
        <v>470</v>
      </c>
    </row>
    <row r="14" spans="1:17" ht="15.75">
      <c r="A14" s="101" t="s">
        <v>168</v>
      </c>
      <c r="B14" s="55"/>
      <c r="C14" s="145">
        <v>588</v>
      </c>
      <c r="D14" s="145">
        <v>81</v>
      </c>
      <c r="E14" s="145">
        <v>817</v>
      </c>
      <c r="F14" s="145">
        <v>34</v>
      </c>
      <c r="G14" s="62">
        <v>1520</v>
      </c>
      <c r="H14" s="61">
        <v>97</v>
      </c>
      <c r="I14" s="143"/>
      <c r="J14" s="145">
        <v>9</v>
      </c>
      <c r="K14" s="145"/>
      <c r="L14" s="145">
        <v>46</v>
      </c>
      <c r="M14" s="145"/>
      <c r="N14" s="61">
        <v>55</v>
      </c>
      <c r="O14" s="61">
        <v>3</v>
      </c>
      <c r="P14" s="143"/>
      <c r="Q14" s="62">
        <v>1575</v>
      </c>
    </row>
    <row r="15" spans="1:17" ht="15.75">
      <c r="A15" s="101" t="s">
        <v>169</v>
      </c>
      <c r="B15" s="55"/>
      <c r="C15" s="145">
        <v>124</v>
      </c>
      <c r="D15" s="145">
        <v>25</v>
      </c>
      <c r="E15" s="145">
        <v>604</v>
      </c>
      <c r="F15" s="145">
        <v>127</v>
      </c>
      <c r="G15" s="61">
        <v>880</v>
      </c>
      <c r="H15" s="61">
        <v>88</v>
      </c>
      <c r="I15" s="143"/>
      <c r="J15" s="145">
        <v>12</v>
      </c>
      <c r="K15" s="145">
        <v>5</v>
      </c>
      <c r="L15" s="145">
        <v>81</v>
      </c>
      <c r="M15" s="145">
        <v>17</v>
      </c>
      <c r="N15" s="61">
        <v>115</v>
      </c>
      <c r="O15" s="61">
        <v>12</v>
      </c>
      <c r="P15" s="143"/>
      <c r="Q15" s="61">
        <v>995</v>
      </c>
    </row>
    <row r="16" spans="1:17" ht="15.75">
      <c r="A16" s="101" t="s">
        <v>170</v>
      </c>
      <c r="B16" s="55"/>
      <c r="C16" s="145">
        <v>79</v>
      </c>
      <c r="D16" s="145">
        <v>27</v>
      </c>
      <c r="E16" s="145">
        <v>320</v>
      </c>
      <c r="F16" s="145">
        <v>50</v>
      </c>
      <c r="G16" s="61">
        <v>476</v>
      </c>
      <c r="H16" s="61">
        <v>100</v>
      </c>
      <c r="I16" s="143"/>
      <c r="J16" s="145"/>
      <c r="K16" s="145"/>
      <c r="L16" s="145"/>
      <c r="M16" s="145"/>
      <c r="N16" s="61">
        <v>0</v>
      </c>
      <c r="O16" s="61">
        <v>0</v>
      </c>
      <c r="P16" s="143"/>
      <c r="Q16" s="61">
        <v>476</v>
      </c>
    </row>
    <row r="17" spans="1:17" ht="15.75">
      <c r="A17" s="101" t="s">
        <v>171</v>
      </c>
      <c r="B17" s="55"/>
      <c r="C17" s="145">
        <v>49</v>
      </c>
      <c r="D17" s="145">
        <v>1</v>
      </c>
      <c r="E17" s="145">
        <v>77</v>
      </c>
      <c r="F17" s="145">
        <v>2</v>
      </c>
      <c r="G17" s="61">
        <v>129</v>
      </c>
      <c r="H17" s="61">
        <v>81</v>
      </c>
      <c r="I17" s="143"/>
      <c r="J17" s="145">
        <v>16</v>
      </c>
      <c r="K17" s="145">
        <v>3</v>
      </c>
      <c r="L17" s="145">
        <v>11</v>
      </c>
      <c r="M17" s="145">
        <v>1</v>
      </c>
      <c r="N17" s="61">
        <v>31</v>
      </c>
      <c r="O17" s="61">
        <v>19</v>
      </c>
      <c r="P17" s="143"/>
      <c r="Q17" s="61">
        <v>160</v>
      </c>
    </row>
    <row r="18" spans="1:17" ht="15.75">
      <c r="A18" s="101" t="s">
        <v>172</v>
      </c>
      <c r="B18" s="55"/>
      <c r="C18" s="145">
        <v>310</v>
      </c>
      <c r="D18" s="145">
        <v>51</v>
      </c>
      <c r="E18" s="145">
        <v>84</v>
      </c>
      <c r="F18" s="145">
        <v>29</v>
      </c>
      <c r="G18" s="61">
        <v>474</v>
      </c>
      <c r="H18" s="61">
        <v>99</v>
      </c>
      <c r="I18" s="143"/>
      <c r="J18" s="145">
        <v>1</v>
      </c>
      <c r="K18" s="145"/>
      <c r="L18" s="145">
        <v>5</v>
      </c>
      <c r="M18" s="145"/>
      <c r="N18" s="61">
        <v>6</v>
      </c>
      <c r="O18" s="61">
        <v>1</v>
      </c>
      <c r="P18" s="143"/>
      <c r="Q18" s="61">
        <v>480</v>
      </c>
    </row>
    <row r="19" spans="1:17" ht="15.75">
      <c r="A19" s="101" t="s">
        <v>173</v>
      </c>
      <c r="B19" s="55"/>
      <c r="C19" s="145">
        <v>308</v>
      </c>
      <c r="D19" s="145">
        <v>60</v>
      </c>
      <c r="E19" s="146">
        <v>1024</v>
      </c>
      <c r="F19" s="145">
        <v>132</v>
      </c>
      <c r="G19" s="62">
        <v>1524</v>
      </c>
      <c r="H19" s="61">
        <v>99</v>
      </c>
      <c r="I19" s="143"/>
      <c r="J19" s="145">
        <v>11</v>
      </c>
      <c r="K19" s="145"/>
      <c r="L19" s="145">
        <v>7</v>
      </c>
      <c r="M19" s="145"/>
      <c r="N19" s="61">
        <v>18</v>
      </c>
      <c r="O19" s="61">
        <v>1</v>
      </c>
      <c r="P19" s="143"/>
      <c r="Q19" s="62">
        <v>1542</v>
      </c>
    </row>
    <row r="20" spans="1:17" ht="15.75">
      <c r="A20" s="101" t="s">
        <v>174</v>
      </c>
      <c r="B20" s="55"/>
      <c r="C20" s="145">
        <v>242</v>
      </c>
      <c r="D20" s="145">
        <v>26</v>
      </c>
      <c r="E20" s="145">
        <v>604</v>
      </c>
      <c r="F20" s="145">
        <v>30</v>
      </c>
      <c r="G20" s="61">
        <v>902</v>
      </c>
      <c r="H20" s="61">
        <v>98</v>
      </c>
      <c r="I20" s="143"/>
      <c r="J20" s="145">
        <v>2</v>
      </c>
      <c r="K20" s="145"/>
      <c r="L20" s="145">
        <v>20</v>
      </c>
      <c r="M20" s="145">
        <v>1</v>
      </c>
      <c r="N20" s="61">
        <v>23</v>
      </c>
      <c r="O20" s="61">
        <v>2</v>
      </c>
      <c r="P20" s="143"/>
      <c r="Q20" s="61">
        <v>925</v>
      </c>
    </row>
    <row r="21" spans="1:17" ht="15.75">
      <c r="A21" s="101" t="s">
        <v>175</v>
      </c>
      <c r="B21" s="55"/>
      <c r="C21" s="145">
        <v>224</v>
      </c>
      <c r="D21" s="145">
        <v>24</v>
      </c>
      <c r="E21" s="145">
        <v>649</v>
      </c>
      <c r="F21" s="145">
        <v>56</v>
      </c>
      <c r="G21" s="61">
        <v>953</v>
      </c>
      <c r="H21" s="61">
        <v>93</v>
      </c>
      <c r="I21" s="143"/>
      <c r="J21" s="145">
        <v>39</v>
      </c>
      <c r="K21" s="145">
        <v>5</v>
      </c>
      <c r="L21" s="145">
        <v>30</v>
      </c>
      <c r="M21" s="145">
        <v>2</v>
      </c>
      <c r="N21" s="61">
        <v>76</v>
      </c>
      <c r="O21" s="61">
        <v>7</v>
      </c>
      <c r="P21" s="143"/>
      <c r="Q21" s="62">
        <v>1029</v>
      </c>
    </row>
    <row r="22" spans="1:17" ht="15.75">
      <c r="A22" s="101" t="s">
        <v>176</v>
      </c>
      <c r="B22" s="55"/>
      <c r="C22" s="145">
        <v>147</v>
      </c>
      <c r="D22" s="145">
        <v>16</v>
      </c>
      <c r="E22" s="145">
        <v>517</v>
      </c>
      <c r="F22" s="145">
        <v>61</v>
      </c>
      <c r="G22" s="61">
        <v>741</v>
      </c>
      <c r="H22" s="61">
        <v>95</v>
      </c>
      <c r="I22" s="143"/>
      <c r="J22" s="145">
        <v>8</v>
      </c>
      <c r="K22" s="145">
        <v>1</v>
      </c>
      <c r="L22" s="145">
        <v>28</v>
      </c>
      <c r="M22" s="145">
        <v>1</v>
      </c>
      <c r="N22" s="61">
        <v>38</v>
      </c>
      <c r="O22" s="61">
        <v>5</v>
      </c>
      <c r="P22" s="143"/>
      <c r="Q22" s="61">
        <v>779</v>
      </c>
    </row>
    <row r="23" spans="1:17" ht="15.75">
      <c r="A23" s="101" t="s">
        <v>177</v>
      </c>
      <c r="B23" s="55"/>
      <c r="C23" s="145">
        <v>256</v>
      </c>
      <c r="D23" s="145">
        <v>45</v>
      </c>
      <c r="E23" s="145">
        <v>582</v>
      </c>
      <c r="F23" s="145">
        <v>60</v>
      </c>
      <c r="G23" s="61">
        <v>943</v>
      </c>
      <c r="H23" s="61">
        <v>87</v>
      </c>
      <c r="I23" s="143"/>
      <c r="J23" s="145">
        <v>59</v>
      </c>
      <c r="K23" s="145">
        <v>7</v>
      </c>
      <c r="L23" s="145">
        <v>70</v>
      </c>
      <c r="M23" s="145">
        <v>9</v>
      </c>
      <c r="N23" s="61">
        <v>145</v>
      </c>
      <c r="O23" s="61">
        <v>13</v>
      </c>
      <c r="P23" s="143"/>
      <c r="Q23" s="62">
        <v>1088</v>
      </c>
    </row>
    <row r="24" spans="1:17" ht="15.75">
      <c r="A24" s="101" t="s">
        <v>178</v>
      </c>
      <c r="B24" s="55"/>
      <c r="C24" s="145">
        <v>291</v>
      </c>
      <c r="D24" s="145">
        <v>52</v>
      </c>
      <c r="E24" s="145">
        <v>370</v>
      </c>
      <c r="F24" s="145">
        <v>34</v>
      </c>
      <c r="G24" s="61">
        <v>747</v>
      </c>
      <c r="H24" s="61">
        <v>91</v>
      </c>
      <c r="I24" s="143"/>
      <c r="J24" s="145">
        <v>36</v>
      </c>
      <c r="K24" s="145">
        <v>2</v>
      </c>
      <c r="L24" s="145">
        <v>37</v>
      </c>
      <c r="M24" s="145">
        <v>3</v>
      </c>
      <c r="N24" s="61">
        <v>78</v>
      </c>
      <c r="O24" s="61">
        <v>9</v>
      </c>
      <c r="P24" s="143"/>
      <c r="Q24" s="61">
        <v>825</v>
      </c>
    </row>
    <row r="25" spans="1:17" ht="15.75">
      <c r="A25" s="101" t="s">
        <v>179</v>
      </c>
      <c r="B25" s="55"/>
      <c r="C25" s="145">
        <v>143</v>
      </c>
      <c r="D25" s="145">
        <v>6</v>
      </c>
      <c r="E25" s="145">
        <v>461</v>
      </c>
      <c r="F25" s="145">
        <v>46</v>
      </c>
      <c r="G25" s="61">
        <v>656</v>
      </c>
      <c r="H25" s="61">
        <v>94</v>
      </c>
      <c r="I25" s="143"/>
      <c r="J25" s="145">
        <v>12</v>
      </c>
      <c r="K25" s="145"/>
      <c r="L25" s="145">
        <v>31</v>
      </c>
      <c r="M25" s="145"/>
      <c r="N25" s="61">
        <v>43</v>
      </c>
      <c r="O25" s="61">
        <v>6</v>
      </c>
      <c r="P25" s="143"/>
      <c r="Q25" s="61">
        <v>699</v>
      </c>
    </row>
    <row r="26" spans="1:17" ht="15.75">
      <c r="A26" s="101" t="s">
        <v>180</v>
      </c>
      <c r="B26" s="55"/>
      <c r="C26" s="145">
        <v>47</v>
      </c>
      <c r="D26" s="145">
        <v>10</v>
      </c>
      <c r="E26" s="145">
        <v>57</v>
      </c>
      <c r="F26" s="145">
        <v>27</v>
      </c>
      <c r="G26" s="61">
        <v>141</v>
      </c>
      <c r="H26" s="61">
        <v>89</v>
      </c>
      <c r="I26" s="143"/>
      <c r="J26" s="145">
        <v>8</v>
      </c>
      <c r="K26" s="145"/>
      <c r="L26" s="145">
        <v>10</v>
      </c>
      <c r="M26" s="145"/>
      <c r="N26" s="61">
        <v>18</v>
      </c>
      <c r="O26" s="61">
        <v>11</v>
      </c>
      <c r="P26" s="143"/>
      <c r="Q26" s="61">
        <v>159</v>
      </c>
    </row>
    <row r="27" spans="1:17" ht="15.75">
      <c r="A27" s="101" t="s">
        <v>181</v>
      </c>
      <c r="B27" s="55"/>
      <c r="C27" s="145">
        <v>198</v>
      </c>
      <c r="D27" s="145">
        <v>21</v>
      </c>
      <c r="E27" s="145">
        <v>593</v>
      </c>
      <c r="F27" s="145">
        <v>80</v>
      </c>
      <c r="G27" s="61">
        <v>892</v>
      </c>
      <c r="H27" s="61">
        <v>91</v>
      </c>
      <c r="I27" s="143"/>
      <c r="J27" s="145">
        <v>23</v>
      </c>
      <c r="K27" s="145">
        <v>5</v>
      </c>
      <c r="L27" s="145">
        <v>61</v>
      </c>
      <c r="M27" s="145">
        <v>2</v>
      </c>
      <c r="N27" s="61">
        <v>91</v>
      </c>
      <c r="O27" s="61">
        <v>9</v>
      </c>
      <c r="P27" s="143"/>
      <c r="Q27" s="61">
        <v>983</v>
      </c>
    </row>
    <row r="28" spans="1:17" ht="15.75">
      <c r="A28" s="101" t="s">
        <v>182</v>
      </c>
      <c r="B28" s="55"/>
      <c r="C28" s="145">
        <v>106</v>
      </c>
      <c r="D28" s="145">
        <v>6</v>
      </c>
      <c r="E28" s="145">
        <v>88</v>
      </c>
      <c r="F28" s="145">
        <v>4</v>
      </c>
      <c r="G28" s="61">
        <v>204</v>
      </c>
      <c r="H28" s="61">
        <v>99</v>
      </c>
      <c r="I28" s="143"/>
      <c r="J28" s="145"/>
      <c r="K28" s="145">
        <v>2</v>
      </c>
      <c r="L28" s="145"/>
      <c r="M28" s="145"/>
      <c r="N28" s="61">
        <v>2</v>
      </c>
      <c r="O28" s="61">
        <v>1</v>
      </c>
      <c r="P28" s="143"/>
      <c r="Q28" s="61">
        <v>206</v>
      </c>
    </row>
    <row r="29" spans="1:17" ht="15.75">
      <c r="A29" s="101" t="s">
        <v>183</v>
      </c>
      <c r="B29" s="55"/>
      <c r="C29" s="145">
        <v>434</v>
      </c>
      <c r="D29" s="145">
        <v>15</v>
      </c>
      <c r="E29" s="145">
        <v>726</v>
      </c>
      <c r="F29" s="145">
        <v>26</v>
      </c>
      <c r="G29" s="62">
        <v>1201</v>
      </c>
      <c r="H29" s="61">
        <v>96</v>
      </c>
      <c r="I29" s="143"/>
      <c r="J29" s="145">
        <v>5</v>
      </c>
      <c r="K29" s="145">
        <v>1</v>
      </c>
      <c r="L29" s="145">
        <v>39</v>
      </c>
      <c r="M29" s="145">
        <v>1</v>
      </c>
      <c r="N29" s="61">
        <v>46</v>
      </c>
      <c r="O29" s="61">
        <v>4</v>
      </c>
      <c r="P29" s="143"/>
      <c r="Q29" s="62">
        <v>1247</v>
      </c>
    </row>
    <row r="30" spans="1:17" ht="15.75">
      <c r="A30" s="101" t="s">
        <v>184</v>
      </c>
      <c r="B30" s="55"/>
      <c r="C30" s="145">
        <v>135</v>
      </c>
      <c r="D30" s="145">
        <v>29</v>
      </c>
      <c r="E30" s="145">
        <v>376</v>
      </c>
      <c r="F30" s="145">
        <v>44</v>
      </c>
      <c r="G30" s="61">
        <v>584</v>
      </c>
      <c r="H30" s="61">
        <v>96</v>
      </c>
      <c r="I30" s="143"/>
      <c r="J30" s="145">
        <v>5</v>
      </c>
      <c r="K30" s="145"/>
      <c r="L30" s="145">
        <v>20</v>
      </c>
      <c r="M30" s="145"/>
      <c r="N30" s="61">
        <v>25</v>
      </c>
      <c r="O30" s="61">
        <v>4</v>
      </c>
      <c r="P30" s="143"/>
      <c r="Q30" s="61">
        <v>609</v>
      </c>
    </row>
    <row r="31" spans="1:17" ht="15.75">
      <c r="A31" s="101" t="s">
        <v>185</v>
      </c>
      <c r="B31" s="55"/>
      <c r="C31" s="145">
        <v>214</v>
      </c>
      <c r="D31" s="145">
        <v>21</v>
      </c>
      <c r="E31" s="145">
        <v>126</v>
      </c>
      <c r="F31" s="145">
        <v>7</v>
      </c>
      <c r="G31" s="61">
        <v>368</v>
      </c>
      <c r="H31" s="61">
        <v>91</v>
      </c>
      <c r="I31" s="143"/>
      <c r="J31" s="145">
        <v>10</v>
      </c>
      <c r="K31" s="145">
        <v>4</v>
      </c>
      <c r="L31" s="145">
        <v>21</v>
      </c>
      <c r="M31" s="145">
        <v>2</v>
      </c>
      <c r="N31" s="61">
        <v>37</v>
      </c>
      <c r="O31" s="61">
        <v>9</v>
      </c>
      <c r="P31" s="143"/>
      <c r="Q31" s="61">
        <v>405</v>
      </c>
    </row>
    <row r="32" spans="1:17" ht="15.75">
      <c r="A32" s="101" t="s">
        <v>186</v>
      </c>
      <c r="B32" s="55"/>
      <c r="C32" s="145">
        <v>283</v>
      </c>
      <c r="D32" s="145">
        <v>55</v>
      </c>
      <c r="E32" s="145">
        <v>165</v>
      </c>
      <c r="F32" s="145">
        <v>29</v>
      </c>
      <c r="G32" s="61">
        <v>532</v>
      </c>
      <c r="H32" s="61">
        <v>96</v>
      </c>
      <c r="I32" s="143"/>
      <c r="J32" s="145">
        <v>1</v>
      </c>
      <c r="K32" s="145">
        <v>1</v>
      </c>
      <c r="L32" s="145">
        <v>19</v>
      </c>
      <c r="M32" s="145"/>
      <c r="N32" s="61">
        <v>21</v>
      </c>
      <c r="O32" s="61">
        <v>4</v>
      </c>
      <c r="P32" s="143"/>
      <c r="Q32" s="61">
        <v>553</v>
      </c>
    </row>
    <row r="33" spans="1:17" ht="15.75">
      <c r="A33" s="101" t="s">
        <v>187</v>
      </c>
      <c r="B33" s="55"/>
      <c r="C33" s="145">
        <v>131</v>
      </c>
      <c r="D33" s="145">
        <v>12</v>
      </c>
      <c r="E33" s="145">
        <v>302</v>
      </c>
      <c r="F33" s="145">
        <v>23</v>
      </c>
      <c r="G33" s="61">
        <v>468</v>
      </c>
      <c r="H33" s="61">
        <v>81</v>
      </c>
      <c r="I33" s="143"/>
      <c r="J33" s="145">
        <v>28</v>
      </c>
      <c r="K33" s="145"/>
      <c r="L33" s="145">
        <v>76</v>
      </c>
      <c r="M33" s="145">
        <v>8</v>
      </c>
      <c r="N33" s="61">
        <v>112</v>
      </c>
      <c r="O33" s="61">
        <v>19</v>
      </c>
      <c r="P33" s="143"/>
      <c r="Q33" s="61">
        <v>580</v>
      </c>
    </row>
    <row r="34" spans="1:17" ht="15.75">
      <c r="A34" s="101" t="s">
        <v>188</v>
      </c>
      <c r="B34" s="55"/>
      <c r="C34" s="145">
        <v>67</v>
      </c>
      <c r="D34" s="145"/>
      <c r="E34" s="145">
        <v>166</v>
      </c>
      <c r="F34" s="145">
        <v>11</v>
      </c>
      <c r="G34" s="61">
        <v>244</v>
      </c>
      <c r="H34" s="61">
        <v>98</v>
      </c>
      <c r="I34" s="143"/>
      <c r="J34" s="145">
        <v>4</v>
      </c>
      <c r="K34" s="145"/>
      <c r="L34" s="145"/>
      <c r="M34" s="145">
        <v>1</v>
      </c>
      <c r="N34" s="61">
        <v>5</v>
      </c>
      <c r="O34" s="61">
        <v>2</v>
      </c>
      <c r="P34" s="143"/>
      <c r="Q34" s="61">
        <v>249</v>
      </c>
    </row>
    <row r="35" spans="1:17" ht="15.75">
      <c r="A35" s="101" t="s">
        <v>189</v>
      </c>
      <c r="B35" s="55"/>
      <c r="C35" s="145">
        <v>57</v>
      </c>
      <c r="D35" s="145">
        <v>8</v>
      </c>
      <c r="E35" s="145">
        <v>210</v>
      </c>
      <c r="F35" s="145">
        <v>6</v>
      </c>
      <c r="G35" s="61">
        <v>281</v>
      </c>
      <c r="H35" s="61">
        <v>99</v>
      </c>
      <c r="I35" s="143"/>
      <c r="J35" s="145">
        <v>1</v>
      </c>
      <c r="K35" s="145"/>
      <c r="L35" s="145">
        <v>1</v>
      </c>
      <c r="M35" s="145"/>
      <c r="N35" s="61">
        <v>2</v>
      </c>
      <c r="O35" s="61">
        <v>1</v>
      </c>
      <c r="P35" s="143"/>
      <c r="Q35" s="61">
        <v>283</v>
      </c>
    </row>
    <row r="36" spans="1:17" ht="15.75">
      <c r="A36" s="101" t="s">
        <v>190</v>
      </c>
      <c r="B36" s="55"/>
      <c r="C36" s="145">
        <v>255</v>
      </c>
      <c r="D36" s="145">
        <v>22</v>
      </c>
      <c r="E36" s="145">
        <v>616</v>
      </c>
      <c r="F36" s="145">
        <v>30</v>
      </c>
      <c r="G36" s="61">
        <v>923</v>
      </c>
      <c r="H36" s="61">
        <v>89</v>
      </c>
      <c r="I36" s="143"/>
      <c r="J36" s="145">
        <v>52</v>
      </c>
      <c r="K36" s="145">
        <v>5</v>
      </c>
      <c r="L36" s="145">
        <v>48</v>
      </c>
      <c r="M36" s="145">
        <v>8</v>
      </c>
      <c r="N36" s="61">
        <v>113</v>
      </c>
      <c r="O36" s="61">
        <v>11</v>
      </c>
      <c r="P36" s="143"/>
      <c r="Q36" s="62">
        <v>1036</v>
      </c>
    </row>
    <row r="37" spans="1:17" ht="15.75">
      <c r="A37" s="101" t="s">
        <v>191</v>
      </c>
      <c r="B37" s="55"/>
      <c r="C37" s="145">
        <v>70</v>
      </c>
      <c r="D37" s="145">
        <v>22</v>
      </c>
      <c r="E37" s="145">
        <v>16</v>
      </c>
      <c r="F37" s="145">
        <v>8</v>
      </c>
      <c r="G37" s="61">
        <v>116</v>
      </c>
      <c r="H37" s="61">
        <v>87</v>
      </c>
      <c r="I37" s="143"/>
      <c r="J37" s="145">
        <v>7</v>
      </c>
      <c r="K37" s="145"/>
      <c r="L37" s="145">
        <v>10</v>
      </c>
      <c r="M37" s="145"/>
      <c r="N37" s="61">
        <v>17</v>
      </c>
      <c r="O37" s="61">
        <v>13</v>
      </c>
      <c r="P37" s="143"/>
      <c r="Q37" s="61">
        <v>133</v>
      </c>
    </row>
    <row r="38" spans="1:17" ht="15.75">
      <c r="A38" s="101" t="s">
        <v>192</v>
      </c>
      <c r="B38" s="55"/>
      <c r="C38" s="145">
        <v>465</v>
      </c>
      <c r="D38" s="145">
        <v>37</v>
      </c>
      <c r="E38" s="145">
        <v>401</v>
      </c>
      <c r="F38" s="145">
        <v>14</v>
      </c>
      <c r="G38" s="61">
        <v>917</v>
      </c>
      <c r="H38" s="61">
        <v>98</v>
      </c>
      <c r="I38" s="143"/>
      <c r="J38" s="145">
        <v>5</v>
      </c>
      <c r="K38" s="145">
        <v>1</v>
      </c>
      <c r="L38" s="145">
        <v>11</v>
      </c>
      <c r="M38" s="145">
        <v>1</v>
      </c>
      <c r="N38" s="61">
        <v>18</v>
      </c>
      <c r="O38" s="61">
        <v>2</v>
      </c>
      <c r="P38" s="143"/>
      <c r="Q38" s="61">
        <v>935</v>
      </c>
    </row>
    <row r="39" spans="1:17" ht="15.75">
      <c r="A39" s="101" t="s">
        <v>193</v>
      </c>
      <c r="B39" s="55"/>
      <c r="C39" s="145">
        <v>64</v>
      </c>
      <c r="D39" s="145">
        <v>3</v>
      </c>
      <c r="E39" s="145">
        <v>227</v>
      </c>
      <c r="F39" s="145">
        <v>4</v>
      </c>
      <c r="G39" s="61">
        <v>298</v>
      </c>
      <c r="H39" s="61">
        <v>89</v>
      </c>
      <c r="I39" s="143"/>
      <c r="J39" s="145">
        <v>9</v>
      </c>
      <c r="K39" s="145"/>
      <c r="L39" s="145">
        <v>28</v>
      </c>
      <c r="M39" s="145">
        <v>1</v>
      </c>
      <c r="N39" s="61">
        <v>38</v>
      </c>
      <c r="O39" s="61">
        <v>11</v>
      </c>
      <c r="P39" s="143"/>
      <c r="Q39" s="61">
        <v>336</v>
      </c>
    </row>
    <row r="40" spans="1:17" ht="15.75">
      <c r="A40" s="101" t="s">
        <v>194</v>
      </c>
      <c r="B40" s="55"/>
      <c r="C40" s="145">
        <v>95</v>
      </c>
      <c r="D40" s="145">
        <v>24</v>
      </c>
      <c r="E40" s="145">
        <v>239</v>
      </c>
      <c r="F40" s="145">
        <v>26</v>
      </c>
      <c r="G40" s="61">
        <v>384</v>
      </c>
      <c r="H40" s="61">
        <v>81</v>
      </c>
      <c r="I40" s="143"/>
      <c r="J40" s="145">
        <v>47</v>
      </c>
      <c r="K40" s="145">
        <v>10</v>
      </c>
      <c r="L40" s="145">
        <v>28</v>
      </c>
      <c r="M40" s="145">
        <v>7</v>
      </c>
      <c r="N40" s="61">
        <v>92</v>
      </c>
      <c r="O40" s="61">
        <v>19</v>
      </c>
      <c r="P40" s="143"/>
      <c r="Q40" s="61">
        <v>476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0" t="s">
        <v>195</v>
      </c>
      <c r="B42" s="55"/>
      <c r="C42" s="72">
        <v>5986</v>
      </c>
      <c r="D42" s="71">
        <v>754</v>
      </c>
      <c r="E42" s="72">
        <v>11764</v>
      </c>
      <c r="F42" s="72">
        <v>1061</v>
      </c>
      <c r="G42" s="72">
        <v>19565</v>
      </c>
      <c r="H42" s="71">
        <v>92</v>
      </c>
      <c r="I42" s="142"/>
      <c r="J42" s="71">
        <v>508</v>
      </c>
      <c r="K42" s="71">
        <v>65</v>
      </c>
      <c r="L42" s="71">
        <v>950</v>
      </c>
      <c r="M42" s="71">
        <v>80</v>
      </c>
      <c r="N42" s="72">
        <v>1603</v>
      </c>
      <c r="O42" s="71">
        <v>8</v>
      </c>
      <c r="P42" s="142"/>
      <c r="Q42" s="72">
        <v>21168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1" t="s">
        <v>196</v>
      </c>
      <c r="B44" s="55"/>
      <c r="C44" s="145">
        <v>18</v>
      </c>
      <c r="D44" s="145"/>
      <c r="E44" s="145">
        <v>36</v>
      </c>
      <c r="F44" s="145"/>
      <c r="G44" s="61">
        <v>54</v>
      </c>
      <c r="H44" s="61">
        <v>18</v>
      </c>
      <c r="I44" s="55"/>
      <c r="J44" s="145">
        <v>189</v>
      </c>
      <c r="K44" s="145"/>
      <c r="L44" s="145">
        <v>61</v>
      </c>
      <c r="M44" s="145"/>
      <c r="N44" s="61">
        <v>250</v>
      </c>
      <c r="O44" s="61">
        <v>82</v>
      </c>
      <c r="P44" s="55"/>
      <c r="Q44" s="61">
        <v>304</v>
      </c>
    </row>
    <row r="45" spans="1:17" ht="15.75">
      <c r="A45" s="101" t="s">
        <v>197</v>
      </c>
      <c r="B45" s="55"/>
      <c r="C45" s="145">
        <v>34</v>
      </c>
      <c r="D45" s="145"/>
      <c r="E45" s="145">
        <v>69</v>
      </c>
      <c r="F45" s="145"/>
      <c r="G45" s="61">
        <v>103</v>
      </c>
      <c r="H45" s="61">
        <v>43</v>
      </c>
      <c r="I45" s="55"/>
      <c r="J45" s="145">
        <v>75</v>
      </c>
      <c r="K45" s="145"/>
      <c r="L45" s="145">
        <v>63</v>
      </c>
      <c r="M45" s="145"/>
      <c r="N45" s="61">
        <v>138</v>
      </c>
      <c r="O45" s="61">
        <v>57</v>
      </c>
      <c r="P45" s="55"/>
      <c r="Q45" s="61">
        <v>241</v>
      </c>
    </row>
    <row r="46" spans="1:17" ht="15.75">
      <c r="A46" s="101" t="s">
        <v>198</v>
      </c>
      <c r="B46" s="55"/>
      <c r="C46" s="145">
        <v>7</v>
      </c>
      <c r="D46" s="145"/>
      <c r="E46" s="145">
        <v>27</v>
      </c>
      <c r="F46" s="145"/>
      <c r="G46" s="61">
        <v>34</v>
      </c>
      <c r="H46" s="61">
        <v>11</v>
      </c>
      <c r="I46" s="55"/>
      <c r="J46" s="145">
        <v>132</v>
      </c>
      <c r="K46" s="145"/>
      <c r="L46" s="145">
        <v>132</v>
      </c>
      <c r="M46" s="145"/>
      <c r="N46" s="61">
        <v>264</v>
      </c>
      <c r="O46" s="61">
        <v>89</v>
      </c>
      <c r="P46" s="55"/>
      <c r="Q46" s="61">
        <v>298</v>
      </c>
    </row>
    <row r="47" spans="1:17" ht="15.75">
      <c r="A47" s="101" t="s">
        <v>199</v>
      </c>
      <c r="B47" s="55"/>
      <c r="C47" s="145">
        <v>9</v>
      </c>
      <c r="D47" s="145"/>
      <c r="E47" s="145">
        <v>26</v>
      </c>
      <c r="F47" s="145"/>
      <c r="G47" s="61">
        <v>35</v>
      </c>
      <c r="H47" s="61">
        <v>32</v>
      </c>
      <c r="I47" s="55"/>
      <c r="J47" s="145">
        <v>13</v>
      </c>
      <c r="K47" s="145"/>
      <c r="L47" s="145">
        <v>62</v>
      </c>
      <c r="M47" s="145"/>
      <c r="N47" s="61">
        <v>75</v>
      </c>
      <c r="O47" s="61">
        <v>68</v>
      </c>
      <c r="P47" s="55"/>
      <c r="Q47" s="61">
        <v>110</v>
      </c>
    </row>
    <row r="48" spans="1:17" ht="15.75">
      <c r="A48" s="101" t="s">
        <v>200</v>
      </c>
      <c r="B48" s="55"/>
      <c r="C48" s="145">
        <v>4</v>
      </c>
      <c r="D48" s="145"/>
      <c r="E48" s="145">
        <v>18</v>
      </c>
      <c r="F48" s="145"/>
      <c r="G48" s="61">
        <v>22</v>
      </c>
      <c r="H48" s="61">
        <v>16</v>
      </c>
      <c r="I48" s="55"/>
      <c r="J48" s="145">
        <v>8</v>
      </c>
      <c r="K48" s="145"/>
      <c r="L48" s="145">
        <v>109</v>
      </c>
      <c r="M48" s="145"/>
      <c r="N48" s="61">
        <v>117</v>
      </c>
      <c r="O48" s="61">
        <v>84</v>
      </c>
      <c r="P48" s="55"/>
      <c r="Q48" s="61">
        <v>139</v>
      </c>
    </row>
    <row r="49" spans="1:17" ht="15.75">
      <c r="A49" s="101" t="s">
        <v>201</v>
      </c>
      <c r="B49" s="55"/>
      <c r="C49" s="145">
        <v>34</v>
      </c>
      <c r="D49" s="145"/>
      <c r="E49" s="145">
        <v>108</v>
      </c>
      <c r="F49" s="145"/>
      <c r="G49" s="61">
        <v>142</v>
      </c>
      <c r="H49" s="61">
        <v>11</v>
      </c>
      <c r="I49" s="55"/>
      <c r="J49" s="145">
        <v>381</v>
      </c>
      <c r="K49" s="145"/>
      <c r="L49" s="145">
        <v>828</v>
      </c>
      <c r="M49" s="145"/>
      <c r="N49" s="62">
        <v>1209</v>
      </c>
      <c r="O49" s="61">
        <v>89</v>
      </c>
      <c r="P49" s="55"/>
      <c r="Q49" s="62">
        <v>1351</v>
      </c>
    </row>
    <row r="50" spans="1:17" ht="15.75">
      <c r="A50" s="101" t="s">
        <v>202</v>
      </c>
      <c r="B50" s="55"/>
      <c r="C50" s="145">
        <v>11</v>
      </c>
      <c r="D50" s="145"/>
      <c r="E50" s="145">
        <v>85</v>
      </c>
      <c r="F50" s="145"/>
      <c r="G50" s="61">
        <v>96</v>
      </c>
      <c r="H50" s="61">
        <v>32</v>
      </c>
      <c r="I50" s="55"/>
      <c r="J50" s="145">
        <v>87</v>
      </c>
      <c r="K50" s="145"/>
      <c r="L50" s="145">
        <v>118</v>
      </c>
      <c r="M50" s="145"/>
      <c r="N50" s="61">
        <v>205</v>
      </c>
      <c r="O50" s="61">
        <v>68</v>
      </c>
      <c r="P50" s="55"/>
      <c r="Q50" s="61">
        <v>301</v>
      </c>
    </row>
    <row r="51" spans="1:17" ht="15.75">
      <c r="A51" s="101" t="s">
        <v>203</v>
      </c>
      <c r="B51" s="55"/>
      <c r="C51" s="145">
        <v>89</v>
      </c>
      <c r="D51" s="145"/>
      <c r="E51" s="145">
        <v>160</v>
      </c>
      <c r="F51" s="145"/>
      <c r="G51" s="61">
        <v>249</v>
      </c>
      <c r="H51" s="61">
        <v>44</v>
      </c>
      <c r="I51" s="55"/>
      <c r="J51" s="145">
        <v>172</v>
      </c>
      <c r="K51" s="145"/>
      <c r="L51" s="145">
        <v>141</v>
      </c>
      <c r="M51" s="145"/>
      <c r="N51" s="61">
        <v>313</v>
      </c>
      <c r="O51" s="61">
        <v>56</v>
      </c>
      <c r="P51" s="55"/>
      <c r="Q51" s="61">
        <v>562</v>
      </c>
    </row>
    <row r="52" spans="1:17" ht="15.75">
      <c r="A52" s="101" t="s">
        <v>204</v>
      </c>
      <c r="B52" s="55"/>
      <c r="C52" s="145">
        <v>19</v>
      </c>
      <c r="D52" s="145"/>
      <c r="E52" s="145">
        <v>49</v>
      </c>
      <c r="F52" s="145"/>
      <c r="G52" s="61">
        <v>68</v>
      </c>
      <c r="H52" s="61">
        <v>31</v>
      </c>
      <c r="I52" s="55"/>
      <c r="J52" s="145">
        <v>87</v>
      </c>
      <c r="K52" s="145"/>
      <c r="L52" s="145">
        <v>63</v>
      </c>
      <c r="M52" s="145"/>
      <c r="N52" s="61">
        <v>150</v>
      </c>
      <c r="O52" s="61">
        <v>69</v>
      </c>
      <c r="P52" s="55"/>
      <c r="Q52" s="61">
        <v>218</v>
      </c>
    </row>
    <row r="53" spans="1:17" ht="15.75">
      <c r="A53" s="101" t="s">
        <v>206</v>
      </c>
      <c r="B53" s="55"/>
      <c r="C53" s="145">
        <v>83</v>
      </c>
      <c r="D53" s="145"/>
      <c r="E53" s="145">
        <v>212</v>
      </c>
      <c r="F53" s="145"/>
      <c r="G53" s="61">
        <v>295</v>
      </c>
      <c r="H53" s="61">
        <v>43</v>
      </c>
      <c r="I53" s="55"/>
      <c r="J53" s="145">
        <v>166</v>
      </c>
      <c r="K53" s="145"/>
      <c r="L53" s="145">
        <v>233</v>
      </c>
      <c r="M53" s="145"/>
      <c r="N53" s="61">
        <v>399</v>
      </c>
      <c r="O53" s="61">
        <v>57</v>
      </c>
      <c r="P53" s="55"/>
      <c r="Q53" s="61">
        <v>694</v>
      </c>
    </row>
    <row r="54" spans="1:17" ht="15.75">
      <c r="A54" s="101" t="s">
        <v>205</v>
      </c>
      <c r="B54" s="55"/>
      <c r="C54" s="145"/>
      <c r="D54" s="145">
        <v>59</v>
      </c>
      <c r="E54" s="145"/>
      <c r="F54" s="145">
        <v>349</v>
      </c>
      <c r="G54" s="61">
        <v>408</v>
      </c>
      <c r="H54" s="61">
        <v>44</v>
      </c>
      <c r="I54" s="55"/>
      <c r="J54" s="145"/>
      <c r="K54" s="145">
        <v>269</v>
      </c>
      <c r="L54" s="145"/>
      <c r="M54" s="145">
        <v>246</v>
      </c>
      <c r="N54" s="61">
        <v>515</v>
      </c>
      <c r="O54" s="61">
        <v>56</v>
      </c>
      <c r="P54" s="55"/>
      <c r="Q54" s="61">
        <v>923</v>
      </c>
    </row>
    <row r="55" spans="1:17" ht="15.75">
      <c r="A55" s="101" t="s">
        <v>207</v>
      </c>
      <c r="B55" s="55"/>
      <c r="C55" s="145">
        <v>31</v>
      </c>
      <c r="D55" s="145"/>
      <c r="E55" s="145">
        <v>258</v>
      </c>
      <c r="F55" s="145"/>
      <c r="G55" s="61">
        <v>289</v>
      </c>
      <c r="H55" s="61">
        <v>33</v>
      </c>
      <c r="I55" s="55"/>
      <c r="J55" s="145">
        <v>137</v>
      </c>
      <c r="K55" s="145"/>
      <c r="L55" s="145">
        <v>440</v>
      </c>
      <c r="M55" s="145"/>
      <c r="N55" s="61">
        <v>577</v>
      </c>
      <c r="O55" s="61">
        <v>67</v>
      </c>
      <c r="P55" s="55"/>
      <c r="Q55" s="61">
        <v>866</v>
      </c>
    </row>
    <row r="56" spans="1:17" ht="15.75">
      <c r="A56" s="101" t="s">
        <v>208</v>
      </c>
      <c r="B56" s="55"/>
      <c r="C56" s="145">
        <v>26</v>
      </c>
      <c r="D56" s="145"/>
      <c r="E56" s="145">
        <v>260</v>
      </c>
      <c r="F56" s="145"/>
      <c r="G56" s="61">
        <v>286</v>
      </c>
      <c r="H56" s="61">
        <v>39</v>
      </c>
      <c r="I56" s="55"/>
      <c r="J56" s="145">
        <v>130</v>
      </c>
      <c r="K56" s="145"/>
      <c r="L56" s="145">
        <v>315</v>
      </c>
      <c r="M56" s="145"/>
      <c r="N56" s="61">
        <v>445</v>
      </c>
      <c r="O56" s="61">
        <v>61</v>
      </c>
      <c r="P56" s="55"/>
      <c r="Q56" s="61">
        <v>731</v>
      </c>
    </row>
    <row r="57" spans="1:17" ht="15.75">
      <c r="A57" s="101" t="s">
        <v>209</v>
      </c>
      <c r="B57" s="55"/>
      <c r="C57" s="145">
        <v>1</v>
      </c>
      <c r="D57" s="145"/>
      <c r="E57" s="145">
        <v>25</v>
      </c>
      <c r="F57" s="145"/>
      <c r="G57" s="61">
        <v>26</v>
      </c>
      <c r="H57" s="61">
        <v>43</v>
      </c>
      <c r="I57" s="55"/>
      <c r="J57" s="145">
        <v>13</v>
      </c>
      <c r="K57" s="145"/>
      <c r="L57" s="145">
        <v>22</v>
      </c>
      <c r="M57" s="145"/>
      <c r="N57" s="61">
        <v>35</v>
      </c>
      <c r="O57" s="61">
        <v>57</v>
      </c>
      <c r="P57" s="55"/>
      <c r="Q57" s="61">
        <v>61</v>
      </c>
    </row>
    <row r="58" spans="1:17" ht="8.1" customHeight="1">
      <c r="A58" s="137"/>
      <c r="B58" s="55"/>
      <c r="C58" s="147"/>
      <c r="D58" s="147"/>
      <c r="E58" s="147"/>
      <c r="F58" s="147"/>
      <c r="G58" s="152"/>
      <c r="H58" s="152"/>
      <c r="I58" s="55"/>
      <c r="J58" s="147"/>
      <c r="K58" s="147"/>
      <c r="L58" s="147"/>
      <c r="M58" s="147"/>
      <c r="N58" s="152"/>
      <c r="O58" s="152"/>
      <c r="P58" s="55"/>
      <c r="Q58" s="152"/>
    </row>
    <row r="59" spans="1:17" ht="15.75">
      <c r="A59" s="233" t="s">
        <v>195</v>
      </c>
      <c r="B59" s="55"/>
      <c r="C59" s="162">
        <v>366</v>
      </c>
      <c r="D59" s="162">
        <v>59</v>
      </c>
      <c r="E59" s="162">
        <v>1333</v>
      </c>
      <c r="F59" s="162">
        <v>349</v>
      </c>
      <c r="G59" s="162">
        <v>2107</v>
      </c>
      <c r="H59" s="162">
        <v>440</v>
      </c>
      <c r="I59" s="55"/>
      <c r="J59" s="162">
        <v>1590</v>
      </c>
      <c r="K59" s="162">
        <v>269</v>
      </c>
      <c r="L59" s="162">
        <v>2587</v>
      </c>
      <c r="M59" s="162">
        <v>246</v>
      </c>
      <c r="N59" s="162">
        <v>4692</v>
      </c>
      <c r="O59" s="162">
        <v>960</v>
      </c>
      <c r="P59" s="55"/>
      <c r="Q59" s="162">
        <v>6799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0" t="s">
        <v>68</v>
      </c>
      <c r="B61" s="55"/>
      <c r="C61" s="72">
        <v>6352</v>
      </c>
      <c r="D61" s="71">
        <v>813</v>
      </c>
      <c r="E61" s="72">
        <v>13097</v>
      </c>
      <c r="F61" s="72">
        <v>1410</v>
      </c>
      <c r="G61" s="72">
        <v>21672</v>
      </c>
      <c r="H61" s="71">
        <v>77</v>
      </c>
      <c r="I61" s="142"/>
      <c r="J61" s="72">
        <v>2098</v>
      </c>
      <c r="K61" s="71">
        <v>334</v>
      </c>
      <c r="L61" s="72">
        <v>3537</v>
      </c>
      <c r="M61" s="71">
        <v>326</v>
      </c>
      <c r="N61" s="72">
        <v>6295</v>
      </c>
      <c r="O61" s="71">
        <v>23</v>
      </c>
      <c r="P61" s="142"/>
      <c r="Q61" s="72">
        <v>27967</v>
      </c>
    </row>
    <row r="62" spans="1:17">
      <c r="A62" s="55"/>
    </row>
    <row r="63" spans="1:17" ht="14.1" customHeight="1">
      <c r="A63" s="153" t="s">
        <v>287</v>
      </c>
    </row>
    <row r="64" spans="1:17" ht="14.1" customHeight="1">
      <c r="A64" s="153" t="s">
        <v>276</v>
      </c>
    </row>
    <row r="65" spans="1:1" ht="14.1" customHeight="1">
      <c r="A65" s="153" t="s">
        <v>277</v>
      </c>
    </row>
    <row r="66" spans="1:1" ht="14.1" customHeight="1">
      <c r="A66" s="153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2" orientation="landscape" useFirstPageNumber="1" r:id="rId1"/>
  <headerFooter scaleWithDoc="0">
    <oddHeader>&amp;L&amp;G&amp;C&amp;G&amp;R&amp;G</oddHeader>
    <oddFooter>&amp;R&amp;"Montserrat,Normal"&amp;10 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42009-3D19-4396-A53C-5FD6AABA5B09}">
  <dimension ref="A1:M38"/>
  <sheetViews>
    <sheetView view="pageBreakPreview" zoomScale="85" zoomScaleNormal="100" zoomScaleSheetLayoutView="85" workbookViewId="0">
      <selection activeCell="P20" sqref="P20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s="73" customFormat="1" ht="39.950000000000003" customHeight="1">
      <c r="A2" s="597" t="s">
        <v>462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</row>
    <row r="3" spans="1:13" s="73" customFormat="1" ht="24.95" customHeight="1">
      <c r="A3" s="597" t="str">
        <f>UPPER(CONCATENATE("Marzo 2024"))</f>
        <v>MARZO 2024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</row>
    <row r="4" spans="1:13">
      <c r="A4" s="55"/>
    </row>
    <row r="5" spans="1:13">
      <c r="A5" s="75" t="s">
        <v>378</v>
      </c>
      <c r="B5" s="75" t="s">
        <v>68</v>
      </c>
    </row>
    <row r="6" spans="1:13" ht="16.5">
      <c r="A6" s="75" t="s">
        <v>291</v>
      </c>
      <c r="B6" s="76">
        <v>7165</v>
      </c>
    </row>
    <row r="7" spans="1:13" ht="24.75">
      <c r="A7" s="75" t="s">
        <v>290</v>
      </c>
      <c r="B7" s="76">
        <v>14507</v>
      </c>
    </row>
    <row r="8" spans="1:13" ht="16.5">
      <c r="A8" s="75" t="s">
        <v>293</v>
      </c>
      <c r="B8" s="76">
        <v>2432</v>
      </c>
    </row>
    <row r="9" spans="1:13" ht="24.75">
      <c r="A9" s="75" t="s">
        <v>292</v>
      </c>
      <c r="B9" s="76">
        <v>3863</v>
      </c>
    </row>
    <row r="10" spans="1:13">
      <c r="A10" s="75" t="s">
        <v>68</v>
      </c>
      <c r="B10" s="76"/>
    </row>
    <row r="11" spans="1:13">
      <c r="A11" s="55"/>
    </row>
    <row r="32" spans="7:8" ht="19.5">
      <c r="G32" s="97" t="s">
        <v>223</v>
      </c>
      <c r="H32" s="98">
        <v>27967</v>
      </c>
    </row>
    <row r="36" spans="1:1" ht="12" customHeight="1">
      <c r="A36" s="141" t="s">
        <v>287</v>
      </c>
    </row>
    <row r="37" spans="1:1" ht="12" customHeight="1">
      <c r="A37" s="141" t="s">
        <v>276</v>
      </c>
    </row>
    <row r="38" spans="1:1" ht="12" customHeight="1">
      <c r="A38" s="141" t="s">
        <v>277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14BD-DE28-49F0-9842-279EECFF1D6C}">
  <sheetPr>
    <tabColor theme="0" tint="-4.9989318521683403E-2"/>
    <pageSetUpPr fitToPage="1"/>
  </sheetPr>
  <dimension ref="A1:BK65"/>
  <sheetViews>
    <sheetView view="pageBreakPreview" topLeftCell="A6" zoomScale="40" zoomScaleNormal="50" zoomScaleSheetLayoutView="40" workbookViewId="0">
      <selection activeCell="R52" sqref="R52"/>
    </sheetView>
  </sheetViews>
  <sheetFormatPr baseColWidth="10" defaultColWidth="11.42578125" defaultRowHeight="15"/>
  <cols>
    <col min="1" max="1" width="82.5703125" style="255" customWidth="1"/>
    <col min="2" max="2" width="1.5703125" style="255" customWidth="1"/>
    <col min="3" max="11" width="25.5703125" style="255" customWidth="1"/>
    <col min="12" max="12" width="1.5703125" style="255" customWidth="1"/>
    <col min="13" max="13" width="25.5703125" style="255" customWidth="1"/>
    <col min="14" max="14" width="11.42578125" style="255" customWidth="1"/>
    <col min="15" max="16384" width="11.42578125" style="255"/>
  </cols>
  <sheetData>
    <row r="1" spans="1:13" ht="33" customHeight="1">
      <c r="A1" s="291" t="s">
        <v>64</v>
      </c>
    </row>
    <row r="2" spans="1:13" ht="59.25" customHeight="1">
      <c r="A2" s="598" t="s">
        <v>573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</row>
    <row r="3" spans="1:13" ht="35.25" customHeight="1">
      <c r="A3" s="598" t="s">
        <v>53</v>
      </c>
      <c r="B3" s="598"/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</row>
    <row r="4" spans="1:13" ht="30.75" hidden="1" customHeight="1">
      <c r="A4" s="290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</row>
    <row r="5" spans="1:13" ht="30.75" customHeight="1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</row>
    <row r="6" spans="1:13" ht="30.75" customHeight="1">
      <c r="A6" s="599" t="s">
        <v>279</v>
      </c>
      <c r="B6" s="601"/>
      <c r="C6" s="602" t="s">
        <v>572</v>
      </c>
      <c r="D6" s="602"/>
      <c r="E6" s="602"/>
      <c r="F6" s="602"/>
      <c r="G6" s="602"/>
      <c r="H6" s="602"/>
      <c r="I6" s="602"/>
      <c r="J6" s="602"/>
      <c r="K6" s="602"/>
      <c r="L6" s="288"/>
      <c r="M6" s="603" t="s">
        <v>68</v>
      </c>
    </row>
    <row r="7" spans="1:13" ht="112.5" customHeight="1">
      <c r="A7" s="600"/>
      <c r="B7" s="601"/>
      <c r="C7" s="289" t="s">
        <v>571</v>
      </c>
      <c r="D7" s="289" t="s">
        <v>570</v>
      </c>
      <c r="E7" s="289" t="s">
        <v>569</v>
      </c>
      <c r="F7" s="289" t="s">
        <v>568</v>
      </c>
      <c r="G7" s="289" t="s">
        <v>567</v>
      </c>
      <c r="H7" s="289" t="s">
        <v>566</v>
      </c>
      <c r="I7" s="289" t="s">
        <v>565</v>
      </c>
      <c r="J7" s="289" t="s">
        <v>564</v>
      </c>
      <c r="K7" s="289" t="s">
        <v>563</v>
      </c>
      <c r="L7" s="288"/>
      <c r="M7" s="603"/>
    </row>
    <row r="8" spans="1:13" ht="8.1" customHeight="1">
      <c r="A8" s="288"/>
      <c r="B8" s="287"/>
      <c r="C8" s="287"/>
      <c r="D8" s="287"/>
      <c r="E8" s="287"/>
      <c r="F8" s="288"/>
      <c r="L8" s="287"/>
      <c r="M8" s="287"/>
    </row>
    <row r="9" spans="1:13" s="270" customFormat="1" ht="23.25" customHeight="1">
      <c r="A9" s="275" t="s">
        <v>163</v>
      </c>
      <c r="B9" s="278"/>
      <c r="C9" s="273">
        <v>0</v>
      </c>
      <c r="D9" s="273">
        <v>0</v>
      </c>
      <c r="E9" s="273">
        <v>1</v>
      </c>
      <c r="F9" s="273">
        <v>0</v>
      </c>
      <c r="G9" s="273">
        <v>0</v>
      </c>
      <c r="H9" s="273">
        <v>0</v>
      </c>
      <c r="I9" s="273">
        <v>0</v>
      </c>
      <c r="J9" s="273">
        <v>0</v>
      </c>
      <c r="K9" s="273">
        <v>0</v>
      </c>
      <c r="L9" s="286">
        <v>0</v>
      </c>
      <c r="M9" s="271">
        <v>1</v>
      </c>
    </row>
    <row r="10" spans="1:13" s="270" customFormat="1" ht="23.25" customHeight="1">
      <c r="A10" s="275" t="s">
        <v>164</v>
      </c>
      <c r="B10" s="278"/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J10" s="273">
        <v>0</v>
      </c>
      <c r="K10" s="273">
        <v>0</v>
      </c>
      <c r="L10" s="277"/>
      <c r="M10" s="271">
        <v>0</v>
      </c>
    </row>
    <row r="11" spans="1:13" s="270" customFormat="1" ht="23.25" customHeight="1">
      <c r="A11" s="275" t="s">
        <v>165</v>
      </c>
      <c r="B11" s="278"/>
      <c r="C11" s="273">
        <v>0</v>
      </c>
      <c r="D11" s="273">
        <v>0</v>
      </c>
      <c r="E11" s="273">
        <v>1</v>
      </c>
      <c r="F11" s="273">
        <v>0</v>
      </c>
      <c r="G11" s="273">
        <v>0</v>
      </c>
      <c r="H11" s="273">
        <v>0</v>
      </c>
      <c r="I11" s="273">
        <v>0</v>
      </c>
      <c r="J11" s="273">
        <v>0</v>
      </c>
      <c r="K11" s="273">
        <v>0</v>
      </c>
      <c r="L11" s="277"/>
      <c r="M11" s="271">
        <v>1</v>
      </c>
    </row>
    <row r="12" spans="1:13" s="270" customFormat="1" ht="23.25" customHeight="1">
      <c r="A12" s="275" t="s">
        <v>166</v>
      </c>
      <c r="B12" s="278"/>
      <c r="C12" s="273">
        <v>0</v>
      </c>
      <c r="D12" s="273">
        <v>0</v>
      </c>
      <c r="E12" s="273">
        <v>0</v>
      </c>
      <c r="F12" s="273">
        <v>0</v>
      </c>
      <c r="G12" s="273">
        <v>0</v>
      </c>
      <c r="H12" s="273">
        <v>0</v>
      </c>
      <c r="I12" s="273">
        <v>0</v>
      </c>
      <c r="J12" s="273">
        <v>0</v>
      </c>
      <c r="K12" s="273">
        <v>0</v>
      </c>
      <c r="L12" s="277"/>
      <c r="M12" s="271">
        <v>0</v>
      </c>
    </row>
    <row r="13" spans="1:13" s="270" customFormat="1" ht="23.25" customHeight="1">
      <c r="A13" s="275" t="s">
        <v>167</v>
      </c>
      <c r="B13" s="278"/>
      <c r="C13" s="273">
        <v>5</v>
      </c>
      <c r="D13" s="273">
        <v>6</v>
      </c>
      <c r="E13" s="273">
        <v>3</v>
      </c>
      <c r="F13" s="273">
        <v>4</v>
      </c>
      <c r="G13" s="273">
        <v>1</v>
      </c>
      <c r="H13" s="273">
        <v>1</v>
      </c>
      <c r="I13" s="273">
        <v>0</v>
      </c>
      <c r="J13" s="273">
        <v>0</v>
      </c>
      <c r="K13" s="273">
        <v>0</v>
      </c>
      <c r="L13" s="277"/>
      <c r="M13" s="271">
        <v>20</v>
      </c>
    </row>
    <row r="14" spans="1:13" s="270" customFormat="1" ht="23.25" customHeight="1">
      <c r="A14" s="275" t="s">
        <v>168</v>
      </c>
      <c r="B14" s="278"/>
      <c r="C14" s="273">
        <v>0</v>
      </c>
      <c r="D14" s="273">
        <v>12</v>
      </c>
      <c r="E14" s="273">
        <v>2</v>
      </c>
      <c r="F14" s="273">
        <v>2</v>
      </c>
      <c r="G14" s="273">
        <v>1</v>
      </c>
      <c r="H14" s="273">
        <v>0</v>
      </c>
      <c r="I14" s="273">
        <v>0</v>
      </c>
      <c r="J14" s="273">
        <v>0</v>
      </c>
      <c r="K14" s="273">
        <v>0</v>
      </c>
      <c r="L14" s="277"/>
      <c r="M14" s="271">
        <v>17</v>
      </c>
    </row>
    <row r="15" spans="1:13" s="270" customFormat="1" ht="23.25" customHeight="1">
      <c r="A15" s="275" t="s">
        <v>169</v>
      </c>
      <c r="B15" s="278"/>
      <c r="C15" s="273">
        <v>4</v>
      </c>
      <c r="D15" s="273">
        <v>5</v>
      </c>
      <c r="E15" s="273">
        <v>13</v>
      </c>
      <c r="F15" s="273">
        <v>11</v>
      </c>
      <c r="G15" s="273">
        <v>6</v>
      </c>
      <c r="H15" s="273">
        <v>1</v>
      </c>
      <c r="I15" s="273">
        <v>0</v>
      </c>
      <c r="J15" s="273">
        <v>0</v>
      </c>
      <c r="K15" s="273">
        <v>0</v>
      </c>
      <c r="L15" s="277"/>
      <c r="M15" s="271">
        <v>40</v>
      </c>
    </row>
    <row r="16" spans="1:13" s="270" customFormat="1" ht="23.25" customHeight="1">
      <c r="A16" s="275" t="s">
        <v>170</v>
      </c>
      <c r="B16" s="278"/>
      <c r="C16" s="273">
        <v>0</v>
      </c>
      <c r="D16" s="273">
        <v>0</v>
      </c>
      <c r="E16" s="273">
        <v>0</v>
      </c>
      <c r="F16" s="273">
        <v>0</v>
      </c>
      <c r="G16" s="273">
        <v>1</v>
      </c>
      <c r="H16" s="273">
        <v>0</v>
      </c>
      <c r="I16" s="273">
        <v>0</v>
      </c>
      <c r="J16" s="273">
        <v>0</v>
      </c>
      <c r="K16" s="273">
        <v>0</v>
      </c>
      <c r="L16" s="277"/>
      <c r="M16" s="271">
        <v>1</v>
      </c>
    </row>
    <row r="17" spans="1:13" s="270" customFormat="1" ht="23.25" customHeight="1">
      <c r="A17" s="275" t="s">
        <v>171</v>
      </c>
      <c r="B17" s="278"/>
      <c r="C17" s="273">
        <v>0</v>
      </c>
      <c r="D17" s="273">
        <v>0</v>
      </c>
      <c r="E17" s="273">
        <v>0</v>
      </c>
      <c r="F17" s="273">
        <v>0</v>
      </c>
      <c r="G17" s="273">
        <v>0</v>
      </c>
      <c r="H17" s="273">
        <v>0</v>
      </c>
      <c r="I17" s="273">
        <v>0</v>
      </c>
      <c r="J17" s="273">
        <v>0</v>
      </c>
      <c r="K17" s="273">
        <v>0</v>
      </c>
      <c r="L17" s="277"/>
      <c r="M17" s="271">
        <v>0</v>
      </c>
    </row>
    <row r="18" spans="1:13" s="270" customFormat="1" ht="23.25" customHeight="1">
      <c r="A18" s="275" t="s">
        <v>172</v>
      </c>
      <c r="B18" s="278"/>
      <c r="C18" s="273">
        <v>0</v>
      </c>
      <c r="D18" s="273">
        <v>4</v>
      </c>
      <c r="E18" s="273">
        <v>1</v>
      </c>
      <c r="F18" s="273">
        <v>1</v>
      </c>
      <c r="G18" s="273">
        <v>0</v>
      </c>
      <c r="H18" s="273">
        <v>0</v>
      </c>
      <c r="I18" s="273">
        <v>0</v>
      </c>
      <c r="J18" s="273">
        <v>0</v>
      </c>
      <c r="K18" s="273">
        <v>0</v>
      </c>
      <c r="L18" s="277"/>
      <c r="M18" s="271">
        <v>6</v>
      </c>
    </row>
    <row r="19" spans="1:13" s="270" customFormat="1" ht="23.25" customHeight="1">
      <c r="A19" s="275" t="s">
        <v>173</v>
      </c>
      <c r="B19" s="278"/>
      <c r="C19" s="273">
        <v>5</v>
      </c>
      <c r="D19" s="273">
        <v>8</v>
      </c>
      <c r="E19" s="273">
        <v>4</v>
      </c>
      <c r="F19" s="273">
        <v>2</v>
      </c>
      <c r="G19" s="273">
        <v>0</v>
      </c>
      <c r="H19" s="273">
        <v>0</v>
      </c>
      <c r="I19" s="273">
        <v>0</v>
      </c>
      <c r="J19" s="273">
        <v>0</v>
      </c>
      <c r="K19" s="273">
        <v>0</v>
      </c>
      <c r="L19" s="277"/>
      <c r="M19" s="271">
        <v>19</v>
      </c>
    </row>
    <row r="20" spans="1:13" s="270" customFormat="1" ht="23.25" customHeight="1">
      <c r="A20" s="275" t="s">
        <v>174</v>
      </c>
      <c r="B20" s="278"/>
      <c r="C20" s="273">
        <v>0</v>
      </c>
      <c r="D20" s="273">
        <v>3</v>
      </c>
      <c r="E20" s="273">
        <v>3</v>
      </c>
      <c r="F20" s="273">
        <v>1</v>
      </c>
      <c r="G20" s="273">
        <v>0</v>
      </c>
      <c r="H20" s="273">
        <v>0</v>
      </c>
      <c r="I20" s="273">
        <v>0</v>
      </c>
      <c r="J20" s="273">
        <v>0</v>
      </c>
      <c r="K20" s="273">
        <v>0</v>
      </c>
      <c r="L20" s="277"/>
      <c r="M20" s="271">
        <v>7</v>
      </c>
    </row>
    <row r="21" spans="1:13" s="270" customFormat="1" ht="23.25" customHeight="1">
      <c r="A21" s="275" t="s">
        <v>175</v>
      </c>
      <c r="B21" s="278"/>
      <c r="C21" s="273">
        <v>4</v>
      </c>
      <c r="D21" s="273">
        <v>2</v>
      </c>
      <c r="E21" s="273">
        <v>6</v>
      </c>
      <c r="F21" s="273">
        <v>1</v>
      </c>
      <c r="G21" s="273">
        <v>1</v>
      </c>
      <c r="H21" s="273">
        <v>0</v>
      </c>
      <c r="I21" s="273">
        <v>0</v>
      </c>
      <c r="J21" s="273">
        <v>0</v>
      </c>
      <c r="K21" s="273">
        <v>0</v>
      </c>
      <c r="L21" s="277"/>
      <c r="M21" s="271">
        <v>14</v>
      </c>
    </row>
    <row r="22" spans="1:13" s="270" customFormat="1" ht="23.25" customHeight="1">
      <c r="A22" s="275" t="s">
        <v>176</v>
      </c>
      <c r="B22" s="278"/>
      <c r="C22" s="273">
        <v>3</v>
      </c>
      <c r="D22" s="273">
        <v>5</v>
      </c>
      <c r="E22" s="273">
        <v>3</v>
      </c>
      <c r="F22" s="273">
        <v>1</v>
      </c>
      <c r="G22" s="273">
        <v>0</v>
      </c>
      <c r="H22" s="273">
        <v>0</v>
      </c>
      <c r="I22" s="273">
        <v>0</v>
      </c>
      <c r="J22" s="273">
        <v>0</v>
      </c>
      <c r="K22" s="273">
        <v>0</v>
      </c>
      <c r="L22" s="277"/>
      <c r="M22" s="271">
        <v>12</v>
      </c>
    </row>
    <row r="23" spans="1:13" s="270" customFormat="1" ht="23.25" customHeight="1">
      <c r="A23" s="275" t="s">
        <v>177</v>
      </c>
      <c r="B23" s="278"/>
      <c r="C23" s="273">
        <v>2</v>
      </c>
      <c r="D23" s="273">
        <v>10</v>
      </c>
      <c r="E23" s="273">
        <v>3</v>
      </c>
      <c r="F23" s="273">
        <v>5</v>
      </c>
      <c r="G23" s="273">
        <v>1</v>
      </c>
      <c r="H23" s="273">
        <v>0</v>
      </c>
      <c r="I23" s="273">
        <v>0</v>
      </c>
      <c r="J23" s="273">
        <v>0</v>
      </c>
      <c r="K23" s="273">
        <v>0</v>
      </c>
      <c r="L23" s="277"/>
      <c r="M23" s="271">
        <v>21</v>
      </c>
    </row>
    <row r="24" spans="1:13" s="270" customFormat="1" ht="23.25" customHeight="1">
      <c r="A24" s="275" t="s">
        <v>178</v>
      </c>
      <c r="B24" s="278"/>
      <c r="C24" s="273">
        <v>5</v>
      </c>
      <c r="D24" s="273">
        <v>11</v>
      </c>
      <c r="E24" s="273">
        <v>1</v>
      </c>
      <c r="F24" s="273">
        <v>3</v>
      </c>
      <c r="G24" s="273">
        <v>0</v>
      </c>
      <c r="H24" s="273">
        <v>0</v>
      </c>
      <c r="I24" s="273">
        <v>0</v>
      </c>
      <c r="J24" s="273">
        <v>0</v>
      </c>
      <c r="K24" s="273">
        <v>0</v>
      </c>
      <c r="L24" s="277"/>
      <c r="M24" s="271">
        <v>20</v>
      </c>
    </row>
    <row r="25" spans="1:13" s="270" customFormat="1" ht="23.25" customHeight="1">
      <c r="A25" s="275" t="s">
        <v>179</v>
      </c>
      <c r="B25" s="278"/>
      <c r="C25" s="273">
        <v>2</v>
      </c>
      <c r="D25" s="273">
        <v>2</v>
      </c>
      <c r="E25" s="273">
        <v>2</v>
      </c>
      <c r="F25" s="273">
        <v>0</v>
      </c>
      <c r="G25" s="273">
        <v>0</v>
      </c>
      <c r="H25" s="273">
        <v>0</v>
      </c>
      <c r="I25" s="273">
        <v>0</v>
      </c>
      <c r="J25" s="273">
        <v>0</v>
      </c>
      <c r="K25" s="273">
        <v>0</v>
      </c>
      <c r="L25" s="277"/>
      <c r="M25" s="271">
        <v>6</v>
      </c>
    </row>
    <row r="26" spans="1:13" s="270" customFormat="1" ht="23.25" customHeight="1">
      <c r="A26" s="275" t="s">
        <v>180</v>
      </c>
      <c r="B26" s="278"/>
      <c r="C26" s="273">
        <v>0</v>
      </c>
      <c r="D26" s="273">
        <v>1</v>
      </c>
      <c r="E26" s="273">
        <v>3</v>
      </c>
      <c r="F26" s="273">
        <v>2</v>
      </c>
      <c r="G26" s="273">
        <v>0</v>
      </c>
      <c r="H26" s="273">
        <v>0</v>
      </c>
      <c r="I26" s="273">
        <v>0</v>
      </c>
      <c r="J26" s="273">
        <v>0</v>
      </c>
      <c r="K26" s="273">
        <v>0</v>
      </c>
      <c r="L26" s="277"/>
      <c r="M26" s="271">
        <v>6</v>
      </c>
    </row>
    <row r="27" spans="1:13" s="270" customFormat="1" ht="23.25" customHeight="1">
      <c r="A27" s="275" t="s">
        <v>181</v>
      </c>
      <c r="B27" s="278"/>
      <c r="C27" s="273">
        <v>1</v>
      </c>
      <c r="D27" s="273">
        <v>0</v>
      </c>
      <c r="E27" s="273">
        <v>1</v>
      </c>
      <c r="F27" s="273">
        <v>0</v>
      </c>
      <c r="G27" s="273">
        <v>0</v>
      </c>
      <c r="H27" s="273">
        <v>0</v>
      </c>
      <c r="I27" s="273">
        <v>0</v>
      </c>
      <c r="J27" s="273">
        <v>0</v>
      </c>
      <c r="K27" s="273">
        <v>0</v>
      </c>
      <c r="L27" s="277"/>
      <c r="M27" s="271">
        <v>2</v>
      </c>
    </row>
    <row r="28" spans="1:13" s="270" customFormat="1" ht="23.25" customHeight="1">
      <c r="A28" s="275" t="s">
        <v>182</v>
      </c>
      <c r="B28" s="278"/>
      <c r="C28" s="273">
        <v>1</v>
      </c>
      <c r="D28" s="273">
        <v>2</v>
      </c>
      <c r="E28" s="273">
        <v>3</v>
      </c>
      <c r="F28" s="273">
        <v>2</v>
      </c>
      <c r="G28" s="273">
        <v>0</v>
      </c>
      <c r="H28" s="273">
        <v>0</v>
      </c>
      <c r="I28" s="273">
        <v>0</v>
      </c>
      <c r="J28" s="273">
        <v>0</v>
      </c>
      <c r="K28" s="273">
        <v>0</v>
      </c>
      <c r="L28" s="277"/>
      <c r="M28" s="271">
        <v>8</v>
      </c>
    </row>
    <row r="29" spans="1:13" s="270" customFormat="1" ht="23.25" customHeight="1">
      <c r="A29" s="275" t="s">
        <v>183</v>
      </c>
      <c r="B29" s="278"/>
      <c r="C29" s="273">
        <v>2</v>
      </c>
      <c r="D29" s="273">
        <v>7</v>
      </c>
      <c r="E29" s="273">
        <v>1</v>
      </c>
      <c r="F29" s="273">
        <v>2</v>
      </c>
      <c r="G29" s="273">
        <v>1</v>
      </c>
      <c r="H29" s="273">
        <v>0</v>
      </c>
      <c r="I29" s="273">
        <v>0</v>
      </c>
      <c r="J29" s="273">
        <v>0</v>
      </c>
      <c r="K29" s="273">
        <v>0</v>
      </c>
      <c r="L29" s="277"/>
      <c r="M29" s="271">
        <v>13</v>
      </c>
    </row>
    <row r="30" spans="1:13" s="270" customFormat="1" ht="23.25" customHeight="1">
      <c r="A30" s="275" t="s">
        <v>184</v>
      </c>
      <c r="B30" s="278"/>
      <c r="C30" s="273">
        <v>1</v>
      </c>
      <c r="D30" s="273">
        <v>0</v>
      </c>
      <c r="E30" s="273">
        <v>1</v>
      </c>
      <c r="F30" s="273">
        <v>0</v>
      </c>
      <c r="G30" s="273">
        <v>0</v>
      </c>
      <c r="H30" s="273">
        <v>0</v>
      </c>
      <c r="I30" s="273">
        <v>0</v>
      </c>
      <c r="J30" s="273">
        <v>0</v>
      </c>
      <c r="K30" s="273">
        <v>0</v>
      </c>
      <c r="L30" s="277"/>
      <c r="M30" s="271">
        <v>2</v>
      </c>
    </row>
    <row r="31" spans="1:13" s="270" customFormat="1" ht="23.25" customHeight="1">
      <c r="A31" s="275" t="s">
        <v>185</v>
      </c>
      <c r="B31" s="278"/>
      <c r="C31" s="273">
        <v>2</v>
      </c>
      <c r="D31" s="273">
        <v>6</v>
      </c>
      <c r="E31" s="273">
        <v>0</v>
      </c>
      <c r="F31" s="273">
        <v>2</v>
      </c>
      <c r="G31" s="273">
        <v>0</v>
      </c>
      <c r="H31" s="273">
        <v>0</v>
      </c>
      <c r="I31" s="273">
        <v>0</v>
      </c>
      <c r="J31" s="273">
        <v>0</v>
      </c>
      <c r="K31" s="273">
        <v>0</v>
      </c>
      <c r="L31" s="285"/>
      <c r="M31" s="271">
        <v>10</v>
      </c>
    </row>
    <row r="32" spans="1:13" s="270" customFormat="1" ht="23.25" customHeight="1">
      <c r="A32" s="275" t="s">
        <v>186</v>
      </c>
      <c r="B32" s="278"/>
      <c r="C32" s="273">
        <v>3</v>
      </c>
      <c r="D32" s="273">
        <v>4</v>
      </c>
      <c r="E32" s="273">
        <v>0</v>
      </c>
      <c r="F32" s="273">
        <v>1</v>
      </c>
      <c r="G32" s="273">
        <v>0</v>
      </c>
      <c r="H32" s="273">
        <v>1</v>
      </c>
      <c r="I32" s="273">
        <v>0</v>
      </c>
      <c r="J32" s="273">
        <v>0</v>
      </c>
      <c r="K32" s="273">
        <v>0</v>
      </c>
      <c r="L32" s="277"/>
      <c r="M32" s="271">
        <v>9</v>
      </c>
    </row>
    <row r="33" spans="1:63" s="270" customFormat="1" ht="23.25" customHeight="1">
      <c r="A33" s="275" t="s">
        <v>187</v>
      </c>
      <c r="B33" s="278"/>
      <c r="C33" s="273">
        <v>4</v>
      </c>
      <c r="D33" s="273">
        <v>2</v>
      </c>
      <c r="E33" s="273">
        <v>2</v>
      </c>
      <c r="F33" s="273">
        <v>1</v>
      </c>
      <c r="G33" s="273">
        <v>1</v>
      </c>
      <c r="H33" s="273">
        <v>0</v>
      </c>
      <c r="I33" s="273">
        <v>0</v>
      </c>
      <c r="J33" s="273">
        <v>0</v>
      </c>
      <c r="K33" s="273">
        <v>0</v>
      </c>
      <c r="L33" s="277"/>
      <c r="M33" s="271">
        <v>10</v>
      </c>
    </row>
    <row r="34" spans="1:63" s="270" customFormat="1" ht="23.25" customHeight="1">
      <c r="A34" s="275" t="s">
        <v>188</v>
      </c>
      <c r="B34" s="278"/>
      <c r="C34" s="273">
        <v>2</v>
      </c>
      <c r="D34" s="273">
        <v>2</v>
      </c>
      <c r="E34" s="273">
        <v>4</v>
      </c>
      <c r="F34" s="273">
        <v>2</v>
      </c>
      <c r="G34" s="273">
        <v>0</v>
      </c>
      <c r="H34" s="273">
        <v>0</v>
      </c>
      <c r="I34" s="273">
        <v>0</v>
      </c>
      <c r="J34" s="273">
        <v>0</v>
      </c>
      <c r="K34" s="273">
        <v>0</v>
      </c>
      <c r="L34" s="277"/>
      <c r="M34" s="271">
        <v>10</v>
      </c>
    </row>
    <row r="35" spans="1:63" s="270" customFormat="1" ht="23.25" customHeight="1">
      <c r="A35" s="275" t="s">
        <v>189</v>
      </c>
      <c r="B35" s="278"/>
      <c r="C35" s="273">
        <v>4</v>
      </c>
      <c r="D35" s="273">
        <v>2</v>
      </c>
      <c r="E35" s="273">
        <v>4</v>
      </c>
      <c r="F35" s="273">
        <v>1</v>
      </c>
      <c r="G35" s="273">
        <v>0</v>
      </c>
      <c r="H35" s="273">
        <v>0</v>
      </c>
      <c r="I35" s="273">
        <v>0</v>
      </c>
      <c r="J35" s="273">
        <v>0</v>
      </c>
      <c r="K35" s="273">
        <v>0</v>
      </c>
      <c r="L35" s="277"/>
      <c r="M35" s="271">
        <v>11</v>
      </c>
    </row>
    <row r="36" spans="1:63" s="270" customFormat="1" ht="23.25" customHeight="1">
      <c r="A36" s="275" t="s">
        <v>190</v>
      </c>
      <c r="B36" s="278"/>
      <c r="C36" s="273">
        <v>3</v>
      </c>
      <c r="D36" s="273">
        <v>8</v>
      </c>
      <c r="E36" s="273">
        <v>5</v>
      </c>
      <c r="F36" s="273">
        <v>5</v>
      </c>
      <c r="G36" s="273">
        <v>1</v>
      </c>
      <c r="H36" s="273">
        <v>0</v>
      </c>
      <c r="I36" s="273">
        <v>0</v>
      </c>
      <c r="J36" s="273">
        <v>0</v>
      </c>
      <c r="K36" s="273">
        <v>0</v>
      </c>
      <c r="L36" s="277"/>
      <c r="M36" s="271">
        <v>22</v>
      </c>
    </row>
    <row r="37" spans="1:63" s="270" customFormat="1" ht="23.25" customHeight="1">
      <c r="A37" s="275" t="s">
        <v>191</v>
      </c>
      <c r="B37" s="278"/>
      <c r="C37" s="273">
        <v>2</v>
      </c>
      <c r="D37" s="273">
        <v>1</v>
      </c>
      <c r="E37" s="273">
        <v>1</v>
      </c>
      <c r="F37" s="273">
        <v>0</v>
      </c>
      <c r="G37" s="273">
        <v>0</v>
      </c>
      <c r="H37" s="273">
        <v>0</v>
      </c>
      <c r="I37" s="273">
        <v>0</v>
      </c>
      <c r="J37" s="273">
        <v>0</v>
      </c>
      <c r="K37" s="273">
        <v>0</v>
      </c>
      <c r="L37" s="277"/>
      <c r="M37" s="271">
        <v>4</v>
      </c>
    </row>
    <row r="38" spans="1:63" s="282" customFormat="1" ht="23.25" customHeight="1">
      <c r="A38" s="275" t="s">
        <v>192</v>
      </c>
      <c r="B38" s="284"/>
      <c r="C38" s="273">
        <v>6</v>
      </c>
      <c r="D38" s="273">
        <v>11</v>
      </c>
      <c r="E38" s="273">
        <v>5</v>
      </c>
      <c r="F38" s="273">
        <v>1</v>
      </c>
      <c r="G38" s="273">
        <v>0</v>
      </c>
      <c r="H38" s="273">
        <v>0</v>
      </c>
      <c r="I38" s="273">
        <v>0</v>
      </c>
      <c r="J38" s="273">
        <v>0</v>
      </c>
      <c r="K38" s="273">
        <v>0</v>
      </c>
      <c r="L38" s="283"/>
      <c r="M38" s="271">
        <v>23</v>
      </c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0"/>
      <c r="BI38" s="270"/>
      <c r="BJ38" s="270"/>
      <c r="BK38" s="270"/>
    </row>
    <row r="39" spans="1:63" s="270" customFormat="1" ht="23.25" customHeight="1">
      <c r="A39" s="281" t="s">
        <v>193</v>
      </c>
      <c r="B39" s="278"/>
      <c r="C39" s="280">
        <v>0</v>
      </c>
      <c r="D39" s="280">
        <v>0</v>
      </c>
      <c r="E39" s="280">
        <v>0</v>
      </c>
      <c r="F39" s="280">
        <v>0</v>
      </c>
      <c r="G39" s="280">
        <v>0</v>
      </c>
      <c r="H39" s="280">
        <v>0</v>
      </c>
      <c r="I39" s="280">
        <v>0</v>
      </c>
      <c r="J39" s="280">
        <v>0</v>
      </c>
      <c r="K39" s="280">
        <v>0</v>
      </c>
      <c r="L39" s="277"/>
      <c r="M39" s="279">
        <v>0</v>
      </c>
    </row>
    <row r="40" spans="1:63" s="270" customFormat="1" ht="23.25" customHeight="1">
      <c r="A40" s="275" t="s">
        <v>194</v>
      </c>
      <c r="B40" s="278"/>
      <c r="C40" s="273">
        <v>1</v>
      </c>
      <c r="D40" s="273">
        <v>1</v>
      </c>
      <c r="E40" s="273">
        <v>0</v>
      </c>
      <c r="F40" s="273">
        <v>0</v>
      </c>
      <c r="G40" s="273">
        <v>0</v>
      </c>
      <c r="H40" s="273">
        <v>0</v>
      </c>
      <c r="I40" s="273">
        <v>0</v>
      </c>
      <c r="J40" s="273">
        <v>0</v>
      </c>
      <c r="K40" s="273">
        <v>0</v>
      </c>
      <c r="L40" s="277"/>
      <c r="M40" s="271">
        <v>2</v>
      </c>
    </row>
    <row r="41" spans="1:63" ht="8.1" customHeight="1">
      <c r="A41" s="261"/>
      <c r="B41" s="261"/>
      <c r="C41" s="276"/>
      <c r="D41" s="276"/>
      <c r="E41" s="276"/>
      <c r="F41" s="276"/>
      <c r="G41" s="276"/>
      <c r="H41" s="276"/>
      <c r="I41" s="276"/>
      <c r="J41" s="276"/>
      <c r="K41" s="276"/>
      <c r="L41" s="264"/>
      <c r="M41" s="263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</row>
    <row r="42" spans="1:63" ht="27" customHeight="1">
      <c r="A42" s="262" t="s">
        <v>195</v>
      </c>
      <c r="B42" s="261"/>
      <c r="C42" s="259">
        <v>62</v>
      </c>
      <c r="D42" s="259">
        <v>115</v>
      </c>
      <c r="E42" s="259">
        <v>73</v>
      </c>
      <c r="F42" s="259">
        <v>50</v>
      </c>
      <c r="G42" s="259">
        <v>14</v>
      </c>
      <c r="H42" s="259">
        <v>3</v>
      </c>
      <c r="I42" s="259">
        <v>0</v>
      </c>
      <c r="J42" s="259">
        <v>0</v>
      </c>
      <c r="K42" s="259">
        <v>0</v>
      </c>
      <c r="L42" s="260"/>
      <c r="M42" s="259">
        <v>317</v>
      </c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</row>
    <row r="43" spans="1:63" ht="8.1" customHeight="1">
      <c r="A43" s="261"/>
      <c r="B43" s="261"/>
      <c r="C43" s="260"/>
      <c r="D43" s="260"/>
      <c r="E43" s="260"/>
      <c r="F43" s="260"/>
      <c r="G43" s="264"/>
      <c r="H43" s="264"/>
      <c r="I43" s="264"/>
      <c r="J43" s="264"/>
      <c r="K43" s="264"/>
      <c r="L43" s="264"/>
      <c r="M43" s="263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0"/>
      <c r="BI43" s="270"/>
      <c r="BJ43" s="270"/>
      <c r="BK43" s="270"/>
    </row>
    <row r="44" spans="1:63" ht="23.25" customHeight="1">
      <c r="A44" s="269" t="s">
        <v>196</v>
      </c>
      <c r="B44" s="268"/>
      <c r="C44" s="267">
        <v>0</v>
      </c>
      <c r="D44" s="267">
        <v>0</v>
      </c>
      <c r="E44" s="267">
        <v>0</v>
      </c>
      <c r="F44" s="267">
        <v>0</v>
      </c>
      <c r="G44" s="267">
        <v>0</v>
      </c>
      <c r="H44" s="267">
        <v>0</v>
      </c>
      <c r="I44" s="267">
        <v>0</v>
      </c>
      <c r="J44" s="267">
        <v>0</v>
      </c>
      <c r="K44" s="267">
        <v>0</v>
      </c>
      <c r="L44" s="266"/>
      <c r="M44" s="265">
        <v>0</v>
      </c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</row>
    <row r="45" spans="1:63" ht="23.25" customHeight="1">
      <c r="A45" s="269" t="s">
        <v>197</v>
      </c>
      <c r="B45" s="268"/>
      <c r="C45" s="267">
        <v>0</v>
      </c>
      <c r="D45" s="267">
        <v>0</v>
      </c>
      <c r="E45" s="267">
        <v>0</v>
      </c>
      <c r="F45" s="267">
        <v>0</v>
      </c>
      <c r="G45" s="267">
        <v>0</v>
      </c>
      <c r="H45" s="267">
        <v>0</v>
      </c>
      <c r="I45" s="267">
        <v>0</v>
      </c>
      <c r="J45" s="267">
        <v>0</v>
      </c>
      <c r="K45" s="267">
        <v>0</v>
      </c>
      <c r="L45" s="266"/>
      <c r="M45" s="265">
        <v>0</v>
      </c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  <c r="AU45" s="270"/>
      <c r="AV45" s="270"/>
      <c r="AW45" s="270"/>
      <c r="AX45" s="270"/>
      <c r="AY45" s="270"/>
      <c r="AZ45" s="270"/>
      <c r="BA45" s="270"/>
      <c r="BB45" s="270"/>
      <c r="BC45" s="270"/>
      <c r="BD45" s="270"/>
      <c r="BE45" s="270"/>
      <c r="BF45" s="270"/>
      <c r="BG45" s="270"/>
      <c r="BH45" s="270"/>
      <c r="BI45" s="270"/>
      <c r="BJ45" s="270"/>
      <c r="BK45" s="270"/>
    </row>
    <row r="46" spans="1:63" ht="23.25" customHeight="1">
      <c r="A46" s="269" t="s">
        <v>198</v>
      </c>
      <c r="B46" s="268"/>
      <c r="C46" s="267">
        <v>0</v>
      </c>
      <c r="D46" s="267">
        <v>0</v>
      </c>
      <c r="E46" s="267">
        <v>0</v>
      </c>
      <c r="F46" s="267">
        <v>0</v>
      </c>
      <c r="G46" s="267">
        <v>0</v>
      </c>
      <c r="H46" s="267">
        <v>0</v>
      </c>
      <c r="I46" s="267">
        <v>0</v>
      </c>
      <c r="J46" s="267">
        <v>0</v>
      </c>
      <c r="K46" s="267">
        <v>0</v>
      </c>
      <c r="L46" s="266"/>
      <c r="M46" s="265">
        <v>0</v>
      </c>
    </row>
    <row r="47" spans="1:63" ht="23.25" customHeight="1">
      <c r="A47" s="269" t="s">
        <v>199</v>
      </c>
      <c r="B47" s="268"/>
      <c r="C47" s="267">
        <v>0</v>
      </c>
      <c r="D47" s="267">
        <v>0</v>
      </c>
      <c r="E47" s="267">
        <v>0</v>
      </c>
      <c r="F47" s="267">
        <v>0</v>
      </c>
      <c r="G47" s="267">
        <v>0</v>
      </c>
      <c r="H47" s="267">
        <v>0</v>
      </c>
      <c r="I47" s="267">
        <v>0</v>
      </c>
      <c r="J47" s="267">
        <v>0</v>
      </c>
      <c r="K47" s="267">
        <v>0</v>
      </c>
      <c r="L47" s="266"/>
      <c r="M47" s="265">
        <v>0</v>
      </c>
    </row>
    <row r="48" spans="1:63" ht="23.25" customHeight="1">
      <c r="A48" s="269" t="s">
        <v>200</v>
      </c>
      <c r="B48" s="268"/>
      <c r="C48" s="267">
        <v>0</v>
      </c>
      <c r="D48" s="267">
        <v>0</v>
      </c>
      <c r="E48" s="267">
        <v>0</v>
      </c>
      <c r="F48" s="267">
        <v>0</v>
      </c>
      <c r="G48" s="267">
        <v>0</v>
      </c>
      <c r="H48" s="267">
        <v>0</v>
      </c>
      <c r="I48" s="267">
        <v>0</v>
      </c>
      <c r="J48" s="267">
        <v>0</v>
      </c>
      <c r="K48" s="267">
        <v>0</v>
      </c>
      <c r="L48" s="266"/>
      <c r="M48" s="265">
        <v>0</v>
      </c>
    </row>
    <row r="49" spans="1:13" ht="23.25" customHeight="1">
      <c r="A49" s="269" t="s">
        <v>201</v>
      </c>
      <c r="B49" s="268"/>
      <c r="C49" s="267">
        <v>0</v>
      </c>
      <c r="D49" s="267">
        <v>0</v>
      </c>
      <c r="E49" s="267">
        <v>0</v>
      </c>
      <c r="F49" s="267">
        <v>0</v>
      </c>
      <c r="G49" s="267">
        <v>0</v>
      </c>
      <c r="H49" s="267">
        <v>0</v>
      </c>
      <c r="I49" s="267">
        <v>0</v>
      </c>
      <c r="J49" s="267">
        <v>0</v>
      </c>
      <c r="K49" s="267">
        <v>0</v>
      </c>
      <c r="L49" s="266"/>
      <c r="M49" s="265">
        <v>0</v>
      </c>
    </row>
    <row r="50" spans="1:13" ht="23.25" customHeight="1">
      <c r="A50" s="269" t="s">
        <v>202</v>
      </c>
      <c r="B50" s="268"/>
      <c r="C50" s="267">
        <v>0</v>
      </c>
      <c r="D50" s="267">
        <v>0</v>
      </c>
      <c r="E50" s="267">
        <v>0</v>
      </c>
      <c r="F50" s="267">
        <v>0</v>
      </c>
      <c r="G50" s="267">
        <v>0</v>
      </c>
      <c r="H50" s="267">
        <v>0</v>
      </c>
      <c r="I50" s="267">
        <v>0</v>
      </c>
      <c r="J50" s="267">
        <v>0</v>
      </c>
      <c r="K50" s="267">
        <v>0</v>
      </c>
      <c r="L50" s="266"/>
      <c r="M50" s="265">
        <v>0</v>
      </c>
    </row>
    <row r="51" spans="1:13" ht="23.25" customHeight="1">
      <c r="A51" s="269" t="s">
        <v>203</v>
      </c>
      <c r="B51" s="268"/>
      <c r="C51" s="267">
        <v>0</v>
      </c>
      <c r="D51" s="267">
        <v>0</v>
      </c>
      <c r="E51" s="267">
        <v>0</v>
      </c>
      <c r="F51" s="267">
        <v>0</v>
      </c>
      <c r="G51" s="267">
        <v>0</v>
      </c>
      <c r="H51" s="267">
        <v>0</v>
      </c>
      <c r="I51" s="267">
        <v>0</v>
      </c>
      <c r="J51" s="267">
        <v>0</v>
      </c>
      <c r="K51" s="267">
        <v>0</v>
      </c>
      <c r="L51" s="266"/>
      <c r="M51" s="265">
        <v>0</v>
      </c>
    </row>
    <row r="52" spans="1:13" ht="23.25" customHeight="1">
      <c r="A52" s="269" t="s">
        <v>204</v>
      </c>
      <c r="B52" s="268"/>
      <c r="C52" s="267">
        <v>0</v>
      </c>
      <c r="D52" s="267">
        <v>0</v>
      </c>
      <c r="E52" s="267">
        <v>0</v>
      </c>
      <c r="F52" s="267">
        <v>0</v>
      </c>
      <c r="G52" s="267">
        <v>0</v>
      </c>
      <c r="H52" s="267">
        <v>0</v>
      </c>
      <c r="I52" s="267">
        <v>0</v>
      </c>
      <c r="J52" s="267">
        <v>0</v>
      </c>
      <c r="K52" s="267">
        <v>0</v>
      </c>
      <c r="L52" s="266"/>
      <c r="M52" s="265">
        <v>0</v>
      </c>
    </row>
    <row r="53" spans="1:13" ht="23.25" customHeight="1">
      <c r="A53" s="269" t="s">
        <v>206</v>
      </c>
      <c r="B53" s="268"/>
      <c r="C53" s="267">
        <v>0</v>
      </c>
      <c r="D53" s="267">
        <v>0</v>
      </c>
      <c r="E53" s="267">
        <v>0</v>
      </c>
      <c r="F53" s="267">
        <v>0</v>
      </c>
      <c r="G53" s="267">
        <v>0</v>
      </c>
      <c r="H53" s="267">
        <v>0</v>
      </c>
      <c r="I53" s="267">
        <v>0</v>
      </c>
      <c r="J53" s="267">
        <v>0</v>
      </c>
      <c r="K53" s="267">
        <v>0</v>
      </c>
      <c r="L53" s="266"/>
      <c r="M53" s="265">
        <v>0</v>
      </c>
    </row>
    <row r="54" spans="1:13" s="270" customFormat="1" ht="23.25" customHeight="1">
      <c r="A54" s="275" t="s">
        <v>205</v>
      </c>
      <c r="B54" s="274"/>
      <c r="C54" s="273">
        <v>3</v>
      </c>
      <c r="D54" s="273">
        <v>1</v>
      </c>
      <c r="E54" s="273">
        <v>2</v>
      </c>
      <c r="F54" s="273">
        <v>0</v>
      </c>
      <c r="G54" s="273">
        <v>0</v>
      </c>
      <c r="H54" s="273">
        <v>0</v>
      </c>
      <c r="I54" s="273">
        <v>0</v>
      </c>
      <c r="J54" s="273">
        <v>0</v>
      </c>
      <c r="K54" s="273">
        <v>0</v>
      </c>
      <c r="L54" s="272"/>
      <c r="M54" s="271">
        <v>6</v>
      </c>
    </row>
    <row r="55" spans="1:13" ht="23.25" customHeight="1">
      <c r="A55" s="269" t="s">
        <v>207</v>
      </c>
      <c r="B55" s="268"/>
      <c r="C55" s="267">
        <v>0</v>
      </c>
      <c r="D55" s="267">
        <v>0</v>
      </c>
      <c r="E55" s="267">
        <v>0</v>
      </c>
      <c r="F55" s="267">
        <v>0</v>
      </c>
      <c r="G55" s="267">
        <v>0</v>
      </c>
      <c r="H55" s="267">
        <v>0</v>
      </c>
      <c r="I55" s="267">
        <v>0</v>
      </c>
      <c r="J55" s="267">
        <v>0</v>
      </c>
      <c r="K55" s="267">
        <v>0</v>
      </c>
      <c r="L55" s="266"/>
      <c r="M55" s="265">
        <v>0</v>
      </c>
    </row>
    <row r="56" spans="1:13" ht="23.25" customHeight="1">
      <c r="A56" s="269" t="s">
        <v>208</v>
      </c>
      <c r="B56" s="268"/>
      <c r="C56" s="267">
        <v>0</v>
      </c>
      <c r="D56" s="267">
        <v>0</v>
      </c>
      <c r="E56" s="267">
        <v>0</v>
      </c>
      <c r="F56" s="267">
        <v>0</v>
      </c>
      <c r="G56" s="267">
        <v>0</v>
      </c>
      <c r="H56" s="267">
        <v>0</v>
      </c>
      <c r="I56" s="267">
        <v>0</v>
      </c>
      <c r="J56" s="267">
        <v>0</v>
      </c>
      <c r="K56" s="267">
        <v>0</v>
      </c>
      <c r="L56" s="266"/>
      <c r="M56" s="265">
        <v>0</v>
      </c>
    </row>
    <row r="57" spans="1:13" ht="23.25" customHeight="1">
      <c r="A57" s="269" t="s">
        <v>209</v>
      </c>
      <c r="B57" s="268"/>
      <c r="C57" s="267">
        <v>0</v>
      </c>
      <c r="D57" s="267">
        <v>0</v>
      </c>
      <c r="E57" s="267">
        <v>0</v>
      </c>
      <c r="F57" s="267">
        <v>0</v>
      </c>
      <c r="G57" s="267">
        <v>0</v>
      </c>
      <c r="H57" s="267">
        <v>0</v>
      </c>
      <c r="I57" s="267">
        <v>0</v>
      </c>
      <c r="J57" s="267">
        <v>0</v>
      </c>
      <c r="K57" s="267">
        <v>0</v>
      </c>
      <c r="L57" s="266"/>
      <c r="M57" s="265">
        <v>0</v>
      </c>
    </row>
    <row r="58" spans="1:13" ht="8.1" customHeight="1">
      <c r="A58" s="261"/>
      <c r="B58" s="261"/>
      <c r="C58" s="260"/>
      <c r="D58" s="260"/>
      <c r="E58" s="260"/>
      <c r="F58" s="260"/>
      <c r="G58" s="264"/>
      <c r="H58" s="264"/>
      <c r="I58" s="264"/>
      <c r="J58" s="264"/>
      <c r="K58" s="264"/>
      <c r="L58" s="264"/>
      <c r="M58" s="263"/>
    </row>
    <row r="59" spans="1:13" ht="23.25" customHeight="1">
      <c r="A59" s="262" t="s">
        <v>195</v>
      </c>
      <c r="B59" s="261"/>
      <c r="C59" s="259">
        <v>3</v>
      </c>
      <c r="D59" s="259">
        <v>1</v>
      </c>
      <c r="E59" s="259">
        <v>2</v>
      </c>
      <c r="F59" s="259">
        <v>0</v>
      </c>
      <c r="G59" s="259">
        <v>0</v>
      </c>
      <c r="H59" s="259">
        <v>0</v>
      </c>
      <c r="I59" s="259">
        <v>0</v>
      </c>
      <c r="J59" s="259">
        <v>0</v>
      </c>
      <c r="K59" s="259">
        <v>0</v>
      </c>
      <c r="L59" s="260"/>
      <c r="M59" s="259">
        <v>6</v>
      </c>
    </row>
    <row r="60" spans="1:13" ht="8.1" customHeight="1">
      <c r="A60" s="261"/>
      <c r="B60" s="261"/>
      <c r="C60" s="260"/>
      <c r="D60" s="260"/>
      <c r="E60" s="260"/>
      <c r="F60" s="260"/>
      <c r="G60" s="264"/>
      <c r="H60" s="264"/>
      <c r="I60" s="264"/>
      <c r="J60" s="264"/>
      <c r="K60" s="264"/>
      <c r="L60" s="264"/>
      <c r="M60" s="263"/>
    </row>
    <row r="61" spans="1:13" ht="31.5" customHeight="1">
      <c r="A61" s="262" t="s">
        <v>68</v>
      </c>
      <c r="B61" s="261"/>
      <c r="C61" s="259">
        <v>65</v>
      </c>
      <c r="D61" s="259">
        <v>116</v>
      </c>
      <c r="E61" s="259">
        <v>75</v>
      </c>
      <c r="F61" s="259">
        <v>50</v>
      </c>
      <c r="G61" s="259">
        <v>14</v>
      </c>
      <c r="H61" s="259">
        <v>3</v>
      </c>
      <c r="I61" s="259">
        <v>0</v>
      </c>
      <c r="J61" s="259">
        <v>0</v>
      </c>
      <c r="K61" s="259">
        <v>0</v>
      </c>
      <c r="L61" s="260"/>
      <c r="M61" s="259">
        <v>323</v>
      </c>
    </row>
    <row r="62" spans="1:13">
      <c r="A62" s="258"/>
    </row>
    <row r="63" spans="1:13" ht="18.75" customHeight="1">
      <c r="A63" s="257" t="s">
        <v>562</v>
      </c>
    </row>
    <row r="64" spans="1:13" ht="18.75" customHeight="1">
      <c r="A64" s="257" t="s">
        <v>277</v>
      </c>
    </row>
    <row r="65" spans="1:1" ht="14.1" customHeight="1">
      <c r="A65" s="256"/>
    </row>
  </sheetData>
  <sheetProtection formatCells="0"/>
  <protectedRanges>
    <protectedRange sqref="M6 C7:K7" name="Rango1_4"/>
  </protectedRanges>
  <mergeCells count="6">
    <mergeCell ref="A2:M2"/>
    <mergeCell ref="A6:A7"/>
    <mergeCell ref="B6:B7"/>
    <mergeCell ref="C6:K6"/>
    <mergeCell ref="M6:M7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3C8F2-EB03-49D3-87CC-68DAF9DBA5C3}">
  <sheetPr>
    <tabColor theme="0" tint="-0.14999847407452621"/>
    <pageSetUpPr fitToPage="1"/>
  </sheetPr>
  <dimension ref="B1:P29"/>
  <sheetViews>
    <sheetView view="pageBreakPreview" topLeftCell="B1" zoomScale="90" zoomScaleNormal="100" zoomScaleSheetLayoutView="90" workbookViewId="0">
      <selection activeCell="Z16" sqref="Z16"/>
    </sheetView>
  </sheetViews>
  <sheetFormatPr baseColWidth="10" defaultColWidth="11.42578125" defaultRowHeight="12.75"/>
  <cols>
    <col min="1" max="1" width="0" style="293" hidden="1" customWidth="1"/>
    <col min="2" max="3" width="1.28515625" style="293" customWidth="1"/>
    <col min="4" max="4" width="3" style="293" customWidth="1"/>
    <col min="5" max="5" width="7" style="293" customWidth="1"/>
    <col min="6" max="16384" width="11.42578125" style="293"/>
  </cols>
  <sheetData>
    <row r="1" spans="2:16" ht="37.5" customHeight="1">
      <c r="B1" s="292" t="s">
        <v>574</v>
      </c>
      <c r="C1" s="292" t="s">
        <v>575</v>
      </c>
      <c r="F1" s="604" t="s">
        <v>619</v>
      </c>
      <c r="G1" s="604"/>
      <c r="H1" s="604"/>
      <c r="I1" s="604"/>
      <c r="J1" s="604"/>
      <c r="K1" s="604"/>
      <c r="L1" s="604"/>
      <c r="M1" s="604"/>
      <c r="N1" s="604"/>
      <c r="O1" s="604"/>
      <c r="P1" s="604"/>
    </row>
    <row r="2" spans="2:16" ht="15.75">
      <c r="B2" s="292" t="s">
        <v>570</v>
      </c>
      <c r="C2" s="294">
        <f>PPLHJS_TAB_PAG_24!D$61</f>
        <v>116</v>
      </c>
      <c r="D2" s="295"/>
      <c r="F2" s="604" t="str">
        <f>UPPER('[4]TOTAL CF Y EF'!L4&amp; " "&amp; '[4]TOTAL CF Y EF'!L3)</f>
        <v>MARZO 2024</v>
      </c>
      <c r="G2" s="604"/>
      <c r="H2" s="604"/>
      <c r="I2" s="604"/>
      <c r="J2" s="604"/>
      <c r="K2" s="604"/>
      <c r="L2" s="604"/>
      <c r="M2" s="604"/>
      <c r="N2" s="604"/>
      <c r="O2" s="604"/>
      <c r="P2" s="604"/>
    </row>
    <row r="3" spans="2:16">
      <c r="B3" s="292" t="s">
        <v>569</v>
      </c>
      <c r="C3" s="296">
        <f>PPLHJS_TAB_PAG_24!E$61</f>
        <v>75</v>
      </c>
    </row>
    <row r="4" spans="2:16">
      <c r="B4" s="292" t="s">
        <v>571</v>
      </c>
      <c r="C4" s="297">
        <f>PPLHJS_TAB_PAG_24!C$61</f>
        <v>65</v>
      </c>
      <c r="D4" s="295"/>
    </row>
    <row r="5" spans="2:16">
      <c r="B5" s="292" t="s">
        <v>568</v>
      </c>
      <c r="C5" s="298">
        <f>PPLHJS_TAB_PAG_24!F$61</f>
        <v>50</v>
      </c>
      <c r="D5" s="295"/>
    </row>
    <row r="6" spans="2:16">
      <c r="B6" s="292" t="s">
        <v>567</v>
      </c>
      <c r="C6" s="296">
        <f>PPLHJS_TAB_PAG_24!G$61</f>
        <v>14</v>
      </c>
    </row>
    <row r="7" spans="2:16">
      <c r="B7" s="292" t="s">
        <v>566</v>
      </c>
      <c r="C7" s="296">
        <f>PPLHJS_TAB_PAG_24!H$61</f>
        <v>3</v>
      </c>
    </row>
    <row r="8" spans="2:16">
      <c r="B8" s="299" t="s">
        <v>564</v>
      </c>
      <c r="C8" s="300">
        <f>PPLHJS_TAB_PAG_24!J$61</f>
        <v>0</v>
      </c>
    </row>
    <row r="9" spans="2:16" ht="15.75">
      <c r="B9" s="303" t="s">
        <v>565</v>
      </c>
      <c r="C9" s="304">
        <f>PPLHJS_TAB_PAG_24!I$61</f>
        <v>0</v>
      </c>
      <c r="M9" s="301" t="s">
        <v>223</v>
      </c>
      <c r="N9" s="302">
        <f>PPLHJS_TAB_PAG_24!M61</f>
        <v>323</v>
      </c>
    </row>
    <row r="10" spans="2:16">
      <c r="B10" s="303" t="s">
        <v>563</v>
      </c>
      <c r="C10" s="304">
        <f>PPLHJS_TAB_PAG_24!K$61</f>
        <v>0</v>
      </c>
    </row>
    <row r="11" spans="2:16" ht="18.75" customHeight="1">
      <c r="B11" s="303"/>
      <c r="C11" s="305"/>
    </row>
    <row r="12" spans="2:16" ht="18.75" customHeight="1">
      <c r="B12" s="305"/>
      <c r="C12" s="305"/>
    </row>
    <row r="13" spans="2:16" ht="18.75" customHeight="1"/>
    <row r="14" spans="2:16" ht="18.75" customHeight="1"/>
    <row r="15" spans="2:16" ht="18.75" customHeight="1"/>
    <row r="16" spans="2:16" ht="18.75" customHeight="1"/>
    <row r="17" spans="2:2" ht="18.75" customHeight="1"/>
    <row r="18" spans="2:2" ht="18.75" customHeight="1"/>
    <row r="19" spans="2:2" ht="18.75" customHeight="1"/>
    <row r="20" spans="2:2" ht="18.75" customHeight="1"/>
    <row r="21" spans="2:2" ht="17.25" customHeight="1"/>
    <row r="22" spans="2:2" ht="17.25" customHeight="1"/>
    <row r="23" spans="2:2" ht="17.25" customHeight="1"/>
    <row r="24" spans="2:2" ht="17.25" customHeight="1"/>
    <row r="25" spans="2:2" ht="17.25" customHeight="1"/>
    <row r="26" spans="2:2" ht="17.25" customHeight="1"/>
    <row r="28" spans="2:2">
      <c r="B28" s="306" t="s">
        <v>562</v>
      </c>
    </row>
    <row r="29" spans="2:2">
      <c r="B29" s="306" t="s">
        <v>277</v>
      </c>
    </row>
  </sheetData>
  <sheetProtection autoFilter="0"/>
  <protectedRanges>
    <protectedRange sqref="C1:C1048576 B1:B27 B30:B1048576" name="Rango1"/>
  </protectedRanges>
  <mergeCells count="2">
    <mergeCell ref="F1:P1"/>
    <mergeCell ref="F2:P2"/>
  </mergeCells>
  <printOptions horizontalCentered="1"/>
  <pageMargins left="0.23622047244094491" right="0.23622047244094491" top="0.94488188976377963" bottom="0.35433070866141736" header="0.19685039370078741" footer="0.31496062992125984"/>
  <pageSetup scale="97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95C2F-003C-4BE3-8CF3-18EC87413AA3}">
  <sheetPr>
    <tabColor theme="0" tint="-0.14999847407452621"/>
    <pageSetUpPr fitToPage="1"/>
  </sheetPr>
  <dimension ref="A1:O29"/>
  <sheetViews>
    <sheetView view="pageBreakPreview" zoomScale="90" zoomScaleNormal="100" zoomScaleSheetLayoutView="90" workbookViewId="0">
      <selection activeCell="E2" sqref="E2:O2"/>
    </sheetView>
  </sheetViews>
  <sheetFormatPr baseColWidth="10" defaultColWidth="11.42578125" defaultRowHeight="12.75"/>
  <cols>
    <col min="1" max="2" width="5.7109375" style="293" customWidth="1"/>
    <col min="3" max="3" width="1.5703125" style="293" customWidth="1"/>
    <col min="4" max="4" width="11.42578125" style="293" hidden="1" customWidth="1"/>
    <col min="5" max="16384" width="11.42578125" style="293"/>
  </cols>
  <sheetData>
    <row r="1" spans="1:15" ht="47.25" customHeight="1">
      <c r="A1" s="292" t="s">
        <v>574</v>
      </c>
      <c r="B1" s="292" t="s">
        <v>575</v>
      </c>
      <c r="C1" s="307"/>
      <c r="E1" s="605" t="s">
        <v>576</v>
      </c>
      <c r="F1" s="605"/>
      <c r="G1" s="605"/>
      <c r="H1" s="605"/>
      <c r="I1" s="605"/>
      <c r="J1" s="605"/>
      <c r="K1" s="605"/>
      <c r="L1" s="605"/>
      <c r="M1" s="605"/>
      <c r="N1" s="605"/>
      <c r="O1" s="605"/>
    </row>
    <row r="2" spans="1:15" ht="15.75">
      <c r="A2" s="292" t="s">
        <v>290</v>
      </c>
      <c r="B2" s="296">
        <v>162</v>
      </c>
      <c r="C2" s="308"/>
      <c r="E2" s="604" t="str">
        <f>UPPER('[4]TOTAL CF Y EF'!L4&amp; " "&amp; '[4]TOTAL CF Y EF'!L3)</f>
        <v>MARZO 2024</v>
      </c>
      <c r="F2" s="604"/>
      <c r="G2" s="604"/>
      <c r="H2" s="604"/>
      <c r="I2" s="604"/>
      <c r="J2" s="604"/>
      <c r="K2" s="604"/>
      <c r="L2" s="604"/>
      <c r="M2" s="604"/>
      <c r="N2" s="604"/>
      <c r="O2" s="604"/>
    </row>
    <row r="3" spans="1:15">
      <c r="A3" s="309" t="s">
        <v>291</v>
      </c>
      <c r="B3" s="296">
        <v>122</v>
      </c>
      <c r="C3" s="308"/>
    </row>
    <row r="4" spans="1:15">
      <c r="A4" s="309" t="s">
        <v>292</v>
      </c>
      <c r="B4" s="294">
        <v>19</v>
      </c>
      <c r="C4" s="310"/>
    </row>
    <row r="5" spans="1:15">
      <c r="A5" s="292" t="s">
        <v>293</v>
      </c>
      <c r="B5" s="294">
        <v>20</v>
      </c>
      <c r="C5" s="310"/>
    </row>
    <row r="6" spans="1:15">
      <c r="A6" s="308"/>
      <c r="B6" s="311"/>
      <c r="C6" s="308"/>
    </row>
    <row r="7" spans="1:15">
      <c r="A7" s="308"/>
      <c r="B7" s="312"/>
      <c r="C7" s="308"/>
    </row>
    <row r="8" spans="1:15" ht="15.75">
      <c r="B8" s="313"/>
      <c r="J8" s="301"/>
      <c r="K8" s="302"/>
    </row>
    <row r="9" spans="1:15">
      <c r="B9" s="313"/>
    </row>
    <row r="10" spans="1:15">
      <c r="B10" s="313"/>
    </row>
    <row r="11" spans="1:15" ht="18.75" customHeight="1"/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10" ht="18.75" customHeight="1"/>
    <row r="18" spans="1:10" ht="18.75" customHeight="1"/>
    <row r="19" spans="1:10" ht="18.75" customHeight="1"/>
    <row r="20" spans="1:10" ht="18.75" customHeight="1"/>
    <row r="21" spans="1:10" ht="17.25" customHeight="1"/>
    <row r="22" spans="1:10" ht="17.25" customHeight="1"/>
    <row r="23" spans="1:10" ht="17.25" customHeight="1"/>
    <row r="24" spans="1:10" ht="17.25" customHeight="1"/>
    <row r="25" spans="1:10" ht="17.25" customHeight="1">
      <c r="I25" s="314" t="s">
        <v>223</v>
      </c>
      <c r="J25" s="315">
        <f>[4]MUJERES_SITJURIDICA!L61</f>
        <v>323</v>
      </c>
    </row>
    <row r="26" spans="1:10" ht="17.25" customHeight="1"/>
    <row r="28" spans="1:10">
      <c r="A28" s="306" t="s">
        <v>562</v>
      </c>
    </row>
    <row r="29" spans="1:10">
      <c r="A29" s="306" t="s">
        <v>277</v>
      </c>
    </row>
  </sheetData>
  <sheetProtection autoFilter="0"/>
  <mergeCells count="2">
    <mergeCell ref="E1:O1"/>
    <mergeCell ref="E2:O2"/>
  </mergeCells>
  <printOptions horizontalCentered="1"/>
  <pageMargins left="0.23622047244094491" right="0.23622047244094491" top="0.94488188976377963" bottom="0.35433070866141736" header="0.19685039370078741" footer="0.31496062992125984"/>
  <pageSetup scale="96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3FB7A-4FCC-4D0F-902D-0E98F9736492}">
  <sheetPr>
    <pageSetUpPr fitToPage="1"/>
  </sheetPr>
  <dimension ref="A1:IK64"/>
  <sheetViews>
    <sheetView view="pageBreakPreview" topLeftCell="A4" zoomScale="50" zoomScaleNormal="70" zoomScaleSheetLayoutView="50" workbookViewId="0">
      <pane ySplit="1" topLeftCell="A16" activePane="bottomLeft" state="frozen"/>
      <selection activeCell="F4" sqref="F4"/>
      <selection pane="bottomLeft" activeCell="S66" sqref="S66"/>
    </sheetView>
  </sheetViews>
  <sheetFormatPr baseColWidth="10" defaultColWidth="11.42578125" defaultRowHeight="12.75"/>
  <cols>
    <col min="1" max="1" width="73" style="316" customWidth="1"/>
    <col min="2" max="3" width="30.5703125" style="316" customWidth="1"/>
    <col min="4" max="5" width="20.5703125" style="318" customWidth="1"/>
    <col min="6" max="6" width="1.42578125" style="318" customWidth="1"/>
    <col min="7" max="8" width="30.5703125" style="316" customWidth="1"/>
    <col min="9" max="9" width="20.5703125" style="317" customWidth="1"/>
    <col min="10" max="10" width="20.5703125" style="318" customWidth="1"/>
    <col min="11" max="11" width="1.42578125" style="316" customWidth="1"/>
    <col min="12" max="12" width="25.5703125" style="316" customWidth="1"/>
    <col min="13" max="13" width="12.85546875" style="319" hidden="1" customWidth="1"/>
    <col min="14" max="245" width="11.42578125" style="319"/>
    <col min="246" max="16384" width="11.42578125" style="320"/>
  </cols>
  <sheetData>
    <row r="1" spans="1:245" ht="4.5" customHeight="1">
      <c r="D1" s="316"/>
      <c r="E1" s="316"/>
      <c r="F1" s="316"/>
    </row>
    <row r="2" spans="1:245" ht="46.5" customHeight="1">
      <c r="A2" s="609" t="s">
        <v>576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</row>
    <row r="3" spans="1:245" ht="28.5" customHeight="1">
      <c r="A3" s="610" t="str">
        <f>UPPER('[4]TOTAL CF Y EF'!L4&amp; " "&amp; '[4]TOTAL CF Y EF'!L3)</f>
        <v>MARZO 2024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</row>
    <row r="4" spans="1:245" ht="9.75" customHeight="1">
      <c r="A4" s="321"/>
      <c r="B4" s="321"/>
      <c r="C4" s="321"/>
      <c r="D4" s="321"/>
      <c r="E4" s="321"/>
      <c r="F4" s="321"/>
      <c r="G4" s="321"/>
      <c r="H4" s="321"/>
      <c r="I4" s="322"/>
      <c r="J4" s="321"/>
      <c r="K4" s="321"/>
      <c r="L4" s="321"/>
      <c r="M4" s="323"/>
      <c r="N4" s="323"/>
      <c r="O4" s="323"/>
      <c r="P4" s="323"/>
      <c r="Q4" s="323"/>
      <c r="R4" s="323"/>
    </row>
    <row r="5" spans="1:245" ht="21.75" customHeight="1">
      <c r="A5" s="607" t="s">
        <v>279</v>
      </c>
      <c r="B5" s="608" t="s">
        <v>280</v>
      </c>
      <c r="C5" s="608"/>
      <c r="D5" s="608"/>
      <c r="E5" s="608"/>
      <c r="F5" s="324"/>
      <c r="G5" s="608" t="s">
        <v>281</v>
      </c>
      <c r="H5" s="608"/>
      <c r="I5" s="608"/>
      <c r="J5" s="608"/>
      <c r="K5" s="325"/>
      <c r="L5" s="608" t="s">
        <v>68</v>
      </c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6"/>
      <c r="DI5" s="326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6"/>
      <c r="EP5" s="326"/>
      <c r="EQ5" s="326"/>
      <c r="ER5" s="326"/>
      <c r="ES5" s="326"/>
      <c r="ET5" s="326"/>
      <c r="EU5" s="326"/>
      <c r="EV5" s="326"/>
      <c r="EW5" s="326"/>
      <c r="EX5" s="326"/>
      <c r="EY5" s="326"/>
      <c r="EZ5" s="326"/>
      <c r="FA5" s="326"/>
      <c r="FB5" s="326"/>
      <c r="FC5" s="326"/>
      <c r="FD5" s="326"/>
      <c r="FE5" s="326"/>
      <c r="FF5" s="326"/>
      <c r="FG5" s="326"/>
      <c r="FH5" s="326"/>
      <c r="FI5" s="326"/>
      <c r="FJ5" s="326"/>
      <c r="FK5" s="326"/>
      <c r="FL5" s="326"/>
      <c r="FM5" s="326"/>
      <c r="FN5" s="326"/>
      <c r="FO5" s="326"/>
      <c r="FP5" s="326"/>
      <c r="FQ5" s="326"/>
      <c r="FR5" s="326"/>
      <c r="FS5" s="326"/>
      <c r="FT5" s="326"/>
      <c r="FU5" s="326"/>
      <c r="FV5" s="326"/>
      <c r="FW5" s="326"/>
      <c r="FX5" s="326"/>
      <c r="FY5" s="326"/>
      <c r="FZ5" s="326"/>
      <c r="GA5" s="326"/>
      <c r="GB5" s="326"/>
      <c r="GC5" s="326"/>
      <c r="GD5" s="326"/>
      <c r="GE5" s="326"/>
      <c r="GF5" s="326"/>
      <c r="GG5" s="326"/>
      <c r="GH5" s="326"/>
      <c r="GI5" s="326"/>
      <c r="GJ5" s="326"/>
      <c r="GK5" s="326"/>
      <c r="GL5" s="326"/>
      <c r="GM5" s="326"/>
      <c r="GN5" s="326"/>
      <c r="GO5" s="326"/>
      <c r="GP5" s="326"/>
      <c r="GQ5" s="326"/>
      <c r="GR5" s="326"/>
      <c r="GS5" s="326"/>
      <c r="GT5" s="326"/>
      <c r="GU5" s="326"/>
      <c r="GV5" s="326"/>
      <c r="GW5" s="326"/>
      <c r="GX5" s="326"/>
      <c r="GY5" s="326"/>
      <c r="GZ5" s="326"/>
      <c r="HA5" s="326"/>
      <c r="HB5" s="326"/>
      <c r="HC5" s="326"/>
      <c r="HD5" s="326"/>
      <c r="HE5" s="326"/>
      <c r="HF5" s="326"/>
      <c r="HG5" s="326"/>
      <c r="HH5" s="326"/>
      <c r="HI5" s="326"/>
      <c r="HJ5" s="326"/>
      <c r="HK5" s="326"/>
      <c r="HL5" s="326"/>
      <c r="HM5" s="326"/>
      <c r="HN5" s="326"/>
      <c r="HO5" s="326"/>
      <c r="HP5" s="326"/>
      <c r="HQ5" s="326"/>
      <c r="HR5" s="326"/>
      <c r="HS5" s="326"/>
      <c r="HT5" s="326"/>
      <c r="HU5" s="326"/>
      <c r="HV5" s="326"/>
      <c r="HW5" s="326"/>
      <c r="HX5" s="326"/>
      <c r="HY5" s="326"/>
      <c r="HZ5" s="326"/>
      <c r="IA5" s="326"/>
      <c r="IB5" s="326"/>
      <c r="IC5" s="326"/>
      <c r="ID5" s="326"/>
      <c r="IE5" s="326"/>
      <c r="IF5" s="326"/>
      <c r="IG5" s="320"/>
      <c r="IH5" s="320"/>
      <c r="II5" s="320"/>
      <c r="IJ5" s="320"/>
      <c r="IK5" s="320"/>
    </row>
    <row r="6" spans="1:245" ht="30.75" customHeight="1">
      <c r="A6" s="611"/>
      <c r="B6" s="607" t="s">
        <v>282</v>
      </c>
      <c r="C6" s="607" t="s">
        <v>283</v>
      </c>
      <c r="D6" s="608" t="s">
        <v>195</v>
      </c>
      <c r="E6" s="608" t="s">
        <v>577</v>
      </c>
      <c r="F6" s="324"/>
      <c r="G6" s="606" t="s">
        <v>282</v>
      </c>
      <c r="H6" s="607" t="s">
        <v>283</v>
      </c>
      <c r="I6" s="608" t="s">
        <v>195</v>
      </c>
      <c r="J6" s="608" t="s">
        <v>577</v>
      </c>
      <c r="K6" s="325"/>
      <c r="L6" s="612"/>
      <c r="M6" s="327"/>
      <c r="N6" s="327"/>
      <c r="O6" s="327"/>
      <c r="P6" s="327"/>
      <c r="Q6" s="327"/>
      <c r="R6" s="327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26"/>
      <c r="AS6" s="326"/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  <c r="BF6" s="326"/>
      <c r="BG6" s="326"/>
      <c r="BH6" s="326"/>
      <c r="BI6" s="326"/>
      <c r="BJ6" s="326"/>
      <c r="BK6" s="326"/>
      <c r="BL6" s="326"/>
      <c r="BM6" s="326"/>
      <c r="BN6" s="326"/>
      <c r="BO6" s="326"/>
      <c r="BP6" s="326"/>
      <c r="BQ6" s="326"/>
      <c r="BR6" s="326"/>
      <c r="BS6" s="326"/>
      <c r="BT6" s="326"/>
      <c r="BU6" s="326"/>
      <c r="BV6" s="326"/>
      <c r="BW6" s="326"/>
      <c r="BX6" s="326"/>
      <c r="BY6" s="326"/>
      <c r="BZ6" s="326"/>
      <c r="CA6" s="326"/>
      <c r="CB6" s="326"/>
      <c r="CC6" s="326"/>
      <c r="CD6" s="326"/>
      <c r="CE6" s="326"/>
      <c r="CF6" s="326"/>
      <c r="CG6" s="326"/>
      <c r="CH6" s="326"/>
      <c r="CI6" s="326"/>
      <c r="CJ6" s="326"/>
      <c r="CK6" s="326"/>
      <c r="CL6" s="326"/>
      <c r="CM6" s="326"/>
      <c r="CN6" s="326"/>
      <c r="CO6" s="326"/>
      <c r="CP6" s="326"/>
      <c r="CQ6" s="326"/>
      <c r="CR6" s="326"/>
      <c r="CS6" s="326"/>
      <c r="CT6" s="326"/>
      <c r="CU6" s="326"/>
      <c r="CV6" s="326"/>
      <c r="CW6" s="326"/>
      <c r="CX6" s="326"/>
      <c r="CY6" s="326"/>
      <c r="CZ6" s="326"/>
      <c r="DA6" s="326"/>
      <c r="DB6" s="326"/>
      <c r="DC6" s="326"/>
      <c r="DD6" s="326"/>
      <c r="DE6" s="326"/>
      <c r="DF6" s="326"/>
      <c r="DG6" s="326"/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26"/>
      <c r="EH6" s="326"/>
      <c r="EI6" s="326"/>
      <c r="EJ6" s="326"/>
      <c r="EK6" s="326"/>
      <c r="EL6" s="326"/>
      <c r="EM6" s="326"/>
      <c r="EN6" s="326"/>
      <c r="EO6" s="326"/>
      <c r="EP6" s="326"/>
      <c r="EQ6" s="326"/>
      <c r="ER6" s="326"/>
      <c r="ES6" s="326"/>
      <c r="ET6" s="326"/>
      <c r="EU6" s="326"/>
      <c r="EV6" s="326"/>
      <c r="EW6" s="326"/>
      <c r="EX6" s="326"/>
      <c r="EY6" s="326"/>
      <c r="EZ6" s="326"/>
      <c r="FA6" s="326"/>
      <c r="FB6" s="326"/>
      <c r="FC6" s="326"/>
      <c r="FD6" s="326"/>
      <c r="FE6" s="326"/>
      <c r="FF6" s="326"/>
      <c r="FG6" s="326"/>
      <c r="FH6" s="326"/>
      <c r="FI6" s="326"/>
      <c r="FJ6" s="326"/>
      <c r="FK6" s="326"/>
      <c r="FL6" s="326"/>
      <c r="FM6" s="326"/>
      <c r="FN6" s="326"/>
      <c r="FO6" s="326"/>
      <c r="FP6" s="326"/>
      <c r="FQ6" s="326"/>
      <c r="FR6" s="326"/>
      <c r="FS6" s="326"/>
      <c r="FT6" s="326"/>
      <c r="FU6" s="326"/>
      <c r="FV6" s="326"/>
      <c r="FW6" s="326"/>
      <c r="FX6" s="326"/>
      <c r="FY6" s="326"/>
      <c r="FZ6" s="326"/>
      <c r="GA6" s="326"/>
      <c r="GB6" s="326"/>
      <c r="GC6" s="326"/>
      <c r="GD6" s="326"/>
      <c r="GE6" s="326"/>
      <c r="GF6" s="326"/>
      <c r="GG6" s="326"/>
      <c r="GH6" s="326"/>
      <c r="GI6" s="326"/>
      <c r="GJ6" s="326"/>
      <c r="GK6" s="326"/>
      <c r="GL6" s="326"/>
      <c r="GM6" s="326"/>
      <c r="GN6" s="326"/>
      <c r="GO6" s="326"/>
      <c r="GP6" s="326"/>
      <c r="GQ6" s="326"/>
      <c r="GR6" s="326"/>
      <c r="GS6" s="326"/>
      <c r="GT6" s="326"/>
      <c r="GU6" s="326"/>
      <c r="GV6" s="326"/>
      <c r="GW6" s="326"/>
      <c r="GX6" s="326"/>
      <c r="GY6" s="326"/>
      <c r="GZ6" s="326"/>
      <c r="HA6" s="326"/>
      <c r="HB6" s="326"/>
      <c r="HC6" s="326"/>
      <c r="HD6" s="326"/>
      <c r="HE6" s="326"/>
      <c r="HF6" s="326"/>
      <c r="HG6" s="326"/>
      <c r="HH6" s="326"/>
      <c r="HI6" s="326"/>
      <c r="HJ6" s="326"/>
      <c r="HK6" s="326"/>
      <c r="HL6" s="326"/>
      <c r="HM6" s="326"/>
      <c r="HN6" s="326"/>
      <c r="HO6" s="326"/>
      <c r="HP6" s="326"/>
      <c r="HQ6" s="326"/>
      <c r="HR6" s="326"/>
      <c r="HS6" s="326"/>
      <c r="HT6" s="326"/>
      <c r="HU6" s="326"/>
      <c r="HV6" s="326"/>
      <c r="HW6" s="326"/>
      <c r="HX6" s="326"/>
      <c r="HY6" s="326"/>
      <c r="HZ6" s="326"/>
      <c r="IA6" s="326"/>
      <c r="IB6" s="326"/>
      <c r="IC6" s="326"/>
      <c r="ID6" s="326"/>
      <c r="IE6" s="326"/>
      <c r="IF6" s="326"/>
      <c r="IG6" s="320"/>
      <c r="IH6" s="320"/>
      <c r="II6" s="320"/>
      <c r="IJ6" s="320"/>
      <c r="IK6" s="320"/>
    </row>
    <row r="7" spans="1:245" ht="21.75" customHeight="1">
      <c r="A7" s="611"/>
      <c r="B7" s="607"/>
      <c r="C7" s="607"/>
      <c r="D7" s="608"/>
      <c r="E7" s="608"/>
      <c r="F7" s="324"/>
      <c r="G7" s="606"/>
      <c r="H7" s="607"/>
      <c r="I7" s="608"/>
      <c r="J7" s="608"/>
      <c r="K7" s="328"/>
      <c r="L7" s="612"/>
      <c r="M7" s="327"/>
      <c r="N7" s="327"/>
      <c r="O7" s="327"/>
      <c r="P7" s="327"/>
      <c r="Q7" s="327"/>
      <c r="R7" s="327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  <c r="EJ7" s="326"/>
      <c r="EK7" s="326"/>
      <c r="EL7" s="326"/>
      <c r="EM7" s="326"/>
      <c r="EN7" s="326"/>
      <c r="EO7" s="326"/>
      <c r="EP7" s="326"/>
      <c r="EQ7" s="326"/>
      <c r="ER7" s="326"/>
      <c r="ES7" s="326"/>
      <c r="ET7" s="326"/>
      <c r="EU7" s="326"/>
      <c r="EV7" s="326"/>
      <c r="EW7" s="326"/>
      <c r="EX7" s="326"/>
      <c r="EY7" s="326"/>
      <c r="EZ7" s="326"/>
      <c r="FA7" s="326"/>
      <c r="FB7" s="326"/>
      <c r="FC7" s="326"/>
      <c r="FD7" s="326"/>
      <c r="FE7" s="326"/>
      <c r="FF7" s="326"/>
      <c r="FG7" s="326"/>
      <c r="FH7" s="326"/>
      <c r="FI7" s="326"/>
      <c r="FJ7" s="326"/>
      <c r="FK7" s="326"/>
      <c r="FL7" s="326"/>
      <c r="FM7" s="326"/>
      <c r="FN7" s="326"/>
      <c r="FO7" s="326"/>
      <c r="FP7" s="326"/>
      <c r="FQ7" s="326"/>
      <c r="FR7" s="326"/>
      <c r="FS7" s="326"/>
      <c r="FT7" s="326"/>
      <c r="FU7" s="326"/>
      <c r="FV7" s="326"/>
      <c r="FW7" s="326"/>
      <c r="FX7" s="326"/>
      <c r="FY7" s="326"/>
      <c r="FZ7" s="326"/>
      <c r="GA7" s="326"/>
      <c r="GB7" s="326"/>
      <c r="GC7" s="326"/>
      <c r="GD7" s="326"/>
      <c r="GE7" s="326"/>
      <c r="GF7" s="326"/>
      <c r="GG7" s="326"/>
      <c r="GH7" s="326"/>
      <c r="GI7" s="326"/>
      <c r="GJ7" s="326"/>
      <c r="GK7" s="326"/>
      <c r="GL7" s="326"/>
      <c r="GM7" s="326"/>
      <c r="GN7" s="326"/>
      <c r="GO7" s="326"/>
      <c r="GP7" s="326"/>
      <c r="GQ7" s="326"/>
      <c r="GR7" s="326"/>
      <c r="GS7" s="326"/>
      <c r="GT7" s="326"/>
      <c r="GU7" s="326"/>
      <c r="GV7" s="326"/>
      <c r="GW7" s="326"/>
      <c r="GX7" s="326"/>
      <c r="GY7" s="326"/>
      <c r="GZ7" s="326"/>
      <c r="HA7" s="326"/>
      <c r="HB7" s="326"/>
      <c r="HC7" s="326"/>
      <c r="HD7" s="326"/>
      <c r="HE7" s="326"/>
      <c r="HF7" s="326"/>
      <c r="HG7" s="326"/>
      <c r="HH7" s="326"/>
      <c r="HI7" s="326"/>
      <c r="HJ7" s="326"/>
      <c r="HK7" s="326"/>
      <c r="HL7" s="326"/>
      <c r="HM7" s="326"/>
      <c r="HN7" s="326"/>
      <c r="HO7" s="326"/>
      <c r="HP7" s="326"/>
      <c r="HQ7" s="326"/>
      <c r="HR7" s="326"/>
      <c r="HS7" s="326"/>
      <c r="HT7" s="326"/>
      <c r="HU7" s="326"/>
      <c r="HV7" s="326"/>
      <c r="HW7" s="326"/>
      <c r="HX7" s="326"/>
      <c r="HY7" s="326"/>
      <c r="HZ7" s="326"/>
      <c r="IA7" s="326"/>
      <c r="IB7" s="326"/>
      <c r="IC7" s="326"/>
      <c r="ID7" s="326"/>
      <c r="IE7" s="326"/>
      <c r="IF7" s="326"/>
      <c r="IG7" s="320"/>
      <c r="IH7" s="320"/>
      <c r="II7" s="320"/>
      <c r="IJ7" s="320"/>
      <c r="IK7" s="320"/>
    </row>
    <row r="8" spans="1:245" ht="8.25" customHeight="1">
      <c r="A8" s="329"/>
      <c r="B8" s="329"/>
      <c r="C8" s="330"/>
      <c r="D8" s="330"/>
      <c r="E8" s="330"/>
      <c r="F8" s="331"/>
      <c r="G8" s="330"/>
      <c r="H8" s="330"/>
      <c r="I8" s="330"/>
      <c r="J8" s="330"/>
      <c r="K8" s="330"/>
      <c r="L8" s="330"/>
      <c r="M8" s="332"/>
      <c r="N8" s="332"/>
      <c r="O8" s="332"/>
      <c r="P8" s="332"/>
      <c r="Q8" s="332"/>
      <c r="R8" s="332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3"/>
      <c r="AV8" s="333"/>
      <c r="AW8" s="333"/>
      <c r="AX8" s="333"/>
      <c r="AY8" s="333"/>
      <c r="AZ8" s="333"/>
      <c r="BA8" s="333"/>
      <c r="BB8" s="333"/>
      <c r="BC8" s="333"/>
      <c r="BD8" s="333"/>
      <c r="BE8" s="333"/>
      <c r="BF8" s="333"/>
      <c r="BG8" s="333"/>
      <c r="BH8" s="333"/>
      <c r="BI8" s="333"/>
      <c r="BJ8" s="333"/>
      <c r="BK8" s="333"/>
      <c r="BL8" s="333"/>
      <c r="BM8" s="333"/>
      <c r="BN8" s="333"/>
      <c r="BO8" s="333"/>
      <c r="BP8" s="333"/>
      <c r="BQ8" s="333"/>
      <c r="BR8" s="333"/>
      <c r="BS8" s="333"/>
      <c r="BT8" s="333"/>
      <c r="BU8" s="333"/>
      <c r="BV8" s="333"/>
      <c r="BW8" s="333"/>
      <c r="BX8" s="333"/>
      <c r="BY8" s="333"/>
      <c r="BZ8" s="333"/>
      <c r="CA8" s="333"/>
      <c r="CB8" s="333"/>
      <c r="CC8" s="333"/>
      <c r="CD8" s="333"/>
      <c r="CE8" s="333"/>
      <c r="CF8" s="333"/>
      <c r="CG8" s="333"/>
      <c r="CH8" s="333"/>
      <c r="CI8" s="333"/>
      <c r="CJ8" s="333"/>
      <c r="CK8" s="333"/>
      <c r="CL8" s="333"/>
      <c r="CM8" s="333"/>
      <c r="CN8" s="333"/>
      <c r="CO8" s="333"/>
      <c r="CP8" s="333"/>
      <c r="CQ8" s="333"/>
      <c r="CR8" s="333"/>
      <c r="CS8" s="333"/>
      <c r="CT8" s="333"/>
      <c r="CU8" s="333"/>
      <c r="CV8" s="333"/>
      <c r="CW8" s="333"/>
      <c r="CX8" s="333"/>
      <c r="CY8" s="333"/>
      <c r="CZ8" s="333"/>
      <c r="DA8" s="333"/>
      <c r="DB8" s="333"/>
      <c r="DC8" s="333"/>
      <c r="DD8" s="333"/>
      <c r="DE8" s="333"/>
      <c r="DF8" s="333"/>
      <c r="DG8" s="333"/>
      <c r="DH8" s="333"/>
      <c r="DI8" s="333"/>
      <c r="DJ8" s="333"/>
      <c r="DK8" s="333"/>
      <c r="DL8" s="333"/>
      <c r="DM8" s="333"/>
      <c r="DN8" s="333"/>
      <c r="DO8" s="333"/>
      <c r="DP8" s="333"/>
      <c r="DQ8" s="333"/>
      <c r="DR8" s="333"/>
      <c r="DS8" s="333"/>
      <c r="DT8" s="333"/>
      <c r="DU8" s="333"/>
      <c r="DV8" s="333"/>
      <c r="DW8" s="333"/>
      <c r="DX8" s="333"/>
      <c r="DY8" s="333"/>
      <c r="DZ8" s="333"/>
      <c r="EA8" s="333"/>
      <c r="EB8" s="333"/>
      <c r="EC8" s="333"/>
      <c r="ED8" s="333"/>
      <c r="EE8" s="333"/>
      <c r="EF8" s="333"/>
      <c r="EG8" s="333"/>
      <c r="EH8" s="333"/>
      <c r="EI8" s="333"/>
      <c r="EJ8" s="333"/>
      <c r="EK8" s="333"/>
      <c r="EL8" s="333"/>
      <c r="EM8" s="333"/>
      <c r="EN8" s="333"/>
      <c r="EO8" s="333"/>
      <c r="EP8" s="333"/>
      <c r="EQ8" s="333"/>
      <c r="ER8" s="333"/>
      <c r="ES8" s="333"/>
      <c r="ET8" s="333"/>
      <c r="EU8" s="333"/>
      <c r="EV8" s="333"/>
      <c r="EW8" s="333"/>
      <c r="EX8" s="333"/>
      <c r="EY8" s="333"/>
      <c r="EZ8" s="333"/>
      <c r="FA8" s="333"/>
      <c r="FB8" s="333"/>
      <c r="FC8" s="333"/>
      <c r="FD8" s="333"/>
      <c r="FE8" s="333"/>
      <c r="FF8" s="333"/>
      <c r="FG8" s="333"/>
      <c r="FH8" s="333"/>
      <c r="FI8" s="333"/>
      <c r="FJ8" s="333"/>
      <c r="FK8" s="333"/>
      <c r="FL8" s="333"/>
      <c r="FM8" s="333"/>
      <c r="FN8" s="333"/>
      <c r="FO8" s="333"/>
      <c r="FP8" s="333"/>
      <c r="FQ8" s="333"/>
      <c r="FR8" s="333"/>
      <c r="FS8" s="333"/>
      <c r="FT8" s="333"/>
      <c r="FU8" s="333"/>
      <c r="FV8" s="333"/>
      <c r="FW8" s="333"/>
      <c r="FX8" s="333"/>
      <c r="FY8" s="333"/>
      <c r="FZ8" s="333"/>
      <c r="GA8" s="333"/>
      <c r="GB8" s="333"/>
      <c r="GC8" s="333"/>
      <c r="GD8" s="333"/>
      <c r="GE8" s="333"/>
      <c r="GF8" s="333"/>
      <c r="GG8" s="333"/>
      <c r="GH8" s="333"/>
      <c r="GI8" s="333"/>
      <c r="GJ8" s="333"/>
      <c r="GK8" s="333"/>
      <c r="GL8" s="333"/>
      <c r="GM8" s="333"/>
      <c r="GN8" s="333"/>
      <c r="GO8" s="333"/>
      <c r="GP8" s="333"/>
      <c r="GQ8" s="333"/>
      <c r="GR8" s="333"/>
      <c r="GS8" s="333"/>
      <c r="GT8" s="333"/>
      <c r="GU8" s="333"/>
      <c r="GV8" s="333"/>
      <c r="GW8" s="333"/>
      <c r="GX8" s="333"/>
      <c r="GY8" s="333"/>
      <c r="GZ8" s="333"/>
      <c r="HA8" s="333"/>
      <c r="HB8" s="333"/>
      <c r="HC8" s="333"/>
      <c r="HD8" s="333"/>
      <c r="HE8" s="333"/>
      <c r="HF8" s="333"/>
      <c r="HG8" s="333"/>
      <c r="HH8" s="333"/>
      <c r="HI8" s="333"/>
      <c r="HJ8" s="333"/>
      <c r="HK8" s="333"/>
      <c r="HL8" s="333"/>
      <c r="HM8" s="333"/>
      <c r="HN8" s="333"/>
      <c r="HO8" s="333"/>
      <c r="HP8" s="333"/>
      <c r="HQ8" s="333"/>
      <c r="HR8" s="333"/>
      <c r="HS8" s="333"/>
      <c r="HT8" s="333"/>
      <c r="HU8" s="333"/>
      <c r="HV8" s="333"/>
      <c r="HW8" s="333"/>
      <c r="HX8" s="333"/>
      <c r="HY8" s="333"/>
      <c r="HZ8" s="333"/>
      <c r="IA8" s="333"/>
      <c r="IB8" s="333"/>
      <c r="IC8" s="333"/>
      <c r="ID8" s="333"/>
      <c r="IE8" s="333"/>
      <c r="IF8" s="333"/>
      <c r="IG8" s="320"/>
      <c r="IH8" s="320"/>
      <c r="II8" s="320"/>
      <c r="IJ8" s="320"/>
      <c r="IK8" s="320"/>
    </row>
    <row r="9" spans="1:245" s="342" customFormat="1" ht="21" customHeight="1">
      <c r="A9" s="334" t="s">
        <v>163</v>
      </c>
      <c r="B9" s="335">
        <v>0</v>
      </c>
      <c r="C9" s="335">
        <v>1</v>
      </c>
      <c r="D9" s="336">
        <v>1</v>
      </c>
      <c r="E9" s="337">
        <v>100</v>
      </c>
      <c r="F9" s="338"/>
      <c r="G9" s="335">
        <v>0</v>
      </c>
      <c r="H9" s="335">
        <v>0</v>
      </c>
      <c r="I9" s="336">
        <v>0</v>
      </c>
      <c r="J9" s="337">
        <v>0</v>
      </c>
      <c r="K9" s="339"/>
      <c r="L9" s="336">
        <v>1</v>
      </c>
      <c r="M9" s="340"/>
      <c r="N9" s="340"/>
      <c r="O9" s="340"/>
      <c r="P9" s="340"/>
      <c r="Q9" s="340"/>
      <c r="R9" s="340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341"/>
      <c r="EC9" s="341"/>
      <c r="ED9" s="341"/>
      <c r="EE9" s="341"/>
      <c r="EF9" s="341"/>
      <c r="EG9" s="341"/>
      <c r="EH9" s="341"/>
      <c r="EI9" s="341"/>
      <c r="EJ9" s="341"/>
      <c r="EK9" s="341"/>
      <c r="EL9" s="341"/>
      <c r="EM9" s="341"/>
      <c r="EN9" s="341"/>
      <c r="EO9" s="341"/>
      <c r="EP9" s="341"/>
      <c r="EQ9" s="341"/>
      <c r="ER9" s="341"/>
      <c r="ES9" s="341"/>
      <c r="ET9" s="341"/>
      <c r="EU9" s="341"/>
      <c r="EV9" s="341"/>
      <c r="EW9" s="341"/>
      <c r="EX9" s="341"/>
      <c r="EY9" s="341"/>
      <c r="EZ9" s="341"/>
      <c r="FA9" s="341"/>
      <c r="FB9" s="341"/>
      <c r="FC9" s="341"/>
      <c r="FD9" s="341"/>
      <c r="FE9" s="341"/>
      <c r="FF9" s="341"/>
      <c r="FG9" s="341"/>
      <c r="FH9" s="341"/>
      <c r="FI9" s="341"/>
      <c r="FJ9" s="341"/>
      <c r="FK9" s="341"/>
      <c r="FL9" s="341"/>
      <c r="FM9" s="341"/>
      <c r="FN9" s="341"/>
      <c r="FO9" s="341"/>
      <c r="FP9" s="341"/>
      <c r="FQ9" s="341"/>
      <c r="FR9" s="341"/>
      <c r="FS9" s="341"/>
      <c r="FT9" s="341"/>
      <c r="FU9" s="341"/>
      <c r="FV9" s="341"/>
      <c r="FW9" s="341"/>
      <c r="FX9" s="341"/>
      <c r="FY9" s="341"/>
      <c r="FZ9" s="341"/>
      <c r="GA9" s="341"/>
      <c r="GB9" s="341"/>
      <c r="GC9" s="341"/>
      <c r="GD9" s="341"/>
      <c r="GE9" s="341"/>
      <c r="GF9" s="341"/>
      <c r="GG9" s="341"/>
      <c r="GH9" s="341"/>
      <c r="GI9" s="341"/>
      <c r="GJ9" s="341"/>
      <c r="GK9" s="341"/>
      <c r="GL9" s="341"/>
      <c r="GM9" s="341"/>
      <c r="GN9" s="341"/>
      <c r="GO9" s="341"/>
      <c r="GP9" s="341"/>
      <c r="GQ9" s="341"/>
      <c r="GR9" s="341"/>
      <c r="GS9" s="341"/>
      <c r="GT9" s="341"/>
      <c r="GU9" s="341"/>
      <c r="GV9" s="341"/>
      <c r="GW9" s="341"/>
      <c r="GX9" s="341"/>
      <c r="GY9" s="341"/>
      <c r="GZ9" s="341"/>
      <c r="HA9" s="341"/>
      <c r="HB9" s="341"/>
      <c r="HC9" s="341"/>
      <c r="HD9" s="341"/>
      <c r="HE9" s="341"/>
      <c r="HF9" s="341"/>
      <c r="HG9" s="341"/>
      <c r="HH9" s="341"/>
      <c r="HI9" s="341"/>
      <c r="HJ9" s="341"/>
      <c r="HK9" s="341"/>
      <c r="HL9" s="341"/>
      <c r="HM9" s="341"/>
      <c r="HN9" s="341"/>
      <c r="HO9" s="341"/>
      <c r="HP9" s="341"/>
      <c r="HQ9" s="341"/>
      <c r="HR9" s="341"/>
      <c r="HS9" s="341"/>
      <c r="HT9" s="341"/>
      <c r="HU9" s="341"/>
      <c r="HV9" s="341"/>
      <c r="HW9" s="341"/>
      <c r="HX9" s="341"/>
      <c r="HY9" s="341"/>
      <c r="HZ9" s="341"/>
      <c r="IA9" s="341"/>
      <c r="IB9" s="341"/>
      <c r="IC9" s="341"/>
      <c r="ID9" s="341"/>
      <c r="IE9" s="341"/>
      <c r="IF9" s="341"/>
    </row>
    <row r="10" spans="1:245" s="342" customFormat="1" ht="21" customHeight="1">
      <c r="A10" s="334" t="s">
        <v>164</v>
      </c>
      <c r="B10" s="335">
        <v>0</v>
      </c>
      <c r="C10" s="335">
        <v>0</v>
      </c>
      <c r="D10" s="336">
        <v>0</v>
      </c>
      <c r="E10" s="337">
        <v>0</v>
      </c>
      <c r="F10" s="338"/>
      <c r="G10" s="335">
        <v>0</v>
      </c>
      <c r="H10" s="335">
        <v>0</v>
      </c>
      <c r="I10" s="336">
        <v>0</v>
      </c>
      <c r="J10" s="337">
        <v>0</v>
      </c>
      <c r="K10" s="339"/>
      <c r="L10" s="336">
        <v>0</v>
      </c>
      <c r="M10" s="340"/>
      <c r="N10" s="340"/>
      <c r="O10" s="340"/>
      <c r="P10" s="340"/>
      <c r="Q10" s="340"/>
      <c r="R10" s="340"/>
      <c r="S10" s="341"/>
      <c r="T10" s="341"/>
      <c r="U10" s="341"/>
      <c r="V10" s="341"/>
      <c r="W10" s="341"/>
      <c r="X10" s="341"/>
      <c r="Y10" s="341"/>
      <c r="Z10" s="341"/>
      <c r="AA10" s="341"/>
      <c r="AB10" s="341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1"/>
      <c r="AP10" s="341"/>
      <c r="AQ10" s="341"/>
      <c r="AR10" s="341"/>
      <c r="AS10" s="341"/>
      <c r="AT10" s="341"/>
      <c r="AU10" s="341"/>
      <c r="AV10" s="341"/>
      <c r="AW10" s="341"/>
      <c r="AX10" s="341"/>
      <c r="AY10" s="341"/>
      <c r="AZ10" s="341"/>
      <c r="BA10" s="341"/>
      <c r="BB10" s="341"/>
      <c r="BC10" s="341"/>
      <c r="BD10" s="341"/>
      <c r="BE10" s="341"/>
      <c r="BF10" s="341"/>
      <c r="BG10" s="341"/>
      <c r="BH10" s="341"/>
      <c r="BI10" s="341"/>
      <c r="BJ10" s="341"/>
      <c r="BK10" s="341"/>
      <c r="BL10" s="341"/>
      <c r="BM10" s="341"/>
      <c r="BN10" s="341"/>
      <c r="BO10" s="341"/>
      <c r="BP10" s="341"/>
      <c r="BQ10" s="341"/>
      <c r="BR10" s="341"/>
      <c r="BS10" s="341"/>
      <c r="BT10" s="341"/>
      <c r="BU10" s="341"/>
      <c r="BV10" s="341"/>
      <c r="BW10" s="341"/>
      <c r="BX10" s="341"/>
      <c r="BY10" s="341"/>
      <c r="BZ10" s="341"/>
      <c r="CA10" s="341"/>
      <c r="CB10" s="341"/>
      <c r="CC10" s="341"/>
      <c r="CD10" s="341"/>
      <c r="CE10" s="341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  <c r="DD10" s="341"/>
      <c r="DE10" s="341"/>
      <c r="DF10" s="341"/>
      <c r="DG10" s="341"/>
      <c r="DH10" s="341"/>
      <c r="DI10" s="341"/>
      <c r="DJ10" s="341"/>
      <c r="DK10" s="341"/>
      <c r="DL10" s="341"/>
      <c r="DM10" s="341"/>
      <c r="DN10" s="341"/>
      <c r="DO10" s="341"/>
      <c r="DP10" s="341"/>
      <c r="DQ10" s="341"/>
      <c r="DR10" s="341"/>
      <c r="DS10" s="341"/>
      <c r="DT10" s="341"/>
      <c r="DU10" s="341"/>
      <c r="DV10" s="341"/>
      <c r="DW10" s="341"/>
      <c r="DX10" s="341"/>
      <c r="DY10" s="341"/>
      <c r="DZ10" s="341"/>
      <c r="EA10" s="341"/>
      <c r="EB10" s="341"/>
      <c r="EC10" s="341"/>
      <c r="ED10" s="341"/>
      <c r="EE10" s="341"/>
      <c r="EF10" s="341"/>
      <c r="EG10" s="341"/>
      <c r="EH10" s="341"/>
      <c r="EI10" s="341"/>
      <c r="EJ10" s="341"/>
      <c r="EK10" s="341"/>
      <c r="EL10" s="341"/>
      <c r="EM10" s="341"/>
      <c r="EN10" s="341"/>
      <c r="EO10" s="341"/>
      <c r="EP10" s="341"/>
      <c r="EQ10" s="341"/>
      <c r="ER10" s="341"/>
      <c r="ES10" s="341"/>
      <c r="ET10" s="341"/>
      <c r="EU10" s="341"/>
      <c r="EV10" s="341"/>
      <c r="EW10" s="341"/>
      <c r="EX10" s="341"/>
      <c r="EY10" s="341"/>
      <c r="EZ10" s="341"/>
      <c r="FA10" s="341"/>
      <c r="FB10" s="341"/>
      <c r="FC10" s="341"/>
      <c r="FD10" s="341"/>
      <c r="FE10" s="341"/>
      <c r="FF10" s="341"/>
      <c r="FG10" s="341"/>
      <c r="FH10" s="341"/>
      <c r="FI10" s="341"/>
      <c r="FJ10" s="341"/>
      <c r="FK10" s="341"/>
      <c r="FL10" s="341"/>
      <c r="FM10" s="341"/>
      <c r="FN10" s="341"/>
      <c r="FO10" s="341"/>
      <c r="FP10" s="341"/>
      <c r="FQ10" s="341"/>
      <c r="FR10" s="341"/>
      <c r="FS10" s="341"/>
      <c r="FT10" s="341"/>
      <c r="FU10" s="341"/>
      <c r="FV10" s="341"/>
      <c r="FW10" s="341"/>
      <c r="FX10" s="341"/>
      <c r="FY10" s="341"/>
      <c r="FZ10" s="341"/>
      <c r="GA10" s="341"/>
      <c r="GB10" s="341"/>
      <c r="GC10" s="341"/>
      <c r="GD10" s="341"/>
      <c r="GE10" s="341"/>
      <c r="GF10" s="341"/>
      <c r="GG10" s="341"/>
      <c r="GH10" s="341"/>
      <c r="GI10" s="341"/>
      <c r="GJ10" s="341"/>
      <c r="GK10" s="341"/>
      <c r="GL10" s="341"/>
      <c r="GM10" s="341"/>
      <c r="GN10" s="341"/>
      <c r="GO10" s="341"/>
      <c r="GP10" s="341"/>
      <c r="GQ10" s="341"/>
      <c r="GR10" s="341"/>
      <c r="GS10" s="341"/>
      <c r="GT10" s="341"/>
      <c r="GU10" s="341"/>
      <c r="GV10" s="341"/>
      <c r="GW10" s="341"/>
      <c r="GX10" s="341"/>
      <c r="GY10" s="341"/>
      <c r="GZ10" s="341"/>
      <c r="HA10" s="341"/>
      <c r="HB10" s="341"/>
      <c r="HC10" s="341"/>
      <c r="HD10" s="341"/>
      <c r="HE10" s="341"/>
      <c r="HF10" s="341"/>
      <c r="HG10" s="341"/>
      <c r="HH10" s="341"/>
      <c r="HI10" s="341"/>
      <c r="HJ10" s="341"/>
      <c r="HK10" s="341"/>
      <c r="HL10" s="341"/>
      <c r="HM10" s="341"/>
      <c r="HN10" s="341"/>
      <c r="HO10" s="341"/>
      <c r="HP10" s="341"/>
      <c r="HQ10" s="341"/>
      <c r="HR10" s="341"/>
      <c r="HS10" s="341"/>
      <c r="HT10" s="341"/>
      <c r="HU10" s="341"/>
      <c r="HV10" s="341"/>
      <c r="HW10" s="341"/>
      <c r="HX10" s="341"/>
      <c r="HY10" s="341"/>
      <c r="HZ10" s="341"/>
      <c r="IA10" s="341"/>
      <c r="IB10" s="341"/>
      <c r="IC10" s="341"/>
      <c r="ID10" s="341"/>
      <c r="IE10" s="341"/>
      <c r="IF10" s="341"/>
    </row>
    <row r="11" spans="1:245" s="342" customFormat="1" ht="21" customHeight="1">
      <c r="A11" s="334" t="s">
        <v>165</v>
      </c>
      <c r="B11" s="335">
        <v>1</v>
      </c>
      <c r="C11" s="335">
        <v>0</v>
      </c>
      <c r="D11" s="336">
        <v>1</v>
      </c>
      <c r="E11" s="337">
        <v>100</v>
      </c>
      <c r="F11" s="338"/>
      <c r="G11" s="335">
        <v>0</v>
      </c>
      <c r="H11" s="335">
        <v>0</v>
      </c>
      <c r="I11" s="336">
        <v>0</v>
      </c>
      <c r="J11" s="337">
        <v>0</v>
      </c>
      <c r="K11" s="339"/>
      <c r="L11" s="336">
        <v>1</v>
      </c>
      <c r="M11" s="340"/>
      <c r="N11" s="340"/>
      <c r="O11" s="340"/>
      <c r="P11" s="340"/>
      <c r="Q11" s="340"/>
      <c r="R11" s="340"/>
      <c r="S11" s="341"/>
      <c r="T11" s="341"/>
      <c r="U11" s="341"/>
      <c r="V11" s="341"/>
      <c r="W11" s="341"/>
      <c r="X11" s="341"/>
      <c r="Y11" s="341"/>
      <c r="Z11" s="341"/>
      <c r="AA11" s="341"/>
      <c r="AB11" s="341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1"/>
      <c r="AP11" s="341"/>
      <c r="AQ11" s="341"/>
      <c r="AR11" s="341"/>
      <c r="AS11" s="341"/>
      <c r="AT11" s="341"/>
      <c r="AU11" s="341"/>
      <c r="AV11" s="341"/>
      <c r="AW11" s="341"/>
      <c r="AX11" s="341"/>
      <c r="AY11" s="341"/>
      <c r="AZ11" s="341"/>
      <c r="BA11" s="341"/>
      <c r="BB11" s="341"/>
      <c r="BC11" s="341"/>
      <c r="BD11" s="341"/>
      <c r="BE11" s="341"/>
      <c r="BF11" s="341"/>
      <c r="BG11" s="341"/>
      <c r="BH11" s="341"/>
      <c r="BI11" s="341"/>
      <c r="BJ11" s="341"/>
      <c r="BK11" s="341"/>
      <c r="BL11" s="341"/>
      <c r="BM11" s="341"/>
      <c r="BN11" s="341"/>
      <c r="BO11" s="341"/>
      <c r="BP11" s="341"/>
      <c r="BQ11" s="341"/>
      <c r="BR11" s="341"/>
      <c r="BS11" s="341"/>
      <c r="BT11" s="341"/>
      <c r="BU11" s="341"/>
      <c r="BV11" s="341"/>
      <c r="BW11" s="341"/>
      <c r="BX11" s="341"/>
      <c r="BY11" s="341"/>
      <c r="BZ11" s="341"/>
      <c r="CA11" s="341"/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1"/>
      <c r="CU11" s="341"/>
      <c r="CV11" s="341"/>
      <c r="CW11" s="341"/>
      <c r="CX11" s="341"/>
      <c r="CY11" s="341"/>
      <c r="CZ11" s="341"/>
      <c r="DA11" s="341"/>
      <c r="DB11" s="341"/>
      <c r="DC11" s="341"/>
      <c r="DD11" s="341"/>
      <c r="DE11" s="341"/>
      <c r="DF11" s="341"/>
      <c r="DG11" s="341"/>
      <c r="DH11" s="341"/>
      <c r="DI11" s="341"/>
      <c r="DJ11" s="341"/>
      <c r="DK11" s="341"/>
      <c r="DL11" s="341"/>
      <c r="DM11" s="341"/>
      <c r="DN11" s="341"/>
      <c r="DO11" s="341"/>
      <c r="DP11" s="341"/>
      <c r="DQ11" s="341"/>
      <c r="DR11" s="341"/>
      <c r="DS11" s="341"/>
      <c r="DT11" s="341"/>
      <c r="DU11" s="341"/>
      <c r="DV11" s="341"/>
      <c r="DW11" s="341"/>
      <c r="DX11" s="341"/>
      <c r="DY11" s="341"/>
      <c r="DZ11" s="341"/>
      <c r="EA11" s="341"/>
      <c r="EB11" s="341"/>
      <c r="EC11" s="341"/>
      <c r="ED11" s="341"/>
      <c r="EE11" s="341"/>
      <c r="EF11" s="341"/>
      <c r="EG11" s="341"/>
      <c r="EH11" s="341"/>
      <c r="EI11" s="341"/>
      <c r="EJ11" s="341"/>
      <c r="EK11" s="341"/>
      <c r="EL11" s="341"/>
      <c r="EM11" s="341"/>
      <c r="EN11" s="341"/>
      <c r="EO11" s="341"/>
      <c r="EP11" s="341"/>
      <c r="EQ11" s="341"/>
      <c r="ER11" s="341"/>
      <c r="ES11" s="341"/>
      <c r="ET11" s="341"/>
      <c r="EU11" s="341"/>
      <c r="EV11" s="341"/>
      <c r="EW11" s="341"/>
      <c r="EX11" s="341"/>
      <c r="EY11" s="341"/>
      <c r="EZ11" s="341"/>
      <c r="FA11" s="341"/>
      <c r="FB11" s="341"/>
      <c r="FC11" s="341"/>
      <c r="FD11" s="341"/>
      <c r="FE11" s="341"/>
      <c r="FF11" s="341"/>
      <c r="FG11" s="341"/>
      <c r="FH11" s="341"/>
      <c r="FI11" s="341"/>
      <c r="FJ11" s="341"/>
      <c r="FK11" s="341"/>
      <c r="FL11" s="341"/>
      <c r="FM11" s="341"/>
      <c r="FN11" s="341"/>
      <c r="FO11" s="341"/>
      <c r="FP11" s="341"/>
      <c r="FQ11" s="341"/>
      <c r="FR11" s="341"/>
      <c r="FS11" s="341"/>
      <c r="FT11" s="341"/>
      <c r="FU11" s="341"/>
      <c r="FV11" s="341"/>
      <c r="FW11" s="341"/>
      <c r="FX11" s="341"/>
      <c r="FY11" s="341"/>
      <c r="FZ11" s="341"/>
      <c r="GA11" s="341"/>
      <c r="GB11" s="341"/>
      <c r="GC11" s="341"/>
      <c r="GD11" s="341"/>
      <c r="GE11" s="341"/>
      <c r="GF11" s="341"/>
      <c r="GG11" s="341"/>
      <c r="GH11" s="341"/>
      <c r="GI11" s="341"/>
      <c r="GJ11" s="341"/>
      <c r="GK11" s="341"/>
      <c r="GL11" s="341"/>
      <c r="GM11" s="341"/>
      <c r="GN11" s="341"/>
      <c r="GO11" s="341"/>
      <c r="GP11" s="341"/>
      <c r="GQ11" s="341"/>
      <c r="GR11" s="341"/>
      <c r="GS11" s="341"/>
      <c r="GT11" s="341"/>
      <c r="GU11" s="341"/>
      <c r="GV11" s="341"/>
      <c r="GW11" s="341"/>
      <c r="GX11" s="341"/>
      <c r="GY11" s="341"/>
      <c r="GZ11" s="341"/>
      <c r="HA11" s="341"/>
      <c r="HB11" s="341"/>
      <c r="HC11" s="341"/>
      <c r="HD11" s="341"/>
      <c r="HE11" s="341"/>
      <c r="HF11" s="341"/>
      <c r="HG11" s="341"/>
      <c r="HH11" s="341"/>
      <c r="HI11" s="341"/>
      <c r="HJ11" s="341"/>
      <c r="HK11" s="341"/>
      <c r="HL11" s="341"/>
      <c r="HM11" s="341"/>
      <c r="HN11" s="341"/>
      <c r="HO11" s="341"/>
      <c r="HP11" s="341"/>
      <c r="HQ11" s="341"/>
      <c r="HR11" s="341"/>
      <c r="HS11" s="341"/>
      <c r="HT11" s="341"/>
      <c r="HU11" s="341"/>
      <c r="HV11" s="341"/>
      <c r="HW11" s="341"/>
      <c r="HX11" s="341"/>
      <c r="HY11" s="341"/>
      <c r="HZ11" s="341"/>
      <c r="IA11" s="341"/>
      <c r="IB11" s="341"/>
      <c r="IC11" s="341"/>
      <c r="ID11" s="341"/>
      <c r="IE11" s="341"/>
      <c r="IF11" s="341"/>
    </row>
    <row r="12" spans="1:245" s="342" customFormat="1" ht="21" customHeight="1">
      <c r="A12" s="334" t="s">
        <v>166</v>
      </c>
      <c r="B12" s="335">
        <v>0</v>
      </c>
      <c r="C12" s="335">
        <v>0</v>
      </c>
      <c r="D12" s="336">
        <v>0</v>
      </c>
      <c r="E12" s="337">
        <v>0</v>
      </c>
      <c r="F12" s="338"/>
      <c r="G12" s="335">
        <v>0</v>
      </c>
      <c r="H12" s="335">
        <v>0</v>
      </c>
      <c r="I12" s="336">
        <v>0</v>
      </c>
      <c r="J12" s="337">
        <v>0</v>
      </c>
      <c r="K12" s="339"/>
      <c r="L12" s="336">
        <v>0</v>
      </c>
      <c r="M12" s="340"/>
      <c r="N12" s="340"/>
      <c r="O12" s="340"/>
      <c r="P12" s="340"/>
      <c r="Q12" s="340"/>
      <c r="R12" s="340"/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1"/>
      <c r="AP12" s="341"/>
      <c r="AQ12" s="341"/>
      <c r="AR12" s="341"/>
      <c r="AS12" s="341"/>
      <c r="AT12" s="341"/>
      <c r="AU12" s="341"/>
      <c r="AV12" s="341"/>
      <c r="AW12" s="341"/>
      <c r="AX12" s="341"/>
      <c r="AY12" s="341"/>
      <c r="AZ12" s="341"/>
      <c r="BA12" s="341"/>
      <c r="BB12" s="341"/>
      <c r="BC12" s="341"/>
      <c r="BD12" s="341"/>
      <c r="BE12" s="341"/>
      <c r="BF12" s="341"/>
      <c r="BG12" s="341"/>
      <c r="BH12" s="341"/>
      <c r="BI12" s="341"/>
      <c r="BJ12" s="341"/>
      <c r="BK12" s="341"/>
      <c r="BL12" s="341"/>
      <c r="BM12" s="341"/>
      <c r="BN12" s="341"/>
      <c r="BO12" s="341"/>
      <c r="BP12" s="341"/>
      <c r="BQ12" s="341"/>
      <c r="BR12" s="341"/>
      <c r="BS12" s="341"/>
      <c r="BT12" s="341"/>
      <c r="BU12" s="341"/>
      <c r="BV12" s="341"/>
      <c r="BW12" s="341"/>
      <c r="BX12" s="341"/>
      <c r="BY12" s="341"/>
      <c r="BZ12" s="341"/>
      <c r="CA12" s="341"/>
      <c r="CB12" s="341"/>
      <c r="CC12" s="341"/>
      <c r="CD12" s="341"/>
      <c r="CE12" s="341"/>
      <c r="CF12" s="341"/>
      <c r="CG12" s="341"/>
      <c r="CH12" s="341"/>
      <c r="CI12" s="341"/>
      <c r="CJ12" s="341"/>
      <c r="CK12" s="341"/>
      <c r="CL12" s="341"/>
      <c r="CM12" s="341"/>
      <c r="CN12" s="341"/>
      <c r="CO12" s="341"/>
      <c r="CP12" s="341"/>
      <c r="CQ12" s="341"/>
      <c r="CR12" s="341"/>
      <c r="CS12" s="341"/>
      <c r="CT12" s="341"/>
      <c r="CU12" s="341"/>
      <c r="CV12" s="341"/>
      <c r="CW12" s="341"/>
      <c r="CX12" s="341"/>
      <c r="CY12" s="341"/>
      <c r="CZ12" s="341"/>
      <c r="DA12" s="341"/>
      <c r="DB12" s="341"/>
      <c r="DC12" s="341"/>
      <c r="DD12" s="341"/>
      <c r="DE12" s="341"/>
      <c r="DF12" s="341"/>
      <c r="DG12" s="341"/>
      <c r="DH12" s="341"/>
      <c r="DI12" s="341"/>
      <c r="DJ12" s="341"/>
      <c r="DK12" s="341"/>
      <c r="DL12" s="341"/>
      <c r="DM12" s="341"/>
      <c r="DN12" s="341"/>
      <c r="DO12" s="341"/>
      <c r="DP12" s="341"/>
      <c r="DQ12" s="341"/>
      <c r="DR12" s="341"/>
      <c r="DS12" s="341"/>
      <c r="DT12" s="341"/>
      <c r="DU12" s="341"/>
      <c r="DV12" s="341"/>
      <c r="DW12" s="341"/>
      <c r="DX12" s="341"/>
      <c r="DY12" s="341"/>
      <c r="DZ12" s="341"/>
      <c r="EA12" s="341"/>
      <c r="EB12" s="341"/>
      <c r="EC12" s="341"/>
      <c r="ED12" s="341"/>
      <c r="EE12" s="341"/>
      <c r="EF12" s="341"/>
      <c r="EG12" s="341"/>
      <c r="EH12" s="341"/>
      <c r="EI12" s="341"/>
      <c r="EJ12" s="341"/>
      <c r="EK12" s="341"/>
      <c r="EL12" s="341"/>
      <c r="EM12" s="341"/>
      <c r="EN12" s="341"/>
      <c r="EO12" s="341"/>
      <c r="EP12" s="341"/>
      <c r="EQ12" s="341"/>
      <c r="ER12" s="341"/>
      <c r="ES12" s="341"/>
      <c r="ET12" s="341"/>
      <c r="EU12" s="341"/>
      <c r="EV12" s="341"/>
      <c r="EW12" s="341"/>
      <c r="EX12" s="341"/>
      <c r="EY12" s="341"/>
      <c r="EZ12" s="341"/>
      <c r="FA12" s="341"/>
      <c r="FB12" s="341"/>
      <c r="FC12" s="341"/>
      <c r="FD12" s="341"/>
      <c r="FE12" s="341"/>
      <c r="FF12" s="341"/>
      <c r="FG12" s="341"/>
      <c r="FH12" s="341"/>
      <c r="FI12" s="341"/>
      <c r="FJ12" s="341"/>
      <c r="FK12" s="341"/>
      <c r="FL12" s="341"/>
      <c r="FM12" s="341"/>
      <c r="FN12" s="341"/>
      <c r="FO12" s="341"/>
      <c r="FP12" s="341"/>
      <c r="FQ12" s="341"/>
      <c r="FR12" s="341"/>
      <c r="FS12" s="341"/>
      <c r="FT12" s="341"/>
      <c r="FU12" s="341"/>
      <c r="FV12" s="341"/>
      <c r="FW12" s="341"/>
      <c r="FX12" s="341"/>
      <c r="FY12" s="341"/>
      <c r="FZ12" s="341"/>
      <c r="GA12" s="341"/>
      <c r="GB12" s="341"/>
      <c r="GC12" s="341"/>
      <c r="GD12" s="341"/>
      <c r="GE12" s="341"/>
      <c r="GF12" s="341"/>
      <c r="GG12" s="341"/>
      <c r="GH12" s="341"/>
      <c r="GI12" s="341"/>
      <c r="GJ12" s="341"/>
      <c r="GK12" s="341"/>
      <c r="GL12" s="341"/>
      <c r="GM12" s="341"/>
      <c r="GN12" s="341"/>
      <c r="GO12" s="341"/>
      <c r="GP12" s="341"/>
      <c r="GQ12" s="341"/>
      <c r="GR12" s="341"/>
      <c r="GS12" s="341"/>
      <c r="GT12" s="341"/>
      <c r="GU12" s="341"/>
      <c r="GV12" s="341"/>
      <c r="GW12" s="341"/>
      <c r="GX12" s="341"/>
      <c r="GY12" s="341"/>
      <c r="GZ12" s="341"/>
      <c r="HA12" s="341"/>
      <c r="HB12" s="341"/>
      <c r="HC12" s="341"/>
      <c r="HD12" s="341"/>
      <c r="HE12" s="341"/>
      <c r="HF12" s="341"/>
      <c r="HG12" s="341"/>
      <c r="HH12" s="341"/>
      <c r="HI12" s="341"/>
      <c r="HJ12" s="341"/>
      <c r="HK12" s="341"/>
      <c r="HL12" s="341"/>
      <c r="HM12" s="341"/>
      <c r="HN12" s="341"/>
      <c r="HO12" s="341"/>
      <c r="HP12" s="341"/>
      <c r="HQ12" s="341"/>
      <c r="HR12" s="341"/>
      <c r="HS12" s="341"/>
      <c r="HT12" s="341"/>
      <c r="HU12" s="341"/>
      <c r="HV12" s="341"/>
      <c r="HW12" s="341"/>
      <c r="HX12" s="341"/>
      <c r="HY12" s="341"/>
      <c r="HZ12" s="341"/>
      <c r="IA12" s="341"/>
      <c r="IB12" s="341"/>
      <c r="IC12" s="341"/>
      <c r="ID12" s="341"/>
      <c r="IE12" s="341"/>
      <c r="IF12" s="341"/>
    </row>
    <row r="13" spans="1:245" s="342" customFormat="1" ht="21" customHeight="1">
      <c r="A13" s="334" t="s">
        <v>167</v>
      </c>
      <c r="B13" s="335">
        <v>9</v>
      </c>
      <c r="C13" s="335">
        <v>11</v>
      </c>
      <c r="D13" s="336">
        <v>20</v>
      </c>
      <c r="E13" s="337">
        <v>100</v>
      </c>
      <c r="F13" s="338"/>
      <c r="G13" s="335">
        <v>0</v>
      </c>
      <c r="H13" s="335">
        <v>0</v>
      </c>
      <c r="I13" s="336">
        <v>0</v>
      </c>
      <c r="J13" s="337">
        <v>0</v>
      </c>
      <c r="K13" s="339"/>
      <c r="L13" s="336">
        <v>20</v>
      </c>
      <c r="M13" s="340"/>
      <c r="N13" s="340"/>
      <c r="O13" s="340"/>
      <c r="P13" s="340"/>
      <c r="Q13" s="340"/>
      <c r="R13" s="340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41"/>
      <c r="BZ13" s="341"/>
      <c r="CA13" s="341"/>
      <c r="CB13" s="341"/>
      <c r="CC13" s="341"/>
      <c r="CD13" s="341"/>
      <c r="CE13" s="341"/>
      <c r="CF13" s="341"/>
      <c r="CG13" s="341"/>
      <c r="CH13" s="341"/>
      <c r="CI13" s="341"/>
      <c r="CJ13" s="341"/>
      <c r="CK13" s="341"/>
      <c r="CL13" s="341"/>
      <c r="CM13" s="341"/>
      <c r="CN13" s="341"/>
      <c r="CO13" s="341"/>
      <c r="CP13" s="341"/>
      <c r="CQ13" s="341"/>
      <c r="CR13" s="341"/>
      <c r="CS13" s="341"/>
      <c r="CT13" s="341"/>
      <c r="CU13" s="341"/>
      <c r="CV13" s="341"/>
      <c r="CW13" s="341"/>
      <c r="CX13" s="341"/>
      <c r="CY13" s="341"/>
      <c r="CZ13" s="341"/>
      <c r="DA13" s="341"/>
      <c r="DB13" s="341"/>
      <c r="DC13" s="341"/>
      <c r="DD13" s="341"/>
      <c r="DE13" s="341"/>
      <c r="DF13" s="341"/>
      <c r="DG13" s="341"/>
      <c r="DH13" s="341"/>
      <c r="DI13" s="341"/>
      <c r="DJ13" s="341"/>
      <c r="DK13" s="341"/>
      <c r="DL13" s="341"/>
      <c r="DM13" s="341"/>
      <c r="DN13" s="341"/>
      <c r="DO13" s="341"/>
      <c r="DP13" s="341"/>
      <c r="DQ13" s="341"/>
      <c r="DR13" s="341"/>
      <c r="DS13" s="341"/>
      <c r="DT13" s="341"/>
      <c r="DU13" s="341"/>
      <c r="DV13" s="341"/>
      <c r="DW13" s="341"/>
      <c r="DX13" s="341"/>
      <c r="DY13" s="341"/>
      <c r="DZ13" s="341"/>
      <c r="EA13" s="341"/>
      <c r="EB13" s="341"/>
      <c r="EC13" s="341"/>
      <c r="ED13" s="341"/>
      <c r="EE13" s="341"/>
      <c r="EF13" s="341"/>
      <c r="EG13" s="341"/>
      <c r="EH13" s="341"/>
      <c r="EI13" s="341"/>
      <c r="EJ13" s="341"/>
      <c r="EK13" s="341"/>
      <c r="EL13" s="341"/>
      <c r="EM13" s="341"/>
      <c r="EN13" s="341"/>
      <c r="EO13" s="341"/>
      <c r="EP13" s="341"/>
      <c r="EQ13" s="341"/>
      <c r="ER13" s="341"/>
      <c r="ES13" s="341"/>
      <c r="ET13" s="341"/>
      <c r="EU13" s="341"/>
      <c r="EV13" s="341"/>
      <c r="EW13" s="341"/>
      <c r="EX13" s="341"/>
      <c r="EY13" s="341"/>
      <c r="EZ13" s="341"/>
      <c r="FA13" s="341"/>
      <c r="FB13" s="341"/>
      <c r="FC13" s="341"/>
      <c r="FD13" s="341"/>
      <c r="FE13" s="341"/>
      <c r="FF13" s="341"/>
      <c r="FG13" s="341"/>
      <c r="FH13" s="341"/>
      <c r="FI13" s="341"/>
      <c r="FJ13" s="341"/>
      <c r="FK13" s="341"/>
      <c r="FL13" s="341"/>
      <c r="FM13" s="341"/>
      <c r="FN13" s="341"/>
      <c r="FO13" s="341"/>
      <c r="FP13" s="341"/>
      <c r="FQ13" s="341"/>
      <c r="FR13" s="341"/>
      <c r="FS13" s="341"/>
      <c r="FT13" s="341"/>
      <c r="FU13" s="341"/>
      <c r="FV13" s="341"/>
      <c r="FW13" s="341"/>
      <c r="FX13" s="341"/>
      <c r="FY13" s="341"/>
      <c r="FZ13" s="341"/>
      <c r="GA13" s="341"/>
      <c r="GB13" s="341"/>
      <c r="GC13" s="341"/>
      <c r="GD13" s="341"/>
      <c r="GE13" s="341"/>
      <c r="GF13" s="341"/>
      <c r="GG13" s="341"/>
      <c r="GH13" s="341"/>
      <c r="GI13" s="341"/>
      <c r="GJ13" s="341"/>
      <c r="GK13" s="341"/>
      <c r="GL13" s="341"/>
      <c r="GM13" s="341"/>
      <c r="GN13" s="341"/>
      <c r="GO13" s="341"/>
      <c r="GP13" s="341"/>
      <c r="GQ13" s="341"/>
      <c r="GR13" s="341"/>
      <c r="GS13" s="341"/>
      <c r="GT13" s="341"/>
      <c r="GU13" s="341"/>
      <c r="GV13" s="341"/>
      <c r="GW13" s="341"/>
      <c r="GX13" s="341"/>
      <c r="GY13" s="341"/>
      <c r="GZ13" s="341"/>
      <c r="HA13" s="341"/>
      <c r="HB13" s="341"/>
      <c r="HC13" s="341"/>
      <c r="HD13" s="341"/>
      <c r="HE13" s="341"/>
      <c r="HF13" s="341"/>
      <c r="HG13" s="341"/>
      <c r="HH13" s="341"/>
      <c r="HI13" s="341"/>
      <c r="HJ13" s="341"/>
      <c r="HK13" s="341"/>
      <c r="HL13" s="341"/>
      <c r="HM13" s="341"/>
      <c r="HN13" s="341"/>
      <c r="HO13" s="341"/>
      <c r="HP13" s="341"/>
      <c r="HQ13" s="341"/>
      <c r="HR13" s="341"/>
      <c r="HS13" s="341"/>
      <c r="HT13" s="341"/>
      <c r="HU13" s="341"/>
      <c r="HV13" s="341"/>
      <c r="HW13" s="341"/>
      <c r="HX13" s="341"/>
      <c r="HY13" s="341"/>
      <c r="HZ13" s="341"/>
      <c r="IA13" s="341"/>
      <c r="IB13" s="341"/>
      <c r="IC13" s="341"/>
      <c r="ID13" s="341"/>
      <c r="IE13" s="341"/>
      <c r="IF13" s="341"/>
    </row>
    <row r="14" spans="1:245" s="342" customFormat="1" ht="21" customHeight="1">
      <c r="A14" s="334" t="s">
        <v>168</v>
      </c>
      <c r="B14" s="335">
        <v>1</v>
      </c>
      <c r="C14" s="335">
        <v>10</v>
      </c>
      <c r="D14" s="336">
        <v>11</v>
      </c>
      <c r="E14" s="337">
        <v>64.705882352941174</v>
      </c>
      <c r="F14" s="338"/>
      <c r="G14" s="335">
        <v>2</v>
      </c>
      <c r="H14" s="335">
        <v>4</v>
      </c>
      <c r="I14" s="336">
        <v>6</v>
      </c>
      <c r="J14" s="337">
        <v>35.294117647058826</v>
      </c>
      <c r="K14" s="339"/>
      <c r="L14" s="336">
        <v>17</v>
      </c>
      <c r="M14" s="340"/>
      <c r="N14" s="340"/>
      <c r="O14" s="340"/>
      <c r="P14" s="340"/>
      <c r="Q14" s="340"/>
      <c r="R14" s="340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1"/>
      <c r="AS14" s="341"/>
      <c r="AT14" s="341"/>
      <c r="AU14" s="341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41"/>
      <c r="BS14" s="341"/>
      <c r="BT14" s="341"/>
      <c r="BU14" s="341"/>
      <c r="BV14" s="341"/>
      <c r="BW14" s="341"/>
      <c r="BX14" s="341"/>
      <c r="BY14" s="341"/>
      <c r="BZ14" s="341"/>
      <c r="CA14" s="341"/>
      <c r="CB14" s="341"/>
      <c r="CC14" s="341"/>
      <c r="CD14" s="341"/>
      <c r="CE14" s="341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  <c r="CR14" s="341"/>
      <c r="CS14" s="341"/>
      <c r="CT14" s="341"/>
      <c r="CU14" s="341"/>
      <c r="CV14" s="341"/>
      <c r="CW14" s="341"/>
      <c r="CX14" s="341"/>
      <c r="CY14" s="341"/>
      <c r="CZ14" s="341"/>
      <c r="DA14" s="341"/>
      <c r="DB14" s="341"/>
      <c r="DC14" s="341"/>
      <c r="DD14" s="341"/>
      <c r="DE14" s="341"/>
      <c r="DF14" s="341"/>
      <c r="DG14" s="341"/>
      <c r="DH14" s="341"/>
      <c r="DI14" s="341"/>
      <c r="DJ14" s="341"/>
      <c r="DK14" s="341"/>
      <c r="DL14" s="341"/>
      <c r="DM14" s="341"/>
      <c r="DN14" s="341"/>
      <c r="DO14" s="341"/>
      <c r="DP14" s="341"/>
      <c r="DQ14" s="341"/>
      <c r="DR14" s="341"/>
      <c r="DS14" s="341"/>
      <c r="DT14" s="341"/>
      <c r="DU14" s="341"/>
      <c r="DV14" s="341"/>
      <c r="DW14" s="341"/>
      <c r="DX14" s="341"/>
      <c r="DY14" s="341"/>
      <c r="DZ14" s="341"/>
      <c r="EA14" s="341"/>
      <c r="EB14" s="341"/>
      <c r="EC14" s="341"/>
      <c r="ED14" s="341"/>
      <c r="EE14" s="341"/>
      <c r="EF14" s="341"/>
      <c r="EG14" s="341"/>
      <c r="EH14" s="341"/>
      <c r="EI14" s="341"/>
      <c r="EJ14" s="341"/>
      <c r="EK14" s="341"/>
      <c r="EL14" s="341"/>
      <c r="EM14" s="341"/>
      <c r="EN14" s="341"/>
      <c r="EO14" s="341"/>
      <c r="EP14" s="341"/>
      <c r="EQ14" s="341"/>
      <c r="ER14" s="341"/>
      <c r="ES14" s="341"/>
      <c r="ET14" s="341"/>
      <c r="EU14" s="341"/>
      <c r="EV14" s="341"/>
      <c r="EW14" s="341"/>
      <c r="EX14" s="341"/>
      <c r="EY14" s="341"/>
      <c r="EZ14" s="341"/>
      <c r="FA14" s="341"/>
      <c r="FB14" s="341"/>
      <c r="FC14" s="341"/>
      <c r="FD14" s="341"/>
      <c r="FE14" s="341"/>
      <c r="FF14" s="341"/>
      <c r="FG14" s="341"/>
      <c r="FH14" s="341"/>
      <c r="FI14" s="341"/>
      <c r="FJ14" s="341"/>
      <c r="FK14" s="341"/>
      <c r="FL14" s="341"/>
      <c r="FM14" s="341"/>
      <c r="FN14" s="341"/>
      <c r="FO14" s="341"/>
      <c r="FP14" s="341"/>
      <c r="FQ14" s="341"/>
      <c r="FR14" s="341"/>
      <c r="FS14" s="341"/>
      <c r="FT14" s="341"/>
      <c r="FU14" s="341"/>
      <c r="FV14" s="341"/>
      <c r="FW14" s="341"/>
      <c r="FX14" s="341"/>
      <c r="FY14" s="341"/>
      <c r="FZ14" s="341"/>
      <c r="GA14" s="341"/>
      <c r="GB14" s="341"/>
      <c r="GC14" s="341"/>
      <c r="GD14" s="341"/>
      <c r="GE14" s="341"/>
      <c r="GF14" s="341"/>
      <c r="GG14" s="341"/>
      <c r="GH14" s="341"/>
      <c r="GI14" s="341"/>
      <c r="GJ14" s="341"/>
      <c r="GK14" s="341"/>
      <c r="GL14" s="341"/>
      <c r="GM14" s="341"/>
      <c r="GN14" s="341"/>
      <c r="GO14" s="341"/>
      <c r="GP14" s="341"/>
      <c r="GQ14" s="341"/>
      <c r="GR14" s="341"/>
      <c r="GS14" s="341"/>
      <c r="GT14" s="341"/>
      <c r="GU14" s="341"/>
      <c r="GV14" s="341"/>
      <c r="GW14" s="341"/>
      <c r="GX14" s="341"/>
      <c r="GY14" s="341"/>
      <c r="GZ14" s="341"/>
      <c r="HA14" s="341"/>
      <c r="HB14" s="341"/>
      <c r="HC14" s="341"/>
      <c r="HD14" s="341"/>
      <c r="HE14" s="341"/>
      <c r="HF14" s="341"/>
      <c r="HG14" s="341"/>
      <c r="HH14" s="341"/>
      <c r="HI14" s="341"/>
      <c r="HJ14" s="341"/>
      <c r="HK14" s="341"/>
      <c r="HL14" s="341"/>
      <c r="HM14" s="341"/>
      <c r="HN14" s="341"/>
      <c r="HO14" s="341"/>
      <c r="HP14" s="341"/>
      <c r="HQ14" s="341"/>
      <c r="HR14" s="341"/>
      <c r="HS14" s="341"/>
      <c r="HT14" s="341"/>
      <c r="HU14" s="341"/>
      <c r="HV14" s="341"/>
      <c r="HW14" s="341"/>
      <c r="HX14" s="341"/>
      <c r="HY14" s="341"/>
      <c r="HZ14" s="341"/>
      <c r="IA14" s="341"/>
      <c r="IB14" s="341"/>
      <c r="IC14" s="341"/>
      <c r="ID14" s="341"/>
      <c r="IE14" s="341"/>
      <c r="IF14" s="341"/>
    </row>
    <row r="15" spans="1:245" s="342" customFormat="1" ht="21" customHeight="1">
      <c r="A15" s="334" t="s">
        <v>169</v>
      </c>
      <c r="B15" s="335">
        <v>8</v>
      </c>
      <c r="C15" s="335">
        <v>29</v>
      </c>
      <c r="D15" s="336">
        <v>37</v>
      </c>
      <c r="E15" s="337">
        <v>92.5</v>
      </c>
      <c r="F15" s="338"/>
      <c r="G15" s="335">
        <v>1</v>
      </c>
      <c r="H15" s="335">
        <v>2</v>
      </c>
      <c r="I15" s="336">
        <v>3</v>
      </c>
      <c r="J15" s="337">
        <v>7.5</v>
      </c>
      <c r="K15" s="339"/>
      <c r="L15" s="336">
        <v>40</v>
      </c>
      <c r="M15" s="340"/>
      <c r="N15" s="340"/>
      <c r="O15" s="340"/>
      <c r="P15" s="340"/>
      <c r="Q15" s="340"/>
      <c r="R15" s="340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1"/>
      <c r="AP15" s="341"/>
      <c r="AQ15" s="341"/>
      <c r="AR15" s="341"/>
      <c r="AS15" s="341"/>
      <c r="AT15" s="341"/>
      <c r="AU15" s="341"/>
      <c r="AV15" s="341"/>
      <c r="AW15" s="341"/>
      <c r="AX15" s="341"/>
      <c r="AY15" s="341"/>
      <c r="AZ15" s="341"/>
      <c r="BA15" s="341"/>
      <c r="BB15" s="341"/>
      <c r="BC15" s="341"/>
      <c r="BD15" s="341"/>
      <c r="BE15" s="341"/>
      <c r="BF15" s="341"/>
      <c r="BG15" s="341"/>
      <c r="BH15" s="341"/>
      <c r="BI15" s="341"/>
      <c r="BJ15" s="341"/>
      <c r="BK15" s="341"/>
      <c r="BL15" s="341"/>
      <c r="BM15" s="341"/>
      <c r="BN15" s="341"/>
      <c r="BO15" s="341"/>
      <c r="BP15" s="341"/>
      <c r="BQ15" s="341"/>
      <c r="BR15" s="341"/>
      <c r="BS15" s="341"/>
      <c r="BT15" s="341"/>
      <c r="BU15" s="341"/>
      <c r="BV15" s="341"/>
      <c r="BW15" s="341"/>
      <c r="BX15" s="341"/>
      <c r="BY15" s="341"/>
      <c r="BZ15" s="341"/>
      <c r="CA15" s="341"/>
      <c r="CB15" s="341"/>
      <c r="CC15" s="341"/>
      <c r="CD15" s="341"/>
      <c r="CE15" s="341"/>
      <c r="CF15" s="341"/>
      <c r="CG15" s="341"/>
      <c r="CH15" s="341"/>
      <c r="CI15" s="341"/>
      <c r="CJ15" s="341"/>
      <c r="CK15" s="341"/>
      <c r="CL15" s="341"/>
      <c r="CM15" s="341"/>
      <c r="CN15" s="341"/>
      <c r="CO15" s="341"/>
      <c r="CP15" s="341"/>
      <c r="CQ15" s="341"/>
      <c r="CR15" s="341"/>
      <c r="CS15" s="341"/>
      <c r="CT15" s="341"/>
      <c r="CU15" s="341"/>
      <c r="CV15" s="341"/>
      <c r="CW15" s="341"/>
      <c r="CX15" s="341"/>
      <c r="CY15" s="341"/>
      <c r="CZ15" s="341"/>
      <c r="DA15" s="341"/>
      <c r="DB15" s="341"/>
      <c r="DC15" s="341"/>
      <c r="DD15" s="341"/>
      <c r="DE15" s="341"/>
      <c r="DF15" s="341"/>
      <c r="DG15" s="341"/>
      <c r="DH15" s="341"/>
      <c r="DI15" s="341"/>
      <c r="DJ15" s="341"/>
      <c r="DK15" s="341"/>
      <c r="DL15" s="341"/>
      <c r="DM15" s="341"/>
      <c r="DN15" s="341"/>
      <c r="DO15" s="341"/>
      <c r="DP15" s="341"/>
      <c r="DQ15" s="341"/>
      <c r="DR15" s="341"/>
      <c r="DS15" s="341"/>
      <c r="DT15" s="341"/>
      <c r="DU15" s="341"/>
      <c r="DV15" s="341"/>
      <c r="DW15" s="341"/>
      <c r="DX15" s="341"/>
      <c r="DY15" s="341"/>
      <c r="DZ15" s="341"/>
      <c r="EA15" s="341"/>
      <c r="EB15" s="341"/>
      <c r="EC15" s="341"/>
      <c r="ED15" s="341"/>
      <c r="EE15" s="341"/>
      <c r="EF15" s="341"/>
      <c r="EG15" s="341"/>
      <c r="EH15" s="341"/>
      <c r="EI15" s="341"/>
      <c r="EJ15" s="341"/>
      <c r="EK15" s="341"/>
      <c r="EL15" s="341"/>
      <c r="EM15" s="341"/>
      <c r="EN15" s="341"/>
      <c r="EO15" s="341"/>
      <c r="EP15" s="341"/>
      <c r="EQ15" s="341"/>
      <c r="ER15" s="341"/>
      <c r="ES15" s="341"/>
      <c r="ET15" s="341"/>
      <c r="EU15" s="341"/>
      <c r="EV15" s="341"/>
      <c r="EW15" s="341"/>
      <c r="EX15" s="341"/>
      <c r="EY15" s="341"/>
      <c r="EZ15" s="341"/>
      <c r="FA15" s="341"/>
      <c r="FB15" s="341"/>
      <c r="FC15" s="341"/>
      <c r="FD15" s="341"/>
      <c r="FE15" s="341"/>
      <c r="FF15" s="341"/>
      <c r="FG15" s="341"/>
      <c r="FH15" s="341"/>
      <c r="FI15" s="341"/>
      <c r="FJ15" s="341"/>
      <c r="FK15" s="341"/>
      <c r="FL15" s="341"/>
      <c r="FM15" s="341"/>
      <c r="FN15" s="341"/>
      <c r="FO15" s="341"/>
      <c r="FP15" s="341"/>
      <c r="FQ15" s="341"/>
      <c r="FR15" s="341"/>
      <c r="FS15" s="341"/>
      <c r="FT15" s="341"/>
      <c r="FU15" s="341"/>
      <c r="FV15" s="341"/>
      <c r="FW15" s="341"/>
      <c r="FX15" s="341"/>
      <c r="FY15" s="341"/>
      <c r="FZ15" s="341"/>
      <c r="GA15" s="341"/>
      <c r="GB15" s="341"/>
      <c r="GC15" s="341"/>
      <c r="GD15" s="341"/>
      <c r="GE15" s="341"/>
      <c r="GF15" s="341"/>
      <c r="GG15" s="341"/>
      <c r="GH15" s="341"/>
      <c r="GI15" s="341"/>
      <c r="GJ15" s="341"/>
      <c r="GK15" s="341"/>
      <c r="GL15" s="341"/>
      <c r="GM15" s="341"/>
      <c r="GN15" s="341"/>
      <c r="GO15" s="341"/>
      <c r="GP15" s="341"/>
      <c r="GQ15" s="341"/>
      <c r="GR15" s="341"/>
      <c r="GS15" s="341"/>
      <c r="GT15" s="341"/>
      <c r="GU15" s="341"/>
      <c r="GV15" s="341"/>
      <c r="GW15" s="341"/>
      <c r="GX15" s="341"/>
      <c r="GY15" s="341"/>
      <c r="GZ15" s="341"/>
      <c r="HA15" s="341"/>
      <c r="HB15" s="341"/>
      <c r="HC15" s="341"/>
      <c r="HD15" s="341"/>
      <c r="HE15" s="341"/>
      <c r="HF15" s="341"/>
      <c r="HG15" s="341"/>
      <c r="HH15" s="341"/>
      <c r="HI15" s="341"/>
      <c r="HJ15" s="341"/>
      <c r="HK15" s="341"/>
      <c r="HL15" s="341"/>
      <c r="HM15" s="341"/>
      <c r="HN15" s="341"/>
      <c r="HO15" s="341"/>
      <c r="HP15" s="341"/>
      <c r="HQ15" s="341"/>
      <c r="HR15" s="341"/>
      <c r="HS15" s="341"/>
      <c r="HT15" s="341"/>
      <c r="HU15" s="341"/>
      <c r="HV15" s="341"/>
      <c r="HW15" s="341"/>
      <c r="HX15" s="341"/>
      <c r="HY15" s="341"/>
      <c r="HZ15" s="341"/>
      <c r="IA15" s="341"/>
      <c r="IB15" s="341"/>
      <c r="IC15" s="341"/>
      <c r="ID15" s="341"/>
      <c r="IE15" s="341"/>
      <c r="IF15" s="341"/>
    </row>
    <row r="16" spans="1:245" s="342" customFormat="1" ht="21" customHeight="1">
      <c r="A16" s="334" t="s">
        <v>170</v>
      </c>
      <c r="B16" s="335">
        <v>0</v>
      </c>
      <c r="C16" s="335">
        <v>1</v>
      </c>
      <c r="D16" s="336">
        <v>1</v>
      </c>
      <c r="E16" s="337">
        <v>100</v>
      </c>
      <c r="F16" s="338"/>
      <c r="G16" s="335">
        <v>0</v>
      </c>
      <c r="H16" s="335">
        <v>0</v>
      </c>
      <c r="I16" s="336">
        <v>0</v>
      </c>
      <c r="J16" s="337">
        <v>0</v>
      </c>
      <c r="K16" s="339"/>
      <c r="L16" s="336">
        <v>1</v>
      </c>
      <c r="M16" s="340"/>
      <c r="N16" s="340"/>
      <c r="O16" s="340"/>
      <c r="P16" s="340"/>
      <c r="Q16" s="340"/>
      <c r="R16" s="340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1"/>
      <c r="AS16" s="341"/>
      <c r="AT16" s="341"/>
      <c r="AU16" s="341"/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  <c r="BG16" s="341"/>
      <c r="BH16" s="341"/>
      <c r="BI16" s="341"/>
      <c r="BJ16" s="341"/>
      <c r="BK16" s="341"/>
      <c r="BL16" s="341"/>
      <c r="BM16" s="341"/>
      <c r="BN16" s="341"/>
      <c r="BO16" s="341"/>
      <c r="BP16" s="341"/>
      <c r="BQ16" s="341"/>
      <c r="BR16" s="341"/>
      <c r="BS16" s="341"/>
      <c r="BT16" s="341"/>
      <c r="BU16" s="341"/>
      <c r="BV16" s="341"/>
      <c r="BW16" s="341"/>
      <c r="BX16" s="341"/>
      <c r="BY16" s="341"/>
      <c r="BZ16" s="341"/>
      <c r="CA16" s="341"/>
      <c r="CB16" s="341"/>
      <c r="CC16" s="341"/>
      <c r="CD16" s="341"/>
      <c r="CE16" s="341"/>
      <c r="CF16" s="341"/>
      <c r="CG16" s="341"/>
      <c r="CH16" s="341"/>
      <c r="CI16" s="341"/>
      <c r="CJ16" s="341"/>
      <c r="CK16" s="341"/>
      <c r="CL16" s="341"/>
      <c r="CM16" s="341"/>
      <c r="CN16" s="341"/>
      <c r="CO16" s="341"/>
      <c r="CP16" s="341"/>
      <c r="CQ16" s="341"/>
      <c r="CR16" s="341"/>
      <c r="CS16" s="341"/>
      <c r="CT16" s="341"/>
      <c r="CU16" s="341"/>
      <c r="CV16" s="341"/>
      <c r="CW16" s="341"/>
      <c r="CX16" s="341"/>
      <c r="CY16" s="341"/>
      <c r="CZ16" s="341"/>
      <c r="DA16" s="341"/>
      <c r="DB16" s="341"/>
      <c r="DC16" s="341"/>
      <c r="DD16" s="341"/>
      <c r="DE16" s="341"/>
      <c r="DF16" s="341"/>
      <c r="DG16" s="341"/>
      <c r="DH16" s="341"/>
      <c r="DI16" s="341"/>
      <c r="DJ16" s="341"/>
      <c r="DK16" s="341"/>
      <c r="DL16" s="341"/>
      <c r="DM16" s="341"/>
      <c r="DN16" s="341"/>
      <c r="DO16" s="341"/>
      <c r="DP16" s="341"/>
      <c r="DQ16" s="341"/>
      <c r="DR16" s="341"/>
      <c r="DS16" s="341"/>
      <c r="DT16" s="341"/>
      <c r="DU16" s="341"/>
      <c r="DV16" s="341"/>
      <c r="DW16" s="341"/>
      <c r="DX16" s="341"/>
      <c r="DY16" s="341"/>
      <c r="DZ16" s="341"/>
      <c r="EA16" s="341"/>
      <c r="EB16" s="341"/>
      <c r="EC16" s="341"/>
      <c r="ED16" s="341"/>
      <c r="EE16" s="341"/>
      <c r="EF16" s="341"/>
      <c r="EG16" s="341"/>
      <c r="EH16" s="341"/>
      <c r="EI16" s="341"/>
      <c r="EJ16" s="341"/>
      <c r="EK16" s="341"/>
      <c r="EL16" s="341"/>
      <c r="EM16" s="341"/>
      <c r="EN16" s="341"/>
      <c r="EO16" s="341"/>
      <c r="EP16" s="341"/>
      <c r="EQ16" s="341"/>
      <c r="ER16" s="341"/>
      <c r="ES16" s="341"/>
      <c r="ET16" s="341"/>
      <c r="EU16" s="341"/>
      <c r="EV16" s="341"/>
      <c r="EW16" s="341"/>
      <c r="EX16" s="341"/>
      <c r="EY16" s="341"/>
      <c r="EZ16" s="341"/>
      <c r="FA16" s="341"/>
      <c r="FB16" s="341"/>
      <c r="FC16" s="341"/>
      <c r="FD16" s="341"/>
      <c r="FE16" s="341"/>
      <c r="FF16" s="341"/>
      <c r="FG16" s="341"/>
      <c r="FH16" s="341"/>
      <c r="FI16" s="341"/>
      <c r="FJ16" s="341"/>
      <c r="FK16" s="341"/>
      <c r="FL16" s="341"/>
      <c r="FM16" s="341"/>
      <c r="FN16" s="341"/>
      <c r="FO16" s="341"/>
      <c r="FP16" s="341"/>
      <c r="FQ16" s="341"/>
      <c r="FR16" s="341"/>
      <c r="FS16" s="341"/>
      <c r="FT16" s="341"/>
      <c r="FU16" s="341"/>
      <c r="FV16" s="341"/>
      <c r="FW16" s="341"/>
      <c r="FX16" s="341"/>
      <c r="FY16" s="341"/>
      <c r="FZ16" s="341"/>
      <c r="GA16" s="341"/>
      <c r="GB16" s="341"/>
      <c r="GC16" s="341"/>
      <c r="GD16" s="341"/>
      <c r="GE16" s="341"/>
      <c r="GF16" s="341"/>
      <c r="GG16" s="341"/>
      <c r="GH16" s="341"/>
      <c r="GI16" s="341"/>
      <c r="GJ16" s="341"/>
      <c r="GK16" s="341"/>
      <c r="GL16" s="341"/>
      <c r="GM16" s="341"/>
      <c r="GN16" s="341"/>
      <c r="GO16" s="341"/>
      <c r="GP16" s="341"/>
      <c r="GQ16" s="341"/>
      <c r="GR16" s="341"/>
      <c r="GS16" s="341"/>
      <c r="GT16" s="341"/>
      <c r="GU16" s="341"/>
      <c r="GV16" s="341"/>
      <c r="GW16" s="341"/>
      <c r="GX16" s="341"/>
      <c r="GY16" s="341"/>
      <c r="GZ16" s="341"/>
      <c r="HA16" s="341"/>
      <c r="HB16" s="341"/>
      <c r="HC16" s="341"/>
      <c r="HD16" s="341"/>
      <c r="HE16" s="341"/>
      <c r="HF16" s="341"/>
      <c r="HG16" s="341"/>
      <c r="HH16" s="341"/>
      <c r="HI16" s="341"/>
      <c r="HJ16" s="341"/>
      <c r="HK16" s="341"/>
      <c r="HL16" s="341"/>
      <c r="HM16" s="341"/>
      <c r="HN16" s="341"/>
      <c r="HO16" s="341"/>
      <c r="HP16" s="341"/>
      <c r="HQ16" s="341"/>
      <c r="HR16" s="341"/>
      <c r="HS16" s="341"/>
      <c r="HT16" s="341"/>
      <c r="HU16" s="341"/>
      <c r="HV16" s="341"/>
      <c r="HW16" s="341"/>
      <c r="HX16" s="341"/>
      <c r="HY16" s="341"/>
      <c r="HZ16" s="341"/>
      <c r="IA16" s="341"/>
      <c r="IB16" s="341"/>
      <c r="IC16" s="341"/>
      <c r="ID16" s="341"/>
      <c r="IE16" s="341"/>
      <c r="IF16" s="341"/>
    </row>
    <row r="17" spans="1:245" s="342" customFormat="1" ht="21" customHeight="1">
      <c r="A17" s="334" t="s">
        <v>171</v>
      </c>
      <c r="B17" s="335">
        <v>0</v>
      </c>
      <c r="C17" s="335">
        <v>0</v>
      </c>
      <c r="D17" s="336">
        <v>0</v>
      </c>
      <c r="E17" s="337">
        <v>0</v>
      </c>
      <c r="F17" s="338"/>
      <c r="G17" s="335">
        <v>0</v>
      </c>
      <c r="H17" s="335">
        <v>0</v>
      </c>
      <c r="I17" s="336">
        <v>0</v>
      </c>
      <c r="J17" s="337">
        <v>0</v>
      </c>
      <c r="K17" s="339"/>
      <c r="L17" s="336">
        <v>0</v>
      </c>
      <c r="M17" s="340"/>
      <c r="N17" s="340"/>
      <c r="O17" s="340"/>
      <c r="P17" s="340"/>
      <c r="Q17" s="340"/>
      <c r="R17" s="340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341"/>
      <c r="DS17" s="341"/>
      <c r="DT17" s="341"/>
      <c r="DU17" s="341"/>
      <c r="DV17" s="341"/>
      <c r="DW17" s="341"/>
      <c r="DX17" s="341"/>
      <c r="DY17" s="341"/>
      <c r="DZ17" s="341"/>
      <c r="EA17" s="341"/>
      <c r="EB17" s="341"/>
      <c r="EC17" s="341"/>
      <c r="ED17" s="341"/>
      <c r="EE17" s="341"/>
      <c r="EF17" s="341"/>
      <c r="EG17" s="341"/>
      <c r="EH17" s="341"/>
      <c r="EI17" s="341"/>
      <c r="EJ17" s="341"/>
      <c r="EK17" s="341"/>
      <c r="EL17" s="341"/>
      <c r="EM17" s="341"/>
      <c r="EN17" s="341"/>
      <c r="EO17" s="341"/>
      <c r="EP17" s="341"/>
      <c r="EQ17" s="341"/>
      <c r="ER17" s="341"/>
      <c r="ES17" s="341"/>
      <c r="ET17" s="341"/>
      <c r="EU17" s="341"/>
      <c r="EV17" s="341"/>
      <c r="EW17" s="341"/>
      <c r="EX17" s="341"/>
      <c r="EY17" s="341"/>
      <c r="EZ17" s="341"/>
      <c r="FA17" s="341"/>
      <c r="FB17" s="341"/>
      <c r="FC17" s="341"/>
      <c r="FD17" s="341"/>
      <c r="FE17" s="341"/>
      <c r="FF17" s="341"/>
      <c r="FG17" s="341"/>
      <c r="FH17" s="341"/>
      <c r="FI17" s="341"/>
      <c r="FJ17" s="341"/>
      <c r="FK17" s="341"/>
      <c r="FL17" s="341"/>
      <c r="FM17" s="341"/>
      <c r="FN17" s="341"/>
      <c r="FO17" s="341"/>
      <c r="FP17" s="341"/>
      <c r="FQ17" s="341"/>
      <c r="FR17" s="341"/>
      <c r="FS17" s="341"/>
      <c r="FT17" s="341"/>
      <c r="FU17" s="341"/>
      <c r="FV17" s="341"/>
      <c r="FW17" s="341"/>
      <c r="FX17" s="341"/>
      <c r="FY17" s="341"/>
      <c r="FZ17" s="341"/>
      <c r="GA17" s="341"/>
      <c r="GB17" s="341"/>
      <c r="GC17" s="341"/>
      <c r="GD17" s="341"/>
      <c r="GE17" s="341"/>
      <c r="GF17" s="341"/>
      <c r="GG17" s="341"/>
      <c r="GH17" s="341"/>
      <c r="GI17" s="341"/>
      <c r="GJ17" s="341"/>
      <c r="GK17" s="341"/>
      <c r="GL17" s="341"/>
      <c r="GM17" s="341"/>
      <c r="GN17" s="341"/>
      <c r="GO17" s="341"/>
      <c r="GP17" s="341"/>
      <c r="GQ17" s="341"/>
      <c r="GR17" s="341"/>
      <c r="GS17" s="341"/>
      <c r="GT17" s="341"/>
      <c r="GU17" s="341"/>
      <c r="GV17" s="341"/>
      <c r="GW17" s="341"/>
      <c r="GX17" s="341"/>
      <c r="GY17" s="341"/>
      <c r="GZ17" s="341"/>
      <c r="HA17" s="341"/>
      <c r="HB17" s="341"/>
      <c r="HC17" s="341"/>
      <c r="HD17" s="341"/>
      <c r="HE17" s="341"/>
      <c r="HF17" s="341"/>
      <c r="HG17" s="341"/>
      <c r="HH17" s="341"/>
      <c r="HI17" s="341"/>
      <c r="HJ17" s="341"/>
      <c r="HK17" s="341"/>
      <c r="HL17" s="341"/>
      <c r="HM17" s="341"/>
      <c r="HN17" s="341"/>
      <c r="HO17" s="341"/>
      <c r="HP17" s="341"/>
      <c r="HQ17" s="341"/>
      <c r="HR17" s="341"/>
      <c r="HS17" s="341"/>
      <c r="HT17" s="341"/>
      <c r="HU17" s="341"/>
      <c r="HV17" s="341"/>
      <c r="HW17" s="341"/>
      <c r="HX17" s="341"/>
      <c r="HY17" s="341"/>
      <c r="HZ17" s="341"/>
      <c r="IA17" s="341"/>
      <c r="IB17" s="341"/>
      <c r="IC17" s="341"/>
      <c r="ID17" s="341"/>
      <c r="IE17" s="341"/>
      <c r="IF17" s="341"/>
    </row>
    <row r="18" spans="1:245" s="342" customFormat="1" ht="21" customHeight="1">
      <c r="A18" s="334" t="s">
        <v>172</v>
      </c>
      <c r="B18" s="335">
        <v>0</v>
      </c>
      <c r="C18" s="335">
        <v>6</v>
      </c>
      <c r="D18" s="336">
        <v>6</v>
      </c>
      <c r="E18" s="337">
        <v>100</v>
      </c>
      <c r="F18" s="338"/>
      <c r="G18" s="335">
        <v>0</v>
      </c>
      <c r="H18" s="335">
        <v>0</v>
      </c>
      <c r="I18" s="336">
        <v>0</v>
      </c>
      <c r="J18" s="337">
        <v>0</v>
      </c>
      <c r="K18" s="339"/>
      <c r="L18" s="336">
        <v>6</v>
      </c>
      <c r="M18" s="340"/>
      <c r="N18" s="340"/>
      <c r="O18" s="340"/>
      <c r="P18" s="340"/>
      <c r="Q18" s="340"/>
      <c r="R18" s="340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  <c r="AG18" s="341"/>
      <c r="AH18" s="341"/>
      <c r="AI18" s="341"/>
      <c r="AJ18" s="341"/>
      <c r="AK18" s="341"/>
      <c r="AL18" s="341"/>
      <c r="AM18" s="341"/>
      <c r="AN18" s="341"/>
      <c r="AO18" s="341"/>
      <c r="AP18" s="341"/>
      <c r="AQ18" s="341"/>
      <c r="AR18" s="341"/>
      <c r="AS18" s="341"/>
      <c r="AT18" s="341"/>
      <c r="AU18" s="341"/>
      <c r="AV18" s="341"/>
      <c r="AW18" s="341"/>
      <c r="AX18" s="341"/>
      <c r="AY18" s="341"/>
      <c r="AZ18" s="341"/>
      <c r="BA18" s="341"/>
      <c r="BB18" s="341"/>
      <c r="BC18" s="341"/>
      <c r="BD18" s="341"/>
      <c r="BE18" s="341"/>
      <c r="BF18" s="341"/>
      <c r="BG18" s="341"/>
      <c r="BH18" s="341"/>
      <c r="BI18" s="341"/>
      <c r="BJ18" s="341"/>
      <c r="BK18" s="341"/>
      <c r="BL18" s="341"/>
      <c r="BM18" s="341"/>
      <c r="BN18" s="341"/>
      <c r="BO18" s="341"/>
      <c r="BP18" s="341"/>
      <c r="BQ18" s="341"/>
      <c r="BR18" s="341"/>
      <c r="BS18" s="341"/>
      <c r="BT18" s="341"/>
      <c r="BU18" s="341"/>
      <c r="BV18" s="341"/>
      <c r="BW18" s="341"/>
      <c r="BX18" s="341"/>
      <c r="BY18" s="341"/>
      <c r="BZ18" s="341"/>
      <c r="CA18" s="341"/>
      <c r="CB18" s="341"/>
      <c r="CC18" s="341"/>
      <c r="CD18" s="341"/>
      <c r="CE18" s="341"/>
      <c r="CF18" s="341"/>
      <c r="CG18" s="341"/>
      <c r="CH18" s="341"/>
      <c r="CI18" s="341"/>
      <c r="CJ18" s="341"/>
      <c r="CK18" s="341"/>
      <c r="CL18" s="341"/>
      <c r="CM18" s="341"/>
      <c r="CN18" s="341"/>
      <c r="CO18" s="341"/>
      <c r="CP18" s="341"/>
      <c r="CQ18" s="341"/>
      <c r="CR18" s="341"/>
      <c r="CS18" s="341"/>
      <c r="CT18" s="341"/>
      <c r="CU18" s="341"/>
      <c r="CV18" s="341"/>
      <c r="CW18" s="341"/>
      <c r="CX18" s="341"/>
      <c r="CY18" s="341"/>
      <c r="CZ18" s="341"/>
      <c r="DA18" s="341"/>
      <c r="DB18" s="341"/>
      <c r="DC18" s="341"/>
      <c r="DD18" s="341"/>
      <c r="DE18" s="341"/>
      <c r="DF18" s="341"/>
      <c r="DG18" s="341"/>
      <c r="DH18" s="341"/>
      <c r="DI18" s="341"/>
      <c r="DJ18" s="341"/>
      <c r="DK18" s="341"/>
      <c r="DL18" s="341"/>
      <c r="DM18" s="341"/>
      <c r="DN18" s="341"/>
      <c r="DO18" s="341"/>
      <c r="DP18" s="341"/>
      <c r="DQ18" s="341"/>
      <c r="DR18" s="341"/>
      <c r="DS18" s="341"/>
      <c r="DT18" s="341"/>
      <c r="DU18" s="341"/>
      <c r="DV18" s="341"/>
      <c r="DW18" s="341"/>
      <c r="DX18" s="341"/>
      <c r="DY18" s="341"/>
      <c r="DZ18" s="341"/>
      <c r="EA18" s="341"/>
      <c r="EB18" s="341"/>
      <c r="EC18" s="341"/>
      <c r="ED18" s="341"/>
      <c r="EE18" s="341"/>
      <c r="EF18" s="341"/>
      <c r="EG18" s="341"/>
      <c r="EH18" s="341"/>
      <c r="EI18" s="341"/>
      <c r="EJ18" s="341"/>
      <c r="EK18" s="341"/>
      <c r="EL18" s="341"/>
      <c r="EM18" s="341"/>
      <c r="EN18" s="341"/>
      <c r="EO18" s="341"/>
      <c r="EP18" s="341"/>
      <c r="EQ18" s="341"/>
      <c r="ER18" s="341"/>
      <c r="ES18" s="341"/>
      <c r="ET18" s="341"/>
      <c r="EU18" s="341"/>
      <c r="EV18" s="341"/>
      <c r="EW18" s="341"/>
      <c r="EX18" s="341"/>
      <c r="EY18" s="341"/>
      <c r="EZ18" s="341"/>
      <c r="FA18" s="341"/>
      <c r="FB18" s="341"/>
      <c r="FC18" s="341"/>
      <c r="FD18" s="341"/>
      <c r="FE18" s="341"/>
      <c r="FF18" s="341"/>
      <c r="FG18" s="341"/>
      <c r="FH18" s="341"/>
      <c r="FI18" s="341"/>
      <c r="FJ18" s="341"/>
      <c r="FK18" s="341"/>
      <c r="FL18" s="341"/>
      <c r="FM18" s="341"/>
      <c r="FN18" s="341"/>
      <c r="FO18" s="341"/>
      <c r="FP18" s="341"/>
      <c r="FQ18" s="341"/>
      <c r="FR18" s="341"/>
      <c r="FS18" s="341"/>
      <c r="FT18" s="341"/>
      <c r="FU18" s="341"/>
      <c r="FV18" s="341"/>
      <c r="FW18" s="341"/>
      <c r="FX18" s="341"/>
      <c r="FY18" s="341"/>
      <c r="FZ18" s="341"/>
      <c r="GA18" s="341"/>
      <c r="GB18" s="341"/>
      <c r="GC18" s="341"/>
      <c r="GD18" s="341"/>
      <c r="GE18" s="341"/>
      <c r="GF18" s="341"/>
      <c r="GG18" s="341"/>
      <c r="GH18" s="341"/>
      <c r="GI18" s="341"/>
      <c r="GJ18" s="341"/>
      <c r="GK18" s="341"/>
      <c r="GL18" s="341"/>
      <c r="GM18" s="341"/>
      <c r="GN18" s="341"/>
      <c r="GO18" s="341"/>
      <c r="GP18" s="341"/>
      <c r="GQ18" s="341"/>
      <c r="GR18" s="341"/>
      <c r="GS18" s="341"/>
      <c r="GT18" s="341"/>
      <c r="GU18" s="341"/>
      <c r="GV18" s="341"/>
      <c r="GW18" s="341"/>
      <c r="GX18" s="341"/>
      <c r="GY18" s="341"/>
      <c r="GZ18" s="341"/>
      <c r="HA18" s="341"/>
      <c r="HB18" s="341"/>
      <c r="HC18" s="341"/>
      <c r="HD18" s="341"/>
      <c r="HE18" s="341"/>
      <c r="HF18" s="341"/>
      <c r="HG18" s="341"/>
      <c r="HH18" s="341"/>
      <c r="HI18" s="341"/>
      <c r="HJ18" s="341"/>
      <c r="HK18" s="341"/>
      <c r="HL18" s="341"/>
      <c r="HM18" s="341"/>
      <c r="HN18" s="341"/>
      <c r="HO18" s="341"/>
      <c r="HP18" s="341"/>
      <c r="HQ18" s="341"/>
      <c r="HR18" s="341"/>
      <c r="HS18" s="341"/>
      <c r="HT18" s="341"/>
      <c r="HU18" s="341"/>
      <c r="HV18" s="341"/>
      <c r="HW18" s="341"/>
      <c r="HX18" s="341"/>
      <c r="HY18" s="341"/>
      <c r="HZ18" s="341"/>
      <c r="IA18" s="341"/>
      <c r="IB18" s="341"/>
      <c r="IC18" s="341"/>
      <c r="ID18" s="341"/>
      <c r="IE18" s="341"/>
      <c r="IF18" s="341"/>
    </row>
    <row r="19" spans="1:245" s="342" customFormat="1" ht="21" customHeight="1">
      <c r="A19" s="334" t="s">
        <v>173</v>
      </c>
      <c r="B19" s="335">
        <v>7</v>
      </c>
      <c r="C19" s="335">
        <v>10</v>
      </c>
      <c r="D19" s="336">
        <v>17</v>
      </c>
      <c r="E19" s="337">
        <v>89.473684210526315</v>
      </c>
      <c r="F19" s="338"/>
      <c r="G19" s="335">
        <v>1</v>
      </c>
      <c r="H19" s="335">
        <v>1</v>
      </c>
      <c r="I19" s="336">
        <v>2</v>
      </c>
      <c r="J19" s="337">
        <v>10.526315789473685</v>
      </c>
      <c r="K19" s="339"/>
      <c r="L19" s="336">
        <v>19</v>
      </c>
      <c r="M19" s="340"/>
      <c r="N19" s="340"/>
      <c r="O19" s="340"/>
      <c r="P19" s="340"/>
      <c r="Q19" s="340"/>
      <c r="R19" s="340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1"/>
      <c r="BL19" s="341"/>
      <c r="BM19" s="341"/>
      <c r="BN19" s="341"/>
      <c r="BO19" s="341"/>
      <c r="BP19" s="341"/>
      <c r="BQ19" s="341"/>
      <c r="BR19" s="341"/>
      <c r="BS19" s="341"/>
      <c r="BT19" s="341"/>
      <c r="BU19" s="341"/>
      <c r="BV19" s="341"/>
      <c r="BW19" s="341"/>
      <c r="BX19" s="341"/>
      <c r="BY19" s="341"/>
      <c r="BZ19" s="341"/>
      <c r="CA19" s="341"/>
      <c r="CB19" s="341"/>
      <c r="CC19" s="341"/>
      <c r="CD19" s="341"/>
      <c r="CE19" s="341"/>
      <c r="CF19" s="341"/>
      <c r="CG19" s="341"/>
      <c r="CH19" s="341"/>
      <c r="CI19" s="341"/>
      <c r="CJ19" s="341"/>
      <c r="CK19" s="341"/>
      <c r="CL19" s="341"/>
      <c r="CM19" s="341"/>
      <c r="CN19" s="341"/>
      <c r="CO19" s="341"/>
      <c r="CP19" s="341"/>
      <c r="CQ19" s="341"/>
      <c r="CR19" s="341"/>
      <c r="CS19" s="341"/>
      <c r="CT19" s="341"/>
      <c r="CU19" s="341"/>
      <c r="CV19" s="341"/>
      <c r="CW19" s="341"/>
      <c r="CX19" s="341"/>
      <c r="CY19" s="341"/>
      <c r="CZ19" s="341"/>
      <c r="DA19" s="341"/>
      <c r="DB19" s="341"/>
      <c r="DC19" s="341"/>
      <c r="DD19" s="341"/>
      <c r="DE19" s="341"/>
      <c r="DF19" s="341"/>
      <c r="DG19" s="341"/>
      <c r="DH19" s="341"/>
      <c r="DI19" s="341"/>
      <c r="DJ19" s="341"/>
      <c r="DK19" s="341"/>
      <c r="DL19" s="341"/>
      <c r="DM19" s="341"/>
      <c r="DN19" s="341"/>
      <c r="DO19" s="341"/>
      <c r="DP19" s="341"/>
      <c r="DQ19" s="341"/>
      <c r="DR19" s="341"/>
      <c r="DS19" s="341"/>
      <c r="DT19" s="341"/>
      <c r="DU19" s="341"/>
      <c r="DV19" s="341"/>
      <c r="DW19" s="341"/>
      <c r="DX19" s="341"/>
      <c r="DY19" s="341"/>
      <c r="DZ19" s="341"/>
      <c r="EA19" s="341"/>
      <c r="EB19" s="341"/>
      <c r="EC19" s="341"/>
      <c r="ED19" s="341"/>
      <c r="EE19" s="341"/>
      <c r="EF19" s="341"/>
      <c r="EG19" s="341"/>
      <c r="EH19" s="341"/>
      <c r="EI19" s="341"/>
      <c r="EJ19" s="341"/>
      <c r="EK19" s="341"/>
      <c r="EL19" s="341"/>
      <c r="EM19" s="341"/>
      <c r="EN19" s="341"/>
      <c r="EO19" s="341"/>
      <c r="EP19" s="341"/>
      <c r="EQ19" s="341"/>
      <c r="ER19" s="341"/>
      <c r="ES19" s="341"/>
      <c r="ET19" s="341"/>
      <c r="EU19" s="341"/>
      <c r="EV19" s="341"/>
      <c r="EW19" s="341"/>
      <c r="EX19" s="341"/>
      <c r="EY19" s="341"/>
      <c r="EZ19" s="341"/>
      <c r="FA19" s="341"/>
      <c r="FB19" s="341"/>
      <c r="FC19" s="341"/>
      <c r="FD19" s="341"/>
      <c r="FE19" s="341"/>
      <c r="FF19" s="341"/>
      <c r="FG19" s="341"/>
      <c r="FH19" s="341"/>
      <c r="FI19" s="341"/>
      <c r="FJ19" s="341"/>
      <c r="FK19" s="341"/>
      <c r="FL19" s="341"/>
      <c r="FM19" s="341"/>
      <c r="FN19" s="341"/>
      <c r="FO19" s="341"/>
      <c r="FP19" s="341"/>
      <c r="FQ19" s="341"/>
      <c r="FR19" s="341"/>
      <c r="FS19" s="341"/>
      <c r="FT19" s="341"/>
      <c r="FU19" s="341"/>
      <c r="FV19" s="341"/>
      <c r="FW19" s="341"/>
      <c r="FX19" s="341"/>
      <c r="FY19" s="341"/>
      <c r="FZ19" s="341"/>
      <c r="GA19" s="341"/>
      <c r="GB19" s="341"/>
      <c r="GC19" s="341"/>
      <c r="GD19" s="341"/>
      <c r="GE19" s="341"/>
      <c r="GF19" s="341"/>
      <c r="GG19" s="341"/>
      <c r="GH19" s="341"/>
      <c r="GI19" s="341"/>
      <c r="GJ19" s="341"/>
      <c r="GK19" s="341"/>
      <c r="GL19" s="341"/>
      <c r="GM19" s="341"/>
      <c r="GN19" s="341"/>
      <c r="GO19" s="341"/>
      <c r="GP19" s="341"/>
      <c r="GQ19" s="341"/>
      <c r="GR19" s="341"/>
      <c r="GS19" s="341"/>
      <c r="GT19" s="341"/>
      <c r="GU19" s="341"/>
      <c r="GV19" s="341"/>
      <c r="GW19" s="341"/>
      <c r="GX19" s="341"/>
      <c r="GY19" s="341"/>
      <c r="GZ19" s="341"/>
      <c r="HA19" s="341"/>
      <c r="HB19" s="341"/>
      <c r="HC19" s="341"/>
      <c r="HD19" s="341"/>
      <c r="HE19" s="341"/>
      <c r="HF19" s="341"/>
      <c r="HG19" s="341"/>
      <c r="HH19" s="341"/>
      <c r="HI19" s="341"/>
      <c r="HJ19" s="341"/>
      <c r="HK19" s="341"/>
      <c r="HL19" s="341"/>
      <c r="HM19" s="341"/>
      <c r="HN19" s="341"/>
      <c r="HO19" s="341"/>
      <c r="HP19" s="341"/>
      <c r="HQ19" s="341"/>
      <c r="HR19" s="341"/>
      <c r="HS19" s="341"/>
      <c r="HT19" s="341"/>
      <c r="HU19" s="341"/>
      <c r="HV19" s="341"/>
      <c r="HW19" s="341"/>
      <c r="HX19" s="341"/>
      <c r="HY19" s="341"/>
      <c r="HZ19" s="341"/>
      <c r="IA19" s="341"/>
      <c r="IB19" s="341"/>
      <c r="IC19" s="341"/>
      <c r="ID19" s="341"/>
      <c r="IE19" s="341"/>
      <c r="IF19" s="341"/>
    </row>
    <row r="20" spans="1:245" s="342" customFormat="1" ht="21" customHeight="1">
      <c r="A20" s="334" t="s">
        <v>174</v>
      </c>
      <c r="B20" s="335">
        <v>1</v>
      </c>
      <c r="C20" s="335">
        <v>6</v>
      </c>
      <c r="D20" s="336">
        <v>7</v>
      </c>
      <c r="E20" s="337">
        <v>100</v>
      </c>
      <c r="F20" s="338"/>
      <c r="G20" s="335">
        <v>0</v>
      </c>
      <c r="H20" s="335">
        <v>0</v>
      </c>
      <c r="I20" s="336">
        <v>0</v>
      </c>
      <c r="J20" s="337">
        <v>0</v>
      </c>
      <c r="K20" s="339"/>
      <c r="L20" s="336">
        <v>7</v>
      </c>
      <c r="M20" s="340"/>
      <c r="N20" s="340"/>
      <c r="O20" s="340"/>
      <c r="P20" s="340"/>
      <c r="Q20" s="340"/>
      <c r="R20" s="340"/>
      <c r="S20" s="341"/>
      <c r="T20" s="341"/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41"/>
      <c r="BE20" s="341"/>
      <c r="BF20" s="341"/>
      <c r="BG20" s="341"/>
      <c r="BH20" s="341"/>
      <c r="BI20" s="341"/>
      <c r="BJ20" s="341"/>
      <c r="BK20" s="341"/>
      <c r="BL20" s="341"/>
      <c r="BM20" s="341"/>
      <c r="BN20" s="341"/>
      <c r="BO20" s="341"/>
      <c r="BP20" s="341"/>
      <c r="BQ20" s="341"/>
      <c r="BR20" s="341"/>
      <c r="BS20" s="341"/>
      <c r="BT20" s="341"/>
      <c r="BU20" s="341"/>
      <c r="BV20" s="341"/>
      <c r="BW20" s="341"/>
      <c r="BX20" s="341"/>
      <c r="BY20" s="341"/>
      <c r="BZ20" s="341"/>
      <c r="CA20" s="341"/>
      <c r="CB20" s="341"/>
      <c r="CC20" s="341"/>
      <c r="CD20" s="341"/>
      <c r="CE20" s="341"/>
      <c r="CF20" s="341"/>
      <c r="CG20" s="341"/>
      <c r="CH20" s="341"/>
      <c r="CI20" s="341"/>
      <c r="CJ20" s="341"/>
      <c r="CK20" s="341"/>
      <c r="CL20" s="341"/>
      <c r="CM20" s="341"/>
      <c r="CN20" s="341"/>
      <c r="CO20" s="341"/>
      <c r="CP20" s="341"/>
      <c r="CQ20" s="341"/>
      <c r="CR20" s="341"/>
      <c r="CS20" s="341"/>
      <c r="CT20" s="341"/>
      <c r="CU20" s="341"/>
      <c r="CV20" s="341"/>
      <c r="CW20" s="341"/>
      <c r="CX20" s="341"/>
      <c r="CY20" s="341"/>
      <c r="CZ20" s="341"/>
      <c r="DA20" s="341"/>
      <c r="DB20" s="341"/>
      <c r="DC20" s="341"/>
      <c r="DD20" s="341"/>
      <c r="DE20" s="341"/>
      <c r="DF20" s="341"/>
      <c r="DG20" s="341"/>
      <c r="DH20" s="341"/>
      <c r="DI20" s="341"/>
      <c r="DJ20" s="341"/>
      <c r="DK20" s="341"/>
      <c r="DL20" s="341"/>
      <c r="DM20" s="341"/>
      <c r="DN20" s="341"/>
      <c r="DO20" s="341"/>
      <c r="DP20" s="341"/>
      <c r="DQ20" s="341"/>
      <c r="DR20" s="341"/>
      <c r="DS20" s="341"/>
      <c r="DT20" s="341"/>
      <c r="DU20" s="341"/>
      <c r="DV20" s="341"/>
      <c r="DW20" s="341"/>
      <c r="DX20" s="341"/>
      <c r="DY20" s="341"/>
      <c r="DZ20" s="341"/>
      <c r="EA20" s="341"/>
      <c r="EB20" s="341"/>
      <c r="EC20" s="341"/>
      <c r="ED20" s="341"/>
      <c r="EE20" s="341"/>
      <c r="EF20" s="341"/>
      <c r="EG20" s="341"/>
      <c r="EH20" s="341"/>
      <c r="EI20" s="341"/>
      <c r="EJ20" s="341"/>
      <c r="EK20" s="341"/>
      <c r="EL20" s="341"/>
      <c r="EM20" s="341"/>
      <c r="EN20" s="341"/>
      <c r="EO20" s="341"/>
      <c r="EP20" s="341"/>
      <c r="EQ20" s="341"/>
      <c r="ER20" s="341"/>
      <c r="ES20" s="341"/>
      <c r="ET20" s="341"/>
      <c r="EU20" s="341"/>
      <c r="EV20" s="341"/>
      <c r="EW20" s="341"/>
      <c r="EX20" s="341"/>
      <c r="EY20" s="341"/>
      <c r="EZ20" s="341"/>
      <c r="FA20" s="341"/>
      <c r="FB20" s="341"/>
      <c r="FC20" s="341"/>
      <c r="FD20" s="341"/>
      <c r="FE20" s="341"/>
      <c r="FF20" s="341"/>
      <c r="FG20" s="341"/>
      <c r="FH20" s="341"/>
      <c r="FI20" s="341"/>
      <c r="FJ20" s="341"/>
      <c r="FK20" s="341"/>
      <c r="FL20" s="341"/>
      <c r="FM20" s="341"/>
      <c r="FN20" s="341"/>
      <c r="FO20" s="341"/>
      <c r="FP20" s="341"/>
      <c r="FQ20" s="341"/>
      <c r="FR20" s="341"/>
      <c r="FS20" s="341"/>
      <c r="FT20" s="341"/>
      <c r="FU20" s="341"/>
      <c r="FV20" s="341"/>
      <c r="FW20" s="341"/>
      <c r="FX20" s="341"/>
      <c r="FY20" s="341"/>
      <c r="FZ20" s="341"/>
      <c r="GA20" s="341"/>
      <c r="GB20" s="341"/>
      <c r="GC20" s="341"/>
      <c r="GD20" s="341"/>
      <c r="GE20" s="341"/>
      <c r="GF20" s="341"/>
      <c r="GG20" s="341"/>
      <c r="GH20" s="341"/>
      <c r="GI20" s="341"/>
      <c r="GJ20" s="341"/>
      <c r="GK20" s="341"/>
      <c r="GL20" s="341"/>
      <c r="GM20" s="341"/>
      <c r="GN20" s="341"/>
      <c r="GO20" s="341"/>
      <c r="GP20" s="341"/>
      <c r="GQ20" s="341"/>
      <c r="GR20" s="341"/>
      <c r="GS20" s="341"/>
      <c r="GT20" s="341"/>
      <c r="GU20" s="341"/>
      <c r="GV20" s="341"/>
      <c r="GW20" s="341"/>
      <c r="GX20" s="341"/>
      <c r="GY20" s="341"/>
      <c r="GZ20" s="341"/>
      <c r="HA20" s="341"/>
      <c r="HB20" s="341"/>
      <c r="HC20" s="341"/>
      <c r="HD20" s="341"/>
      <c r="HE20" s="341"/>
      <c r="HF20" s="341"/>
      <c r="HG20" s="341"/>
      <c r="HH20" s="341"/>
      <c r="HI20" s="341"/>
      <c r="HJ20" s="341"/>
      <c r="HK20" s="341"/>
      <c r="HL20" s="341"/>
      <c r="HM20" s="341"/>
      <c r="HN20" s="341"/>
      <c r="HO20" s="341"/>
      <c r="HP20" s="341"/>
      <c r="HQ20" s="341"/>
      <c r="HR20" s="341"/>
      <c r="HS20" s="341"/>
      <c r="HT20" s="341"/>
      <c r="HU20" s="341"/>
      <c r="HV20" s="341"/>
      <c r="HW20" s="341"/>
      <c r="HX20" s="341"/>
      <c r="HY20" s="341"/>
      <c r="HZ20" s="341"/>
      <c r="IA20" s="341"/>
      <c r="IB20" s="341"/>
      <c r="IC20" s="341"/>
      <c r="ID20" s="341"/>
      <c r="IE20" s="341"/>
      <c r="IF20" s="341"/>
    </row>
    <row r="21" spans="1:245" s="342" customFormat="1" ht="21" customHeight="1">
      <c r="A21" s="334" t="s">
        <v>175</v>
      </c>
      <c r="B21" s="335">
        <v>5</v>
      </c>
      <c r="C21" s="335">
        <v>7</v>
      </c>
      <c r="D21" s="336">
        <v>12</v>
      </c>
      <c r="E21" s="337">
        <v>85.714285714285708</v>
      </c>
      <c r="F21" s="338"/>
      <c r="G21" s="335">
        <v>0</v>
      </c>
      <c r="H21" s="335">
        <v>2</v>
      </c>
      <c r="I21" s="336">
        <v>2</v>
      </c>
      <c r="J21" s="337">
        <v>14.285714285714286</v>
      </c>
      <c r="K21" s="339"/>
      <c r="L21" s="336">
        <v>14</v>
      </c>
      <c r="M21" s="340"/>
      <c r="N21" s="340"/>
      <c r="O21" s="340"/>
      <c r="P21" s="340"/>
      <c r="Q21" s="340"/>
      <c r="R21" s="340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  <c r="BC21" s="341"/>
      <c r="BD21" s="341"/>
      <c r="BE21" s="341"/>
      <c r="BF21" s="341"/>
      <c r="BG21" s="341"/>
      <c r="BH21" s="341"/>
      <c r="BI21" s="341"/>
      <c r="BJ21" s="341"/>
      <c r="BK21" s="341"/>
      <c r="BL21" s="341"/>
      <c r="BM21" s="341"/>
      <c r="BN21" s="341"/>
      <c r="BO21" s="341"/>
      <c r="BP21" s="341"/>
      <c r="BQ21" s="341"/>
      <c r="BR21" s="341"/>
      <c r="BS21" s="341"/>
      <c r="BT21" s="341"/>
      <c r="BU21" s="341"/>
      <c r="BV21" s="341"/>
      <c r="BW21" s="341"/>
      <c r="BX21" s="341"/>
      <c r="BY21" s="341"/>
      <c r="BZ21" s="341"/>
      <c r="CA21" s="341"/>
      <c r="CB21" s="341"/>
      <c r="CC21" s="341"/>
      <c r="CD21" s="341"/>
      <c r="CE21" s="341"/>
      <c r="CF21" s="341"/>
      <c r="CG21" s="341"/>
      <c r="CH21" s="341"/>
      <c r="CI21" s="341"/>
      <c r="CJ21" s="341"/>
      <c r="CK21" s="341"/>
      <c r="CL21" s="341"/>
      <c r="CM21" s="341"/>
      <c r="CN21" s="341"/>
      <c r="CO21" s="341"/>
      <c r="CP21" s="341"/>
      <c r="CQ21" s="341"/>
      <c r="CR21" s="341"/>
      <c r="CS21" s="341"/>
      <c r="CT21" s="341"/>
      <c r="CU21" s="341"/>
      <c r="CV21" s="341"/>
      <c r="CW21" s="341"/>
      <c r="CX21" s="341"/>
      <c r="CY21" s="341"/>
      <c r="CZ21" s="341"/>
      <c r="DA21" s="341"/>
      <c r="DB21" s="341"/>
      <c r="DC21" s="341"/>
      <c r="DD21" s="341"/>
      <c r="DE21" s="341"/>
      <c r="DF21" s="341"/>
      <c r="DG21" s="341"/>
      <c r="DH21" s="341"/>
      <c r="DI21" s="341"/>
      <c r="DJ21" s="341"/>
      <c r="DK21" s="341"/>
      <c r="DL21" s="341"/>
      <c r="DM21" s="341"/>
      <c r="DN21" s="341"/>
      <c r="DO21" s="341"/>
      <c r="DP21" s="341"/>
      <c r="DQ21" s="341"/>
      <c r="DR21" s="341"/>
      <c r="DS21" s="341"/>
      <c r="DT21" s="341"/>
      <c r="DU21" s="341"/>
      <c r="DV21" s="341"/>
      <c r="DW21" s="341"/>
      <c r="DX21" s="341"/>
      <c r="DY21" s="341"/>
      <c r="DZ21" s="341"/>
      <c r="EA21" s="341"/>
      <c r="EB21" s="341"/>
      <c r="EC21" s="341"/>
      <c r="ED21" s="341"/>
      <c r="EE21" s="341"/>
      <c r="EF21" s="341"/>
      <c r="EG21" s="341"/>
      <c r="EH21" s="341"/>
      <c r="EI21" s="341"/>
      <c r="EJ21" s="341"/>
      <c r="EK21" s="341"/>
      <c r="EL21" s="341"/>
      <c r="EM21" s="341"/>
      <c r="EN21" s="341"/>
      <c r="EO21" s="341"/>
      <c r="EP21" s="341"/>
      <c r="EQ21" s="341"/>
      <c r="ER21" s="341"/>
      <c r="ES21" s="341"/>
      <c r="ET21" s="341"/>
      <c r="EU21" s="341"/>
      <c r="EV21" s="341"/>
      <c r="EW21" s="341"/>
      <c r="EX21" s="341"/>
      <c r="EY21" s="341"/>
      <c r="EZ21" s="341"/>
      <c r="FA21" s="341"/>
      <c r="FB21" s="341"/>
      <c r="FC21" s="341"/>
      <c r="FD21" s="341"/>
      <c r="FE21" s="341"/>
      <c r="FF21" s="341"/>
      <c r="FG21" s="341"/>
      <c r="FH21" s="341"/>
      <c r="FI21" s="341"/>
      <c r="FJ21" s="341"/>
      <c r="FK21" s="341"/>
      <c r="FL21" s="341"/>
      <c r="FM21" s="341"/>
      <c r="FN21" s="341"/>
      <c r="FO21" s="341"/>
      <c r="FP21" s="341"/>
      <c r="FQ21" s="341"/>
      <c r="FR21" s="341"/>
      <c r="FS21" s="341"/>
      <c r="FT21" s="341"/>
      <c r="FU21" s="341"/>
      <c r="FV21" s="341"/>
      <c r="FW21" s="341"/>
      <c r="FX21" s="341"/>
      <c r="FY21" s="341"/>
      <c r="FZ21" s="341"/>
      <c r="GA21" s="341"/>
      <c r="GB21" s="341"/>
      <c r="GC21" s="341"/>
      <c r="GD21" s="341"/>
      <c r="GE21" s="341"/>
      <c r="GF21" s="341"/>
      <c r="GG21" s="341"/>
      <c r="GH21" s="341"/>
      <c r="GI21" s="341"/>
      <c r="GJ21" s="341"/>
      <c r="GK21" s="341"/>
      <c r="GL21" s="341"/>
      <c r="GM21" s="341"/>
      <c r="GN21" s="341"/>
      <c r="GO21" s="341"/>
      <c r="GP21" s="341"/>
      <c r="GQ21" s="341"/>
      <c r="GR21" s="341"/>
      <c r="GS21" s="341"/>
      <c r="GT21" s="341"/>
      <c r="GU21" s="341"/>
      <c r="GV21" s="341"/>
      <c r="GW21" s="341"/>
      <c r="GX21" s="341"/>
      <c r="GY21" s="341"/>
      <c r="GZ21" s="341"/>
      <c r="HA21" s="341"/>
      <c r="HB21" s="341"/>
      <c r="HC21" s="341"/>
      <c r="HD21" s="341"/>
      <c r="HE21" s="341"/>
      <c r="HF21" s="341"/>
      <c r="HG21" s="341"/>
      <c r="HH21" s="341"/>
      <c r="HI21" s="341"/>
      <c r="HJ21" s="341"/>
      <c r="HK21" s="341"/>
      <c r="HL21" s="341"/>
      <c r="HM21" s="341"/>
      <c r="HN21" s="341"/>
      <c r="HO21" s="341"/>
      <c r="HP21" s="341"/>
      <c r="HQ21" s="341"/>
      <c r="HR21" s="341"/>
      <c r="HS21" s="341"/>
      <c r="HT21" s="341"/>
      <c r="HU21" s="341"/>
      <c r="HV21" s="341"/>
      <c r="HW21" s="341"/>
      <c r="HX21" s="341"/>
      <c r="HY21" s="341"/>
      <c r="HZ21" s="341"/>
      <c r="IA21" s="341"/>
      <c r="IB21" s="341"/>
      <c r="IC21" s="341"/>
      <c r="ID21" s="341"/>
      <c r="IE21" s="341"/>
      <c r="IF21" s="341"/>
    </row>
    <row r="22" spans="1:245" s="342" customFormat="1" ht="21" customHeight="1">
      <c r="A22" s="334" t="s">
        <v>176</v>
      </c>
      <c r="B22" s="335">
        <v>6</v>
      </c>
      <c r="C22" s="335">
        <v>6</v>
      </c>
      <c r="D22" s="336">
        <v>12</v>
      </c>
      <c r="E22" s="337">
        <v>100</v>
      </c>
      <c r="F22" s="338"/>
      <c r="G22" s="335">
        <v>0</v>
      </c>
      <c r="H22" s="335">
        <v>0</v>
      </c>
      <c r="I22" s="336">
        <v>0</v>
      </c>
      <c r="J22" s="337">
        <v>0</v>
      </c>
      <c r="K22" s="339"/>
      <c r="L22" s="336">
        <v>12</v>
      </c>
      <c r="M22" s="340"/>
      <c r="N22" s="340"/>
      <c r="O22" s="340"/>
      <c r="P22" s="340"/>
      <c r="Q22" s="340"/>
      <c r="R22" s="340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  <c r="BY22" s="341"/>
      <c r="BZ22" s="341"/>
      <c r="CA22" s="341"/>
      <c r="CB22" s="341"/>
      <c r="CC22" s="341"/>
      <c r="CD22" s="341"/>
      <c r="CE22" s="341"/>
      <c r="CF22" s="341"/>
      <c r="CG22" s="341"/>
      <c r="CH22" s="341"/>
      <c r="CI22" s="341"/>
      <c r="CJ22" s="341"/>
      <c r="CK22" s="341"/>
      <c r="CL22" s="341"/>
      <c r="CM22" s="341"/>
      <c r="CN22" s="341"/>
      <c r="CO22" s="341"/>
      <c r="CP22" s="341"/>
      <c r="CQ22" s="341"/>
      <c r="CR22" s="341"/>
      <c r="CS22" s="341"/>
      <c r="CT22" s="341"/>
      <c r="CU22" s="341"/>
      <c r="CV22" s="341"/>
      <c r="CW22" s="341"/>
      <c r="CX22" s="341"/>
      <c r="CY22" s="341"/>
      <c r="CZ22" s="341"/>
      <c r="DA22" s="341"/>
      <c r="DB22" s="341"/>
      <c r="DC22" s="341"/>
      <c r="DD22" s="341"/>
      <c r="DE22" s="341"/>
      <c r="DF22" s="341"/>
      <c r="DG22" s="341"/>
      <c r="DH22" s="341"/>
      <c r="DI22" s="341"/>
      <c r="DJ22" s="341"/>
      <c r="DK22" s="341"/>
      <c r="DL22" s="341"/>
      <c r="DM22" s="341"/>
      <c r="DN22" s="341"/>
      <c r="DO22" s="341"/>
      <c r="DP22" s="341"/>
      <c r="DQ22" s="341"/>
      <c r="DR22" s="341"/>
      <c r="DS22" s="341"/>
      <c r="DT22" s="341"/>
      <c r="DU22" s="341"/>
      <c r="DV22" s="341"/>
      <c r="DW22" s="341"/>
      <c r="DX22" s="341"/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41"/>
      <c r="EM22" s="341"/>
      <c r="EN22" s="341"/>
      <c r="EO22" s="341"/>
      <c r="EP22" s="341"/>
      <c r="EQ22" s="341"/>
      <c r="ER22" s="341"/>
      <c r="ES22" s="341"/>
      <c r="ET22" s="341"/>
      <c r="EU22" s="341"/>
      <c r="EV22" s="341"/>
      <c r="EW22" s="341"/>
      <c r="EX22" s="341"/>
      <c r="EY22" s="341"/>
      <c r="EZ22" s="341"/>
      <c r="FA22" s="341"/>
      <c r="FB22" s="341"/>
      <c r="FC22" s="341"/>
      <c r="FD22" s="341"/>
      <c r="FE22" s="341"/>
      <c r="FF22" s="341"/>
      <c r="FG22" s="341"/>
      <c r="FH22" s="341"/>
      <c r="FI22" s="341"/>
      <c r="FJ22" s="341"/>
      <c r="FK22" s="341"/>
      <c r="FL22" s="341"/>
      <c r="FM22" s="341"/>
      <c r="FN22" s="341"/>
      <c r="FO22" s="341"/>
      <c r="FP22" s="341"/>
      <c r="FQ22" s="341"/>
      <c r="FR22" s="341"/>
      <c r="FS22" s="341"/>
      <c r="FT22" s="341"/>
      <c r="FU22" s="341"/>
      <c r="FV22" s="341"/>
      <c r="FW22" s="341"/>
      <c r="FX22" s="341"/>
      <c r="FY22" s="341"/>
      <c r="FZ22" s="341"/>
      <c r="GA22" s="341"/>
      <c r="GB22" s="341"/>
      <c r="GC22" s="341"/>
      <c r="GD22" s="341"/>
      <c r="GE22" s="341"/>
      <c r="GF22" s="341"/>
      <c r="GG22" s="341"/>
      <c r="GH22" s="341"/>
      <c r="GI22" s="341"/>
      <c r="GJ22" s="341"/>
      <c r="GK22" s="341"/>
      <c r="GL22" s="341"/>
      <c r="GM22" s="341"/>
      <c r="GN22" s="341"/>
      <c r="GO22" s="341"/>
      <c r="GP22" s="341"/>
      <c r="GQ22" s="341"/>
      <c r="GR22" s="341"/>
      <c r="GS22" s="341"/>
      <c r="GT22" s="341"/>
      <c r="GU22" s="341"/>
      <c r="GV22" s="341"/>
      <c r="GW22" s="341"/>
      <c r="GX22" s="341"/>
      <c r="GY22" s="341"/>
      <c r="GZ22" s="341"/>
      <c r="HA22" s="341"/>
      <c r="HB22" s="341"/>
      <c r="HC22" s="341"/>
      <c r="HD22" s="341"/>
      <c r="HE22" s="341"/>
      <c r="HF22" s="341"/>
      <c r="HG22" s="341"/>
      <c r="HH22" s="341"/>
      <c r="HI22" s="341"/>
      <c r="HJ22" s="341"/>
      <c r="HK22" s="341"/>
      <c r="HL22" s="341"/>
      <c r="HM22" s="341"/>
      <c r="HN22" s="341"/>
      <c r="HO22" s="341"/>
      <c r="HP22" s="341"/>
      <c r="HQ22" s="341"/>
      <c r="HR22" s="341"/>
      <c r="HS22" s="341"/>
      <c r="HT22" s="341"/>
      <c r="HU22" s="341"/>
      <c r="HV22" s="341"/>
      <c r="HW22" s="341"/>
      <c r="HX22" s="341"/>
      <c r="HY22" s="341"/>
      <c r="HZ22" s="341"/>
      <c r="IA22" s="341"/>
      <c r="IB22" s="341"/>
      <c r="IC22" s="341"/>
      <c r="ID22" s="341"/>
      <c r="IE22" s="341"/>
      <c r="IF22" s="341"/>
    </row>
    <row r="23" spans="1:245" s="342" customFormat="1" ht="21" customHeight="1">
      <c r="A23" s="334" t="s">
        <v>177</v>
      </c>
      <c r="B23" s="335">
        <v>12</v>
      </c>
      <c r="C23" s="335">
        <v>6</v>
      </c>
      <c r="D23" s="336">
        <v>18</v>
      </c>
      <c r="E23" s="337">
        <v>85.714285714285708</v>
      </c>
      <c r="F23" s="338"/>
      <c r="G23" s="335">
        <v>2</v>
      </c>
      <c r="H23" s="335">
        <v>1</v>
      </c>
      <c r="I23" s="336">
        <v>3</v>
      </c>
      <c r="J23" s="337">
        <v>14.285714285714286</v>
      </c>
      <c r="K23" s="339"/>
      <c r="L23" s="336">
        <v>21</v>
      </c>
      <c r="M23" s="340"/>
      <c r="N23" s="340"/>
      <c r="O23" s="340"/>
      <c r="P23" s="340"/>
      <c r="Q23" s="340"/>
      <c r="R23" s="340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341"/>
      <c r="BN23" s="341"/>
      <c r="BO23" s="341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341"/>
      <c r="CB23" s="341"/>
      <c r="CC23" s="341"/>
      <c r="CD23" s="341"/>
      <c r="CE23" s="341"/>
      <c r="CF23" s="341"/>
      <c r="CG23" s="341"/>
      <c r="CH23" s="341"/>
      <c r="CI23" s="341"/>
      <c r="CJ23" s="341"/>
      <c r="CK23" s="341"/>
      <c r="CL23" s="341"/>
      <c r="CM23" s="341"/>
      <c r="CN23" s="341"/>
      <c r="CO23" s="341"/>
      <c r="CP23" s="341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41"/>
      <c r="DE23" s="341"/>
      <c r="DF23" s="341"/>
      <c r="DG23" s="341"/>
      <c r="DH23" s="341"/>
      <c r="DI23" s="341"/>
      <c r="DJ23" s="341"/>
      <c r="DK23" s="341"/>
      <c r="DL23" s="341"/>
      <c r="DM23" s="341"/>
      <c r="DN23" s="341"/>
      <c r="DO23" s="341"/>
      <c r="DP23" s="341"/>
      <c r="DQ23" s="341"/>
      <c r="DR23" s="341"/>
      <c r="DS23" s="341"/>
      <c r="DT23" s="341"/>
      <c r="DU23" s="341"/>
      <c r="DV23" s="341"/>
      <c r="DW23" s="341"/>
      <c r="DX23" s="341"/>
      <c r="DY23" s="341"/>
      <c r="DZ23" s="341"/>
      <c r="EA23" s="341"/>
      <c r="EB23" s="341"/>
      <c r="EC23" s="341"/>
      <c r="ED23" s="341"/>
      <c r="EE23" s="341"/>
      <c r="EF23" s="341"/>
      <c r="EG23" s="341"/>
      <c r="EH23" s="341"/>
      <c r="EI23" s="341"/>
      <c r="EJ23" s="341"/>
      <c r="EK23" s="341"/>
      <c r="EL23" s="341"/>
      <c r="EM23" s="341"/>
      <c r="EN23" s="341"/>
      <c r="EO23" s="341"/>
      <c r="EP23" s="341"/>
      <c r="EQ23" s="341"/>
      <c r="ER23" s="341"/>
      <c r="ES23" s="341"/>
      <c r="ET23" s="341"/>
      <c r="EU23" s="341"/>
      <c r="EV23" s="341"/>
      <c r="EW23" s="341"/>
      <c r="EX23" s="341"/>
      <c r="EY23" s="341"/>
      <c r="EZ23" s="341"/>
      <c r="FA23" s="341"/>
      <c r="FB23" s="341"/>
      <c r="FC23" s="341"/>
      <c r="FD23" s="341"/>
      <c r="FE23" s="341"/>
      <c r="FF23" s="341"/>
      <c r="FG23" s="341"/>
      <c r="FH23" s="341"/>
      <c r="FI23" s="341"/>
      <c r="FJ23" s="341"/>
      <c r="FK23" s="341"/>
      <c r="FL23" s="341"/>
      <c r="FM23" s="341"/>
      <c r="FN23" s="341"/>
      <c r="FO23" s="341"/>
      <c r="FP23" s="341"/>
      <c r="FQ23" s="341"/>
      <c r="FR23" s="341"/>
      <c r="FS23" s="341"/>
      <c r="FT23" s="341"/>
      <c r="FU23" s="341"/>
      <c r="FV23" s="341"/>
      <c r="FW23" s="341"/>
      <c r="FX23" s="341"/>
      <c r="FY23" s="341"/>
      <c r="FZ23" s="341"/>
      <c r="GA23" s="341"/>
      <c r="GB23" s="341"/>
      <c r="GC23" s="341"/>
      <c r="GD23" s="341"/>
      <c r="GE23" s="341"/>
      <c r="GF23" s="341"/>
      <c r="GG23" s="341"/>
      <c r="GH23" s="341"/>
      <c r="GI23" s="341"/>
      <c r="GJ23" s="341"/>
      <c r="GK23" s="341"/>
      <c r="GL23" s="341"/>
      <c r="GM23" s="341"/>
      <c r="GN23" s="341"/>
      <c r="GO23" s="341"/>
      <c r="GP23" s="341"/>
      <c r="GQ23" s="341"/>
      <c r="GR23" s="341"/>
      <c r="GS23" s="341"/>
      <c r="GT23" s="341"/>
      <c r="GU23" s="341"/>
      <c r="GV23" s="341"/>
      <c r="GW23" s="341"/>
      <c r="GX23" s="341"/>
      <c r="GY23" s="341"/>
      <c r="GZ23" s="341"/>
      <c r="HA23" s="341"/>
      <c r="HB23" s="341"/>
      <c r="HC23" s="341"/>
      <c r="HD23" s="341"/>
      <c r="HE23" s="341"/>
      <c r="HF23" s="341"/>
      <c r="HG23" s="341"/>
      <c r="HH23" s="341"/>
      <c r="HI23" s="341"/>
      <c r="HJ23" s="341"/>
      <c r="HK23" s="341"/>
      <c r="HL23" s="341"/>
      <c r="HM23" s="341"/>
      <c r="HN23" s="341"/>
      <c r="HO23" s="341"/>
      <c r="HP23" s="341"/>
      <c r="HQ23" s="341"/>
      <c r="HR23" s="341"/>
      <c r="HS23" s="341"/>
      <c r="HT23" s="341"/>
      <c r="HU23" s="341"/>
      <c r="HV23" s="341"/>
      <c r="HW23" s="341"/>
      <c r="HX23" s="341"/>
      <c r="HY23" s="341"/>
      <c r="HZ23" s="341"/>
      <c r="IA23" s="341"/>
      <c r="IB23" s="341"/>
      <c r="IC23" s="341"/>
      <c r="ID23" s="341"/>
      <c r="IE23" s="341"/>
      <c r="IF23" s="341"/>
    </row>
    <row r="24" spans="1:245" s="342" customFormat="1" ht="21" customHeight="1">
      <c r="A24" s="334" t="s">
        <v>178</v>
      </c>
      <c r="B24" s="335">
        <v>9</v>
      </c>
      <c r="C24" s="335">
        <v>5</v>
      </c>
      <c r="D24" s="336">
        <v>14</v>
      </c>
      <c r="E24" s="337">
        <v>70</v>
      </c>
      <c r="F24" s="338"/>
      <c r="G24" s="335">
        <v>4</v>
      </c>
      <c r="H24" s="335">
        <v>2</v>
      </c>
      <c r="I24" s="336">
        <v>6</v>
      </c>
      <c r="J24" s="337">
        <v>30</v>
      </c>
      <c r="K24" s="339"/>
      <c r="L24" s="336">
        <v>20</v>
      </c>
      <c r="M24" s="340"/>
      <c r="N24" s="340"/>
      <c r="O24" s="340"/>
      <c r="P24" s="340"/>
      <c r="Q24" s="340"/>
      <c r="R24" s="340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341"/>
      <c r="CB24" s="341"/>
      <c r="CC24" s="341"/>
      <c r="CD24" s="341"/>
      <c r="CE24" s="341"/>
      <c r="CF24" s="341"/>
      <c r="CG24" s="341"/>
      <c r="CH24" s="341"/>
      <c r="CI24" s="341"/>
      <c r="CJ24" s="341"/>
      <c r="CK24" s="34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341"/>
      <c r="DB24" s="341"/>
      <c r="DC24" s="341"/>
      <c r="DD24" s="341"/>
      <c r="DE24" s="341"/>
      <c r="DF24" s="341"/>
      <c r="DG24" s="341"/>
      <c r="DH24" s="341"/>
      <c r="DI24" s="341"/>
      <c r="DJ24" s="341"/>
      <c r="DK24" s="341"/>
      <c r="DL24" s="341"/>
      <c r="DM24" s="341"/>
      <c r="DN24" s="341"/>
      <c r="DO24" s="341"/>
      <c r="DP24" s="341"/>
      <c r="DQ24" s="341"/>
      <c r="DR24" s="341"/>
      <c r="DS24" s="341"/>
      <c r="DT24" s="341"/>
      <c r="DU24" s="341"/>
      <c r="DV24" s="341"/>
      <c r="DW24" s="341"/>
      <c r="DX24" s="341"/>
      <c r="DY24" s="341"/>
      <c r="DZ24" s="341"/>
      <c r="EA24" s="341"/>
      <c r="EB24" s="341"/>
      <c r="EC24" s="341"/>
      <c r="ED24" s="341"/>
      <c r="EE24" s="341"/>
      <c r="EF24" s="341"/>
      <c r="EG24" s="341"/>
      <c r="EH24" s="341"/>
      <c r="EI24" s="341"/>
      <c r="EJ24" s="341"/>
      <c r="EK24" s="341"/>
      <c r="EL24" s="341"/>
      <c r="EM24" s="341"/>
      <c r="EN24" s="341"/>
      <c r="EO24" s="341"/>
      <c r="EP24" s="341"/>
      <c r="EQ24" s="341"/>
      <c r="ER24" s="341"/>
      <c r="ES24" s="341"/>
      <c r="ET24" s="341"/>
      <c r="EU24" s="341"/>
      <c r="EV24" s="341"/>
      <c r="EW24" s="341"/>
      <c r="EX24" s="341"/>
      <c r="EY24" s="341"/>
      <c r="EZ24" s="341"/>
      <c r="FA24" s="341"/>
      <c r="FB24" s="341"/>
      <c r="FC24" s="341"/>
      <c r="FD24" s="341"/>
      <c r="FE24" s="341"/>
      <c r="FF24" s="341"/>
      <c r="FG24" s="341"/>
      <c r="FH24" s="341"/>
      <c r="FI24" s="341"/>
      <c r="FJ24" s="341"/>
      <c r="FK24" s="341"/>
      <c r="FL24" s="341"/>
      <c r="FM24" s="341"/>
      <c r="FN24" s="341"/>
      <c r="FO24" s="341"/>
      <c r="FP24" s="341"/>
      <c r="FQ24" s="341"/>
      <c r="FR24" s="341"/>
      <c r="FS24" s="341"/>
      <c r="FT24" s="341"/>
      <c r="FU24" s="341"/>
      <c r="FV24" s="341"/>
      <c r="FW24" s="341"/>
      <c r="FX24" s="341"/>
      <c r="FY24" s="341"/>
      <c r="FZ24" s="341"/>
      <c r="GA24" s="341"/>
      <c r="GB24" s="341"/>
      <c r="GC24" s="341"/>
      <c r="GD24" s="341"/>
      <c r="GE24" s="341"/>
      <c r="GF24" s="341"/>
      <c r="GG24" s="341"/>
      <c r="GH24" s="341"/>
      <c r="GI24" s="341"/>
      <c r="GJ24" s="341"/>
      <c r="GK24" s="341"/>
      <c r="GL24" s="341"/>
      <c r="GM24" s="341"/>
      <c r="GN24" s="341"/>
      <c r="GO24" s="341"/>
      <c r="GP24" s="341"/>
      <c r="GQ24" s="341"/>
      <c r="GR24" s="341"/>
      <c r="GS24" s="341"/>
      <c r="GT24" s="341"/>
      <c r="GU24" s="341"/>
      <c r="GV24" s="341"/>
      <c r="GW24" s="341"/>
      <c r="GX24" s="341"/>
      <c r="GY24" s="341"/>
      <c r="GZ24" s="341"/>
      <c r="HA24" s="341"/>
      <c r="HB24" s="341"/>
      <c r="HC24" s="341"/>
      <c r="HD24" s="341"/>
      <c r="HE24" s="341"/>
      <c r="HF24" s="341"/>
      <c r="HG24" s="341"/>
      <c r="HH24" s="341"/>
      <c r="HI24" s="341"/>
      <c r="HJ24" s="341"/>
      <c r="HK24" s="341"/>
      <c r="HL24" s="341"/>
      <c r="HM24" s="341"/>
      <c r="HN24" s="341"/>
      <c r="HO24" s="341"/>
      <c r="HP24" s="341"/>
      <c r="HQ24" s="341"/>
      <c r="HR24" s="341"/>
      <c r="HS24" s="341"/>
      <c r="HT24" s="341"/>
      <c r="HU24" s="341"/>
      <c r="HV24" s="341"/>
      <c r="HW24" s="341"/>
      <c r="HX24" s="341"/>
      <c r="HY24" s="341"/>
      <c r="HZ24" s="341"/>
      <c r="IA24" s="341"/>
      <c r="IB24" s="341"/>
      <c r="IC24" s="341"/>
      <c r="ID24" s="341"/>
      <c r="IE24" s="341"/>
      <c r="IF24" s="341"/>
    </row>
    <row r="25" spans="1:245" s="342" customFormat="1" ht="21" customHeight="1">
      <c r="A25" s="334" t="s">
        <v>179</v>
      </c>
      <c r="B25" s="335">
        <v>3</v>
      </c>
      <c r="C25" s="335">
        <v>3</v>
      </c>
      <c r="D25" s="336">
        <v>6</v>
      </c>
      <c r="E25" s="337">
        <v>100</v>
      </c>
      <c r="F25" s="338"/>
      <c r="G25" s="335">
        <v>0</v>
      </c>
      <c r="H25" s="335">
        <v>0</v>
      </c>
      <c r="I25" s="336">
        <v>0</v>
      </c>
      <c r="J25" s="337">
        <v>0</v>
      </c>
      <c r="K25" s="339"/>
      <c r="L25" s="336">
        <v>6</v>
      </c>
      <c r="M25" s="340"/>
      <c r="N25" s="340"/>
      <c r="O25" s="340"/>
      <c r="P25" s="340"/>
      <c r="Q25" s="340"/>
      <c r="R25" s="340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41"/>
      <c r="CC25" s="341"/>
      <c r="CD25" s="341"/>
      <c r="CE25" s="341"/>
      <c r="CF25" s="341"/>
      <c r="CG25" s="341"/>
      <c r="CH25" s="341"/>
      <c r="CI25" s="341"/>
      <c r="CJ25" s="341"/>
      <c r="CK25" s="341"/>
      <c r="CL25" s="341"/>
      <c r="CM25" s="341"/>
      <c r="CN25" s="341"/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41"/>
      <c r="CZ25" s="341"/>
      <c r="DA25" s="341"/>
      <c r="DB25" s="341"/>
      <c r="DC25" s="341"/>
      <c r="DD25" s="341"/>
      <c r="DE25" s="341"/>
      <c r="DF25" s="341"/>
      <c r="DG25" s="341"/>
      <c r="DH25" s="341"/>
      <c r="DI25" s="341"/>
      <c r="DJ25" s="341"/>
      <c r="DK25" s="341"/>
      <c r="DL25" s="341"/>
      <c r="DM25" s="341"/>
      <c r="DN25" s="341"/>
      <c r="DO25" s="341"/>
      <c r="DP25" s="341"/>
      <c r="DQ25" s="341"/>
      <c r="DR25" s="341"/>
      <c r="DS25" s="341"/>
      <c r="DT25" s="341"/>
      <c r="DU25" s="341"/>
      <c r="DV25" s="341"/>
      <c r="DW25" s="341"/>
      <c r="DX25" s="341"/>
      <c r="DY25" s="341"/>
      <c r="DZ25" s="341"/>
      <c r="EA25" s="341"/>
      <c r="EB25" s="341"/>
      <c r="EC25" s="341"/>
      <c r="ED25" s="341"/>
      <c r="EE25" s="341"/>
      <c r="EF25" s="341"/>
      <c r="EG25" s="341"/>
      <c r="EH25" s="341"/>
      <c r="EI25" s="341"/>
      <c r="EJ25" s="341"/>
      <c r="EK25" s="341"/>
      <c r="EL25" s="341"/>
      <c r="EM25" s="341"/>
      <c r="EN25" s="341"/>
      <c r="EO25" s="341"/>
      <c r="EP25" s="341"/>
      <c r="EQ25" s="341"/>
      <c r="ER25" s="341"/>
      <c r="ES25" s="341"/>
      <c r="ET25" s="341"/>
      <c r="EU25" s="341"/>
      <c r="EV25" s="341"/>
      <c r="EW25" s="341"/>
      <c r="EX25" s="341"/>
      <c r="EY25" s="341"/>
      <c r="EZ25" s="341"/>
      <c r="FA25" s="341"/>
      <c r="FB25" s="341"/>
      <c r="FC25" s="341"/>
      <c r="FD25" s="341"/>
      <c r="FE25" s="341"/>
      <c r="FF25" s="341"/>
      <c r="FG25" s="341"/>
      <c r="FH25" s="341"/>
      <c r="FI25" s="341"/>
      <c r="FJ25" s="341"/>
      <c r="FK25" s="341"/>
      <c r="FL25" s="341"/>
      <c r="FM25" s="341"/>
      <c r="FN25" s="341"/>
      <c r="FO25" s="341"/>
      <c r="FP25" s="341"/>
      <c r="FQ25" s="341"/>
      <c r="FR25" s="341"/>
      <c r="FS25" s="341"/>
      <c r="FT25" s="341"/>
      <c r="FU25" s="341"/>
      <c r="FV25" s="341"/>
      <c r="FW25" s="341"/>
      <c r="FX25" s="341"/>
      <c r="FY25" s="341"/>
      <c r="FZ25" s="341"/>
      <c r="GA25" s="341"/>
      <c r="GB25" s="341"/>
      <c r="GC25" s="341"/>
      <c r="GD25" s="341"/>
      <c r="GE25" s="341"/>
      <c r="GF25" s="341"/>
      <c r="GG25" s="341"/>
      <c r="GH25" s="341"/>
      <c r="GI25" s="341"/>
      <c r="GJ25" s="341"/>
      <c r="GK25" s="341"/>
      <c r="GL25" s="341"/>
      <c r="GM25" s="341"/>
      <c r="GN25" s="341"/>
      <c r="GO25" s="341"/>
      <c r="GP25" s="341"/>
      <c r="GQ25" s="341"/>
      <c r="GR25" s="341"/>
      <c r="GS25" s="341"/>
      <c r="GT25" s="341"/>
      <c r="GU25" s="341"/>
      <c r="GV25" s="341"/>
      <c r="GW25" s="341"/>
      <c r="GX25" s="341"/>
      <c r="GY25" s="341"/>
      <c r="GZ25" s="341"/>
      <c r="HA25" s="341"/>
      <c r="HB25" s="341"/>
      <c r="HC25" s="341"/>
      <c r="HD25" s="341"/>
      <c r="HE25" s="341"/>
      <c r="HF25" s="341"/>
      <c r="HG25" s="341"/>
      <c r="HH25" s="341"/>
      <c r="HI25" s="341"/>
      <c r="HJ25" s="341"/>
      <c r="HK25" s="341"/>
      <c r="HL25" s="341"/>
      <c r="HM25" s="341"/>
      <c r="HN25" s="341"/>
      <c r="HO25" s="341"/>
      <c r="HP25" s="341"/>
      <c r="HQ25" s="341"/>
      <c r="HR25" s="341"/>
      <c r="HS25" s="341"/>
      <c r="HT25" s="341"/>
      <c r="HU25" s="341"/>
      <c r="HV25" s="341"/>
      <c r="HW25" s="341"/>
      <c r="HX25" s="341"/>
      <c r="HY25" s="341"/>
      <c r="HZ25" s="341"/>
      <c r="IA25" s="341"/>
      <c r="IB25" s="341"/>
      <c r="IC25" s="341"/>
      <c r="ID25" s="341"/>
      <c r="IE25" s="341"/>
      <c r="IF25" s="341"/>
    </row>
    <row r="26" spans="1:245" s="342" customFormat="1" ht="21" customHeight="1">
      <c r="A26" s="334" t="s">
        <v>180</v>
      </c>
      <c r="B26" s="335">
        <v>0</v>
      </c>
      <c r="C26" s="335">
        <v>6</v>
      </c>
      <c r="D26" s="336">
        <v>6</v>
      </c>
      <c r="E26" s="337">
        <v>100</v>
      </c>
      <c r="F26" s="338"/>
      <c r="G26" s="335">
        <v>0</v>
      </c>
      <c r="H26" s="335">
        <v>0</v>
      </c>
      <c r="I26" s="336">
        <v>0</v>
      </c>
      <c r="J26" s="337">
        <v>0</v>
      </c>
      <c r="K26" s="339"/>
      <c r="L26" s="336">
        <v>6</v>
      </c>
      <c r="M26" s="340"/>
      <c r="N26" s="340"/>
      <c r="O26" s="340"/>
      <c r="P26" s="340"/>
      <c r="Q26" s="340"/>
      <c r="R26" s="340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  <c r="BE26" s="341"/>
      <c r="BF26" s="341"/>
      <c r="BG26" s="341"/>
      <c r="BH26" s="341"/>
      <c r="BI26" s="341"/>
      <c r="BJ26" s="341"/>
      <c r="BK26" s="341"/>
      <c r="BL26" s="341"/>
      <c r="BM26" s="341"/>
      <c r="BN26" s="341"/>
      <c r="BO26" s="341"/>
      <c r="BP26" s="341"/>
      <c r="BQ26" s="341"/>
      <c r="BR26" s="341"/>
      <c r="BS26" s="341"/>
      <c r="BT26" s="341"/>
      <c r="BU26" s="341"/>
      <c r="BV26" s="341"/>
      <c r="BW26" s="341"/>
      <c r="BX26" s="341"/>
      <c r="BY26" s="341"/>
      <c r="BZ26" s="341"/>
      <c r="CA26" s="341"/>
      <c r="CB26" s="341"/>
      <c r="CC26" s="341"/>
      <c r="CD26" s="341"/>
      <c r="CE26" s="341"/>
      <c r="CF26" s="341"/>
      <c r="CG26" s="341"/>
      <c r="CH26" s="341"/>
      <c r="CI26" s="341"/>
      <c r="CJ26" s="341"/>
      <c r="CK26" s="341"/>
      <c r="CL26" s="341"/>
      <c r="CM26" s="341"/>
      <c r="CN26" s="341"/>
      <c r="CO26" s="341"/>
      <c r="CP26" s="341"/>
      <c r="CQ26" s="341"/>
      <c r="CR26" s="341"/>
      <c r="CS26" s="341"/>
      <c r="CT26" s="341"/>
      <c r="CU26" s="341"/>
      <c r="CV26" s="341"/>
      <c r="CW26" s="341"/>
      <c r="CX26" s="341"/>
      <c r="CY26" s="341"/>
      <c r="CZ26" s="341"/>
      <c r="DA26" s="341"/>
      <c r="DB26" s="341"/>
      <c r="DC26" s="341"/>
      <c r="DD26" s="341"/>
      <c r="DE26" s="341"/>
      <c r="DF26" s="341"/>
      <c r="DG26" s="341"/>
      <c r="DH26" s="341"/>
      <c r="DI26" s="341"/>
      <c r="DJ26" s="341"/>
      <c r="DK26" s="341"/>
      <c r="DL26" s="341"/>
      <c r="DM26" s="341"/>
      <c r="DN26" s="341"/>
      <c r="DO26" s="341"/>
      <c r="DP26" s="341"/>
      <c r="DQ26" s="341"/>
      <c r="DR26" s="341"/>
      <c r="DS26" s="341"/>
      <c r="DT26" s="341"/>
      <c r="DU26" s="341"/>
      <c r="DV26" s="341"/>
      <c r="DW26" s="341"/>
      <c r="DX26" s="341"/>
      <c r="DY26" s="341"/>
      <c r="DZ26" s="341"/>
      <c r="EA26" s="341"/>
      <c r="EB26" s="341"/>
      <c r="EC26" s="341"/>
      <c r="ED26" s="341"/>
      <c r="EE26" s="341"/>
      <c r="EF26" s="341"/>
      <c r="EG26" s="341"/>
      <c r="EH26" s="341"/>
      <c r="EI26" s="341"/>
      <c r="EJ26" s="341"/>
      <c r="EK26" s="341"/>
      <c r="EL26" s="341"/>
      <c r="EM26" s="341"/>
      <c r="EN26" s="341"/>
      <c r="EO26" s="341"/>
      <c r="EP26" s="341"/>
      <c r="EQ26" s="341"/>
      <c r="ER26" s="341"/>
      <c r="ES26" s="341"/>
      <c r="ET26" s="341"/>
      <c r="EU26" s="341"/>
      <c r="EV26" s="341"/>
      <c r="EW26" s="341"/>
      <c r="EX26" s="341"/>
      <c r="EY26" s="341"/>
      <c r="EZ26" s="341"/>
      <c r="FA26" s="341"/>
      <c r="FB26" s="341"/>
      <c r="FC26" s="341"/>
      <c r="FD26" s="341"/>
      <c r="FE26" s="341"/>
      <c r="FF26" s="341"/>
      <c r="FG26" s="341"/>
      <c r="FH26" s="341"/>
      <c r="FI26" s="341"/>
      <c r="FJ26" s="341"/>
      <c r="FK26" s="341"/>
      <c r="FL26" s="341"/>
      <c r="FM26" s="341"/>
      <c r="FN26" s="341"/>
      <c r="FO26" s="341"/>
      <c r="FP26" s="341"/>
      <c r="FQ26" s="341"/>
      <c r="FR26" s="341"/>
      <c r="FS26" s="341"/>
      <c r="FT26" s="341"/>
      <c r="FU26" s="341"/>
      <c r="FV26" s="341"/>
      <c r="FW26" s="341"/>
      <c r="FX26" s="341"/>
      <c r="FY26" s="341"/>
      <c r="FZ26" s="341"/>
      <c r="GA26" s="341"/>
      <c r="GB26" s="341"/>
      <c r="GC26" s="341"/>
      <c r="GD26" s="341"/>
      <c r="GE26" s="341"/>
      <c r="GF26" s="341"/>
      <c r="GG26" s="341"/>
      <c r="GH26" s="341"/>
      <c r="GI26" s="341"/>
      <c r="GJ26" s="341"/>
      <c r="GK26" s="341"/>
      <c r="GL26" s="341"/>
      <c r="GM26" s="341"/>
      <c r="GN26" s="341"/>
      <c r="GO26" s="341"/>
      <c r="GP26" s="341"/>
      <c r="GQ26" s="341"/>
      <c r="GR26" s="341"/>
      <c r="GS26" s="341"/>
      <c r="GT26" s="341"/>
      <c r="GU26" s="341"/>
      <c r="GV26" s="341"/>
      <c r="GW26" s="341"/>
      <c r="GX26" s="341"/>
      <c r="GY26" s="341"/>
      <c r="GZ26" s="341"/>
      <c r="HA26" s="341"/>
      <c r="HB26" s="341"/>
      <c r="HC26" s="341"/>
      <c r="HD26" s="341"/>
      <c r="HE26" s="341"/>
      <c r="HF26" s="341"/>
      <c r="HG26" s="341"/>
      <c r="HH26" s="341"/>
      <c r="HI26" s="341"/>
      <c r="HJ26" s="341"/>
      <c r="HK26" s="341"/>
      <c r="HL26" s="341"/>
      <c r="HM26" s="341"/>
      <c r="HN26" s="341"/>
      <c r="HO26" s="341"/>
      <c r="HP26" s="341"/>
      <c r="HQ26" s="341"/>
      <c r="HR26" s="341"/>
      <c r="HS26" s="341"/>
      <c r="HT26" s="341"/>
      <c r="HU26" s="341"/>
      <c r="HV26" s="341"/>
      <c r="HW26" s="341"/>
      <c r="HX26" s="341"/>
      <c r="HY26" s="341"/>
      <c r="HZ26" s="341"/>
      <c r="IA26" s="341"/>
      <c r="IB26" s="341"/>
      <c r="IC26" s="341"/>
      <c r="ID26" s="341"/>
      <c r="IE26" s="341"/>
      <c r="IF26" s="341"/>
    </row>
    <row r="27" spans="1:245" s="342" customFormat="1" ht="21" customHeight="1">
      <c r="A27" s="334" t="s">
        <v>181</v>
      </c>
      <c r="B27" s="335">
        <v>1</v>
      </c>
      <c r="C27" s="335">
        <v>0</v>
      </c>
      <c r="D27" s="336">
        <v>1</v>
      </c>
      <c r="E27" s="337">
        <v>50</v>
      </c>
      <c r="F27" s="324"/>
      <c r="G27" s="335">
        <v>0</v>
      </c>
      <c r="H27" s="335">
        <v>1</v>
      </c>
      <c r="I27" s="336">
        <v>1</v>
      </c>
      <c r="J27" s="337">
        <v>50</v>
      </c>
      <c r="K27" s="339"/>
      <c r="L27" s="336">
        <v>2</v>
      </c>
      <c r="M27" s="340"/>
      <c r="N27" s="340"/>
      <c r="O27" s="340"/>
      <c r="P27" s="340"/>
      <c r="Q27" s="340"/>
      <c r="R27" s="340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K27" s="341"/>
      <c r="AL27" s="341"/>
      <c r="AM27" s="341"/>
      <c r="AN27" s="341"/>
      <c r="AO27" s="341"/>
      <c r="AP27" s="341"/>
      <c r="AQ27" s="341"/>
      <c r="AR27" s="341"/>
      <c r="AS27" s="341"/>
      <c r="AT27" s="341"/>
      <c r="AU27" s="341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41"/>
      <c r="CH27" s="341"/>
      <c r="CI27" s="341"/>
      <c r="CJ27" s="341"/>
      <c r="CK27" s="341"/>
      <c r="CL27" s="341"/>
      <c r="CM27" s="341"/>
      <c r="CN27" s="341"/>
      <c r="CO27" s="341"/>
      <c r="CP27" s="341"/>
      <c r="CQ27" s="341"/>
      <c r="CR27" s="341"/>
      <c r="CS27" s="341"/>
      <c r="CT27" s="341"/>
      <c r="CU27" s="341"/>
      <c r="CV27" s="341"/>
      <c r="CW27" s="341"/>
      <c r="CX27" s="341"/>
      <c r="CY27" s="341"/>
      <c r="CZ27" s="341"/>
      <c r="DA27" s="341"/>
      <c r="DB27" s="341"/>
      <c r="DC27" s="341"/>
      <c r="DD27" s="341"/>
      <c r="DE27" s="341"/>
      <c r="DF27" s="341"/>
      <c r="DG27" s="341"/>
      <c r="DH27" s="341"/>
      <c r="DI27" s="341"/>
      <c r="DJ27" s="341"/>
      <c r="DK27" s="341"/>
      <c r="DL27" s="341"/>
      <c r="DM27" s="341"/>
      <c r="DN27" s="341"/>
      <c r="DO27" s="341"/>
      <c r="DP27" s="341"/>
      <c r="DQ27" s="341"/>
      <c r="DR27" s="341"/>
      <c r="DS27" s="341"/>
      <c r="DT27" s="341"/>
      <c r="DU27" s="341"/>
      <c r="DV27" s="341"/>
      <c r="DW27" s="341"/>
      <c r="DX27" s="341"/>
      <c r="DY27" s="341"/>
      <c r="DZ27" s="341"/>
      <c r="EA27" s="341"/>
      <c r="EB27" s="341"/>
      <c r="EC27" s="341"/>
      <c r="ED27" s="341"/>
      <c r="EE27" s="341"/>
      <c r="EF27" s="341"/>
      <c r="EG27" s="341"/>
      <c r="EH27" s="341"/>
      <c r="EI27" s="341"/>
      <c r="EJ27" s="341"/>
      <c r="EK27" s="341"/>
      <c r="EL27" s="341"/>
      <c r="EM27" s="341"/>
      <c r="EN27" s="341"/>
      <c r="EO27" s="341"/>
      <c r="EP27" s="341"/>
      <c r="EQ27" s="341"/>
      <c r="ER27" s="341"/>
      <c r="ES27" s="341"/>
      <c r="ET27" s="341"/>
      <c r="EU27" s="341"/>
      <c r="EV27" s="341"/>
      <c r="EW27" s="341"/>
      <c r="EX27" s="341"/>
      <c r="EY27" s="341"/>
      <c r="EZ27" s="341"/>
      <c r="FA27" s="341"/>
      <c r="FB27" s="341"/>
      <c r="FC27" s="341"/>
      <c r="FD27" s="341"/>
      <c r="FE27" s="341"/>
      <c r="FF27" s="341"/>
      <c r="FG27" s="341"/>
      <c r="FH27" s="341"/>
      <c r="FI27" s="341"/>
      <c r="FJ27" s="341"/>
      <c r="FK27" s="341"/>
      <c r="FL27" s="341"/>
      <c r="FM27" s="341"/>
      <c r="FN27" s="341"/>
      <c r="FO27" s="341"/>
      <c r="FP27" s="341"/>
      <c r="FQ27" s="341"/>
      <c r="FR27" s="341"/>
      <c r="FS27" s="341"/>
      <c r="FT27" s="341"/>
      <c r="FU27" s="341"/>
      <c r="FV27" s="341"/>
      <c r="FW27" s="341"/>
      <c r="FX27" s="341"/>
      <c r="FY27" s="341"/>
      <c r="FZ27" s="341"/>
      <c r="GA27" s="341"/>
      <c r="GB27" s="341"/>
      <c r="GC27" s="341"/>
      <c r="GD27" s="341"/>
      <c r="GE27" s="341"/>
      <c r="GF27" s="341"/>
      <c r="GG27" s="341"/>
      <c r="GH27" s="341"/>
      <c r="GI27" s="341"/>
      <c r="GJ27" s="341"/>
      <c r="GK27" s="341"/>
      <c r="GL27" s="341"/>
      <c r="GM27" s="341"/>
      <c r="GN27" s="341"/>
      <c r="GO27" s="341"/>
      <c r="GP27" s="341"/>
      <c r="GQ27" s="341"/>
      <c r="GR27" s="341"/>
      <c r="GS27" s="341"/>
      <c r="GT27" s="341"/>
      <c r="GU27" s="341"/>
      <c r="GV27" s="341"/>
      <c r="GW27" s="341"/>
      <c r="GX27" s="341"/>
      <c r="GY27" s="341"/>
      <c r="GZ27" s="341"/>
      <c r="HA27" s="341"/>
      <c r="HB27" s="341"/>
      <c r="HC27" s="341"/>
      <c r="HD27" s="341"/>
      <c r="HE27" s="341"/>
      <c r="HF27" s="341"/>
      <c r="HG27" s="341"/>
      <c r="HH27" s="341"/>
      <c r="HI27" s="341"/>
      <c r="HJ27" s="341"/>
      <c r="HK27" s="341"/>
      <c r="HL27" s="341"/>
      <c r="HM27" s="341"/>
      <c r="HN27" s="341"/>
      <c r="HO27" s="341"/>
      <c r="HP27" s="341"/>
      <c r="HQ27" s="341"/>
      <c r="HR27" s="341"/>
      <c r="HS27" s="341"/>
      <c r="HT27" s="341"/>
      <c r="HU27" s="341"/>
      <c r="HV27" s="341"/>
      <c r="HW27" s="341"/>
      <c r="HX27" s="341"/>
      <c r="HY27" s="341"/>
      <c r="HZ27" s="341"/>
      <c r="IA27" s="341"/>
      <c r="IB27" s="341"/>
      <c r="IC27" s="341"/>
      <c r="ID27" s="341"/>
      <c r="IE27" s="341"/>
      <c r="IF27" s="341"/>
      <c r="IG27" s="341"/>
      <c r="IH27" s="341"/>
      <c r="II27" s="341"/>
      <c r="IJ27" s="341"/>
      <c r="IK27" s="341"/>
    </row>
    <row r="28" spans="1:245" s="342" customFormat="1" ht="21" customHeight="1">
      <c r="A28" s="334" t="s">
        <v>182</v>
      </c>
      <c r="B28" s="335">
        <v>5</v>
      </c>
      <c r="C28" s="335">
        <v>3</v>
      </c>
      <c r="D28" s="336">
        <v>8</v>
      </c>
      <c r="E28" s="337">
        <v>100</v>
      </c>
      <c r="F28" s="324"/>
      <c r="G28" s="335">
        <v>0</v>
      </c>
      <c r="H28" s="335">
        <v>0</v>
      </c>
      <c r="I28" s="336">
        <v>0</v>
      </c>
      <c r="J28" s="337">
        <v>0</v>
      </c>
      <c r="K28" s="339"/>
      <c r="L28" s="336">
        <v>8</v>
      </c>
      <c r="M28" s="340"/>
      <c r="N28" s="340"/>
      <c r="O28" s="340"/>
      <c r="P28" s="340"/>
      <c r="Q28" s="340"/>
      <c r="R28" s="340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K28" s="341"/>
      <c r="AL28" s="341"/>
      <c r="AM28" s="341"/>
      <c r="AN28" s="341"/>
      <c r="AO28" s="341"/>
      <c r="AP28" s="341"/>
      <c r="AQ28" s="341"/>
      <c r="AR28" s="341"/>
      <c r="AS28" s="341"/>
      <c r="AT28" s="341"/>
      <c r="AU28" s="341"/>
      <c r="AV28" s="341"/>
      <c r="AW28" s="341"/>
      <c r="AX28" s="341"/>
      <c r="AY28" s="341"/>
      <c r="AZ28" s="341"/>
      <c r="BA28" s="341"/>
      <c r="BB28" s="341"/>
      <c r="BC28" s="341"/>
      <c r="BD28" s="341"/>
      <c r="BE28" s="341"/>
      <c r="BF28" s="341"/>
      <c r="BG28" s="341"/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41"/>
      <c r="BW28" s="341"/>
      <c r="BX28" s="341"/>
      <c r="BY28" s="341"/>
      <c r="BZ28" s="341"/>
      <c r="CA28" s="341"/>
      <c r="CB28" s="341"/>
      <c r="CC28" s="341"/>
      <c r="CD28" s="341"/>
      <c r="CE28" s="341"/>
      <c r="CF28" s="341"/>
      <c r="CG28" s="341"/>
      <c r="CH28" s="341"/>
      <c r="CI28" s="341"/>
      <c r="CJ28" s="341"/>
      <c r="CK28" s="341"/>
      <c r="CL28" s="341"/>
      <c r="CM28" s="341"/>
      <c r="CN28" s="341"/>
      <c r="CO28" s="341"/>
      <c r="CP28" s="341"/>
      <c r="CQ28" s="341"/>
      <c r="CR28" s="341"/>
      <c r="CS28" s="341"/>
      <c r="CT28" s="341"/>
      <c r="CU28" s="341"/>
      <c r="CV28" s="341"/>
      <c r="CW28" s="341"/>
      <c r="CX28" s="341"/>
      <c r="CY28" s="341"/>
      <c r="CZ28" s="341"/>
      <c r="DA28" s="341"/>
      <c r="DB28" s="341"/>
      <c r="DC28" s="341"/>
      <c r="DD28" s="341"/>
      <c r="DE28" s="341"/>
      <c r="DF28" s="341"/>
      <c r="DG28" s="341"/>
      <c r="DH28" s="341"/>
      <c r="DI28" s="341"/>
      <c r="DJ28" s="341"/>
      <c r="DK28" s="341"/>
      <c r="DL28" s="341"/>
      <c r="DM28" s="341"/>
      <c r="DN28" s="341"/>
      <c r="DO28" s="341"/>
      <c r="DP28" s="341"/>
      <c r="DQ28" s="341"/>
      <c r="DR28" s="341"/>
      <c r="DS28" s="341"/>
      <c r="DT28" s="341"/>
      <c r="DU28" s="341"/>
      <c r="DV28" s="341"/>
      <c r="DW28" s="341"/>
      <c r="DX28" s="341"/>
      <c r="DY28" s="341"/>
      <c r="DZ28" s="341"/>
      <c r="EA28" s="341"/>
      <c r="EB28" s="341"/>
      <c r="EC28" s="341"/>
      <c r="ED28" s="341"/>
      <c r="EE28" s="341"/>
      <c r="EF28" s="341"/>
      <c r="EG28" s="341"/>
      <c r="EH28" s="341"/>
      <c r="EI28" s="341"/>
      <c r="EJ28" s="341"/>
      <c r="EK28" s="341"/>
      <c r="EL28" s="341"/>
      <c r="EM28" s="341"/>
      <c r="EN28" s="341"/>
      <c r="EO28" s="341"/>
      <c r="EP28" s="341"/>
      <c r="EQ28" s="341"/>
      <c r="ER28" s="341"/>
      <c r="ES28" s="341"/>
      <c r="ET28" s="341"/>
      <c r="EU28" s="341"/>
      <c r="EV28" s="341"/>
      <c r="EW28" s="341"/>
      <c r="EX28" s="341"/>
      <c r="EY28" s="341"/>
      <c r="EZ28" s="341"/>
      <c r="FA28" s="341"/>
      <c r="FB28" s="341"/>
      <c r="FC28" s="341"/>
      <c r="FD28" s="341"/>
      <c r="FE28" s="341"/>
      <c r="FF28" s="341"/>
      <c r="FG28" s="341"/>
      <c r="FH28" s="341"/>
      <c r="FI28" s="341"/>
      <c r="FJ28" s="341"/>
      <c r="FK28" s="341"/>
      <c r="FL28" s="341"/>
      <c r="FM28" s="341"/>
      <c r="FN28" s="341"/>
      <c r="FO28" s="341"/>
      <c r="FP28" s="341"/>
      <c r="FQ28" s="341"/>
      <c r="FR28" s="341"/>
      <c r="FS28" s="341"/>
      <c r="FT28" s="341"/>
      <c r="FU28" s="341"/>
      <c r="FV28" s="341"/>
      <c r="FW28" s="341"/>
      <c r="FX28" s="341"/>
      <c r="FY28" s="341"/>
      <c r="FZ28" s="341"/>
      <c r="GA28" s="341"/>
      <c r="GB28" s="341"/>
      <c r="GC28" s="341"/>
      <c r="GD28" s="341"/>
      <c r="GE28" s="341"/>
      <c r="GF28" s="341"/>
      <c r="GG28" s="341"/>
      <c r="GH28" s="341"/>
      <c r="GI28" s="341"/>
      <c r="GJ28" s="341"/>
      <c r="GK28" s="341"/>
      <c r="GL28" s="341"/>
      <c r="GM28" s="341"/>
      <c r="GN28" s="341"/>
      <c r="GO28" s="341"/>
      <c r="GP28" s="341"/>
      <c r="GQ28" s="341"/>
      <c r="GR28" s="341"/>
      <c r="GS28" s="341"/>
      <c r="GT28" s="341"/>
      <c r="GU28" s="341"/>
      <c r="GV28" s="341"/>
      <c r="GW28" s="341"/>
      <c r="GX28" s="341"/>
      <c r="GY28" s="341"/>
      <c r="GZ28" s="341"/>
      <c r="HA28" s="341"/>
      <c r="HB28" s="341"/>
      <c r="HC28" s="341"/>
      <c r="HD28" s="341"/>
      <c r="HE28" s="341"/>
      <c r="HF28" s="341"/>
      <c r="HG28" s="341"/>
      <c r="HH28" s="341"/>
      <c r="HI28" s="341"/>
      <c r="HJ28" s="341"/>
      <c r="HK28" s="341"/>
      <c r="HL28" s="341"/>
      <c r="HM28" s="341"/>
      <c r="HN28" s="341"/>
      <c r="HO28" s="341"/>
      <c r="HP28" s="341"/>
      <c r="HQ28" s="341"/>
      <c r="HR28" s="341"/>
      <c r="HS28" s="341"/>
      <c r="HT28" s="341"/>
      <c r="HU28" s="341"/>
      <c r="HV28" s="341"/>
      <c r="HW28" s="341"/>
      <c r="HX28" s="341"/>
      <c r="HY28" s="341"/>
      <c r="HZ28" s="341"/>
      <c r="IA28" s="341"/>
      <c r="IB28" s="341"/>
      <c r="IC28" s="341"/>
      <c r="ID28" s="341"/>
      <c r="IE28" s="341"/>
      <c r="IF28" s="341"/>
      <c r="IG28" s="341"/>
      <c r="IH28" s="341"/>
      <c r="II28" s="341"/>
      <c r="IJ28" s="341"/>
      <c r="IK28" s="341"/>
    </row>
    <row r="29" spans="1:245" s="318" customFormat="1" ht="21" customHeight="1">
      <c r="A29" s="334" t="s">
        <v>183</v>
      </c>
      <c r="B29" s="335">
        <v>6</v>
      </c>
      <c r="C29" s="335">
        <v>7</v>
      </c>
      <c r="D29" s="336">
        <v>13</v>
      </c>
      <c r="E29" s="337">
        <v>100</v>
      </c>
      <c r="F29" s="324"/>
      <c r="G29" s="335">
        <v>0</v>
      </c>
      <c r="H29" s="335">
        <v>0</v>
      </c>
      <c r="I29" s="336">
        <v>0</v>
      </c>
      <c r="J29" s="337">
        <v>0</v>
      </c>
      <c r="K29" s="339"/>
      <c r="L29" s="336">
        <v>13</v>
      </c>
      <c r="M29" s="340"/>
      <c r="N29" s="340"/>
      <c r="O29" s="340"/>
      <c r="P29" s="340"/>
      <c r="Q29" s="340"/>
      <c r="R29" s="340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  <c r="AQ29" s="341"/>
      <c r="AR29" s="341"/>
      <c r="AS29" s="341"/>
      <c r="AT29" s="341"/>
      <c r="AU29" s="341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1"/>
      <c r="BG29" s="341"/>
      <c r="BH29" s="341"/>
      <c r="BI29" s="341"/>
      <c r="BJ29" s="341"/>
      <c r="BK29" s="341"/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341"/>
      <c r="CK29" s="341"/>
      <c r="CL29" s="341"/>
      <c r="CM29" s="341"/>
      <c r="CN29" s="341"/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41"/>
      <c r="CZ29" s="341"/>
      <c r="DA29" s="341"/>
      <c r="DB29" s="341"/>
      <c r="DC29" s="341"/>
      <c r="DD29" s="341"/>
      <c r="DE29" s="341"/>
      <c r="DF29" s="341"/>
      <c r="DG29" s="341"/>
      <c r="DH29" s="341"/>
      <c r="DI29" s="341"/>
      <c r="DJ29" s="341"/>
      <c r="DK29" s="341"/>
      <c r="DL29" s="341"/>
      <c r="DM29" s="341"/>
      <c r="DN29" s="341"/>
      <c r="DO29" s="341"/>
      <c r="DP29" s="341"/>
      <c r="DQ29" s="341"/>
      <c r="DR29" s="341"/>
      <c r="DS29" s="341"/>
      <c r="DT29" s="341"/>
      <c r="DU29" s="341"/>
      <c r="DV29" s="341"/>
      <c r="DW29" s="341"/>
      <c r="DX29" s="341"/>
      <c r="DY29" s="341"/>
      <c r="DZ29" s="341"/>
      <c r="EA29" s="341"/>
      <c r="EB29" s="341"/>
      <c r="EC29" s="341"/>
      <c r="ED29" s="341"/>
      <c r="EE29" s="341"/>
      <c r="EF29" s="341"/>
      <c r="EG29" s="341"/>
      <c r="EH29" s="341"/>
      <c r="EI29" s="341"/>
      <c r="EJ29" s="341"/>
      <c r="EK29" s="341"/>
      <c r="EL29" s="341"/>
      <c r="EM29" s="341"/>
      <c r="EN29" s="341"/>
      <c r="EO29" s="341"/>
      <c r="EP29" s="341"/>
      <c r="EQ29" s="341"/>
      <c r="ER29" s="341"/>
      <c r="ES29" s="341"/>
      <c r="ET29" s="341"/>
      <c r="EU29" s="341"/>
      <c r="EV29" s="341"/>
      <c r="EW29" s="341"/>
      <c r="EX29" s="341"/>
      <c r="EY29" s="341"/>
      <c r="EZ29" s="341"/>
      <c r="FA29" s="341"/>
      <c r="FB29" s="341"/>
      <c r="FC29" s="341"/>
      <c r="FD29" s="341"/>
      <c r="FE29" s="341"/>
      <c r="FF29" s="341"/>
      <c r="FG29" s="341"/>
      <c r="FH29" s="341"/>
      <c r="FI29" s="341"/>
      <c r="FJ29" s="341"/>
      <c r="FK29" s="341"/>
      <c r="FL29" s="341"/>
      <c r="FM29" s="341"/>
      <c r="FN29" s="341"/>
      <c r="FO29" s="341"/>
      <c r="FP29" s="341"/>
      <c r="FQ29" s="341"/>
      <c r="FR29" s="341"/>
      <c r="FS29" s="341"/>
      <c r="FT29" s="341"/>
      <c r="FU29" s="341"/>
      <c r="FV29" s="341"/>
      <c r="FW29" s="341"/>
      <c r="FX29" s="341"/>
      <c r="FY29" s="341"/>
      <c r="FZ29" s="341"/>
      <c r="GA29" s="341"/>
      <c r="GB29" s="341"/>
      <c r="GC29" s="341"/>
      <c r="GD29" s="341"/>
      <c r="GE29" s="341"/>
      <c r="GF29" s="341"/>
      <c r="GG29" s="341"/>
      <c r="GH29" s="341"/>
      <c r="GI29" s="341"/>
      <c r="GJ29" s="341"/>
      <c r="GK29" s="341"/>
      <c r="GL29" s="341"/>
      <c r="GM29" s="341"/>
      <c r="GN29" s="341"/>
      <c r="GO29" s="341"/>
      <c r="GP29" s="341"/>
      <c r="GQ29" s="341"/>
      <c r="GR29" s="341"/>
      <c r="GS29" s="341"/>
      <c r="GT29" s="341"/>
      <c r="GU29" s="341"/>
      <c r="GV29" s="341"/>
      <c r="GW29" s="341"/>
      <c r="GX29" s="341"/>
      <c r="GY29" s="341"/>
      <c r="GZ29" s="341"/>
      <c r="HA29" s="341"/>
      <c r="HB29" s="341"/>
      <c r="HC29" s="341"/>
      <c r="HD29" s="341"/>
      <c r="HE29" s="341"/>
      <c r="HF29" s="341"/>
      <c r="HG29" s="341"/>
      <c r="HH29" s="341"/>
      <c r="HI29" s="341"/>
      <c r="HJ29" s="341"/>
      <c r="HK29" s="341"/>
      <c r="HL29" s="341"/>
      <c r="HM29" s="341"/>
      <c r="HN29" s="341"/>
      <c r="HO29" s="341"/>
      <c r="HP29" s="341"/>
      <c r="HQ29" s="341"/>
      <c r="HR29" s="341"/>
      <c r="HS29" s="341"/>
      <c r="HT29" s="341"/>
      <c r="HU29" s="341"/>
      <c r="HV29" s="341"/>
      <c r="HW29" s="341"/>
      <c r="HX29" s="341"/>
      <c r="HY29" s="341"/>
      <c r="HZ29" s="341"/>
      <c r="IA29" s="341"/>
      <c r="IB29" s="341"/>
      <c r="IC29" s="341"/>
      <c r="ID29" s="341"/>
      <c r="IE29" s="341"/>
      <c r="IF29" s="341"/>
      <c r="IG29" s="341"/>
      <c r="IH29" s="341"/>
      <c r="II29" s="341"/>
      <c r="IJ29" s="341"/>
      <c r="IK29" s="341"/>
    </row>
    <row r="30" spans="1:245" s="318" customFormat="1" ht="21" customHeight="1">
      <c r="A30" s="334" t="s">
        <v>184</v>
      </c>
      <c r="B30" s="335">
        <v>0</v>
      </c>
      <c r="C30" s="335">
        <v>2</v>
      </c>
      <c r="D30" s="336">
        <v>2</v>
      </c>
      <c r="E30" s="337">
        <v>100</v>
      </c>
      <c r="F30" s="324"/>
      <c r="G30" s="335">
        <v>0</v>
      </c>
      <c r="H30" s="335">
        <v>0</v>
      </c>
      <c r="I30" s="336">
        <v>0</v>
      </c>
      <c r="J30" s="337">
        <v>0</v>
      </c>
      <c r="K30" s="339"/>
      <c r="L30" s="336">
        <v>2</v>
      </c>
      <c r="M30" s="340"/>
      <c r="N30" s="340"/>
      <c r="O30" s="340"/>
      <c r="P30" s="340"/>
      <c r="Q30" s="340"/>
      <c r="R30" s="340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  <c r="AQ30" s="341"/>
      <c r="AR30" s="341"/>
      <c r="AS30" s="341"/>
      <c r="AT30" s="341"/>
      <c r="AU30" s="341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1"/>
      <c r="BG30" s="341"/>
      <c r="BH30" s="341"/>
      <c r="BI30" s="341"/>
      <c r="BJ30" s="341"/>
      <c r="BK30" s="341"/>
      <c r="BL30" s="341"/>
      <c r="BM30" s="341"/>
      <c r="BN30" s="341"/>
      <c r="BO30" s="3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41"/>
      <c r="CH30" s="341"/>
      <c r="CI30" s="341"/>
      <c r="CJ30" s="341"/>
      <c r="CK30" s="341"/>
      <c r="CL30" s="341"/>
      <c r="CM30" s="341"/>
      <c r="CN30" s="341"/>
      <c r="CO30" s="341"/>
      <c r="CP30" s="341"/>
      <c r="CQ30" s="341"/>
      <c r="CR30" s="341"/>
      <c r="CS30" s="341"/>
      <c r="CT30" s="341"/>
      <c r="CU30" s="341"/>
      <c r="CV30" s="341"/>
      <c r="CW30" s="341"/>
      <c r="CX30" s="341"/>
      <c r="CY30" s="341"/>
      <c r="CZ30" s="341"/>
      <c r="DA30" s="341"/>
      <c r="DB30" s="341"/>
      <c r="DC30" s="341"/>
      <c r="DD30" s="341"/>
      <c r="DE30" s="341"/>
      <c r="DF30" s="341"/>
      <c r="DG30" s="341"/>
      <c r="DH30" s="341"/>
      <c r="DI30" s="341"/>
      <c r="DJ30" s="341"/>
      <c r="DK30" s="341"/>
      <c r="DL30" s="341"/>
      <c r="DM30" s="341"/>
      <c r="DN30" s="341"/>
      <c r="DO30" s="341"/>
      <c r="DP30" s="341"/>
      <c r="DQ30" s="341"/>
      <c r="DR30" s="341"/>
      <c r="DS30" s="341"/>
      <c r="DT30" s="341"/>
      <c r="DU30" s="341"/>
      <c r="DV30" s="341"/>
      <c r="DW30" s="341"/>
      <c r="DX30" s="341"/>
      <c r="DY30" s="341"/>
      <c r="DZ30" s="341"/>
      <c r="EA30" s="341"/>
      <c r="EB30" s="341"/>
      <c r="EC30" s="341"/>
      <c r="ED30" s="341"/>
      <c r="EE30" s="341"/>
      <c r="EF30" s="341"/>
      <c r="EG30" s="341"/>
      <c r="EH30" s="341"/>
      <c r="EI30" s="341"/>
      <c r="EJ30" s="341"/>
      <c r="EK30" s="341"/>
      <c r="EL30" s="341"/>
      <c r="EM30" s="341"/>
      <c r="EN30" s="341"/>
      <c r="EO30" s="341"/>
      <c r="EP30" s="341"/>
      <c r="EQ30" s="341"/>
      <c r="ER30" s="341"/>
      <c r="ES30" s="341"/>
      <c r="ET30" s="341"/>
      <c r="EU30" s="341"/>
      <c r="EV30" s="341"/>
      <c r="EW30" s="341"/>
      <c r="EX30" s="341"/>
      <c r="EY30" s="341"/>
      <c r="EZ30" s="341"/>
      <c r="FA30" s="341"/>
      <c r="FB30" s="341"/>
      <c r="FC30" s="341"/>
      <c r="FD30" s="341"/>
      <c r="FE30" s="341"/>
      <c r="FF30" s="341"/>
      <c r="FG30" s="341"/>
      <c r="FH30" s="341"/>
      <c r="FI30" s="341"/>
      <c r="FJ30" s="341"/>
      <c r="FK30" s="341"/>
      <c r="FL30" s="341"/>
      <c r="FM30" s="341"/>
      <c r="FN30" s="341"/>
      <c r="FO30" s="341"/>
      <c r="FP30" s="341"/>
      <c r="FQ30" s="341"/>
      <c r="FR30" s="341"/>
      <c r="FS30" s="341"/>
      <c r="FT30" s="341"/>
      <c r="FU30" s="341"/>
      <c r="FV30" s="341"/>
      <c r="FW30" s="341"/>
      <c r="FX30" s="341"/>
      <c r="FY30" s="341"/>
      <c r="FZ30" s="341"/>
      <c r="GA30" s="341"/>
      <c r="GB30" s="341"/>
      <c r="GC30" s="341"/>
      <c r="GD30" s="341"/>
      <c r="GE30" s="341"/>
      <c r="GF30" s="341"/>
      <c r="GG30" s="341"/>
      <c r="GH30" s="341"/>
      <c r="GI30" s="341"/>
      <c r="GJ30" s="341"/>
      <c r="GK30" s="341"/>
      <c r="GL30" s="341"/>
      <c r="GM30" s="341"/>
      <c r="GN30" s="341"/>
      <c r="GO30" s="341"/>
      <c r="GP30" s="341"/>
      <c r="GQ30" s="341"/>
      <c r="GR30" s="341"/>
      <c r="GS30" s="341"/>
      <c r="GT30" s="341"/>
      <c r="GU30" s="341"/>
      <c r="GV30" s="341"/>
      <c r="GW30" s="341"/>
      <c r="GX30" s="341"/>
      <c r="GY30" s="341"/>
      <c r="GZ30" s="341"/>
      <c r="HA30" s="341"/>
      <c r="HB30" s="341"/>
      <c r="HC30" s="341"/>
      <c r="HD30" s="341"/>
      <c r="HE30" s="341"/>
      <c r="HF30" s="341"/>
      <c r="HG30" s="341"/>
      <c r="HH30" s="341"/>
      <c r="HI30" s="341"/>
      <c r="HJ30" s="341"/>
      <c r="HK30" s="341"/>
      <c r="HL30" s="341"/>
      <c r="HM30" s="341"/>
      <c r="HN30" s="341"/>
      <c r="HO30" s="341"/>
      <c r="HP30" s="341"/>
      <c r="HQ30" s="341"/>
      <c r="HR30" s="341"/>
      <c r="HS30" s="341"/>
      <c r="HT30" s="341"/>
      <c r="HU30" s="341"/>
      <c r="HV30" s="341"/>
      <c r="HW30" s="341"/>
      <c r="HX30" s="341"/>
      <c r="HY30" s="341"/>
      <c r="HZ30" s="341"/>
      <c r="IA30" s="341"/>
      <c r="IB30" s="341"/>
      <c r="IC30" s="341"/>
      <c r="ID30" s="341"/>
      <c r="IE30" s="341"/>
      <c r="IF30" s="341"/>
      <c r="IG30" s="341"/>
      <c r="IH30" s="341"/>
      <c r="II30" s="341"/>
      <c r="IJ30" s="341"/>
      <c r="IK30" s="341"/>
    </row>
    <row r="31" spans="1:245" s="342" customFormat="1" ht="21" customHeight="1">
      <c r="A31" s="334" t="s">
        <v>185</v>
      </c>
      <c r="B31" s="335">
        <v>5</v>
      </c>
      <c r="C31" s="335">
        <v>4</v>
      </c>
      <c r="D31" s="336">
        <v>9</v>
      </c>
      <c r="E31" s="337">
        <v>90</v>
      </c>
      <c r="F31" s="324"/>
      <c r="G31" s="335">
        <v>1</v>
      </c>
      <c r="H31" s="335">
        <v>0</v>
      </c>
      <c r="I31" s="336">
        <v>1</v>
      </c>
      <c r="J31" s="337">
        <v>10</v>
      </c>
      <c r="K31" s="339"/>
      <c r="L31" s="336">
        <v>10</v>
      </c>
      <c r="M31" s="340"/>
      <c r="N31" s="340"/>
      <c r="O31" s="340"/>
      <c r="P31" s="340"/>
      <c r="Q31" s="340"/>
      <c r="R31" s="340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  <c r="AQ31" s="341"/>
      <c r="AR31" s="341"/>
      <c r="AS31" s="341"/>
      <c r="AT31" s="341"/>
      <c r="AU31" s="341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1"/>
      <c r="BG31" s="341"/>
      <c r="BH31" s="341"/>
      <c r="BI31" s="341"/>
      <c r="BJ31" s="341"/>
      <c r="BK31" s="341"/>
      <c r="BL31" s="341"/>
      <c r="BM31" s="341"/>
      <c r="BN31" s="341"/>
      <c r="BO31" s="341"/>
      <c r="BP31" s="341"/>
      <c r="BQ31" s="341"/>
      <c r="BR31" s="341"/>
      <c r="BS31" s="341"/>
      <c r="BT31" s="341"/>
      <c r="BU31" s="341"/>
      <c r="BV31" s="341"/>
      <c r="BW31" s="341"/>
      <c r="BX31" s="341"/>
      <c r="BY31" s="341"/>
      <c r="BZ31" s="341"/>
      <c r="CA31" s="341"/>
      <c r="CB31" s="341"/>
      <c r="CC31" s="341"/>
      <c r="CD31" s="341"/>
      <c r="CE31" s="341"/>
      <c r="CF31" s="341"/>
      <c r="CG31" s="341"/>
      <c r="CH31" s="341"/>
      <c r="CI31" s="341"/>
      <c r="CJ31" s="341"/>
      <c r="CK31" s="341"/>
      <c r="CL31" s="341"/>
      <c r="CM31" s="341"/>
      <c r="CN31" s="341"/>
      <c r="CO31" s="341"/>
      <c r="CP31" s="341"/>
      <c r="CQ31" s="341"/>
      <c r="CR31" s="341"/>
      <c r="CS31" s="341"/>
      <c r="CT31" s="341"/>
      <c r="CU31" s="341"/>
      <c r="CV31" s="341"/>
      <c r="CW31" s="341"/>
      <c r="CX31" s="341"/>
      <c r="CY31" s="341"/>
      <c r="CZ31" s="341"/>
      <c r="DA31" s="341"/>
      <c r="DB31" s="341"/>
      <c r="DC31" s="341"/>
      <c r="DD31" s="341"/>
      <c r="DE31" s="341"/>
      <c r="DF31" s="341"/>
      <c r="DG31" s="341"/>
      <c r="DH31" s="341"/>
      <c r="DI31" s="341"/>
      <c r="DJ31" s="341"/>
      <c r="DK31" s="341"/>
      <c r="DL31" s="341"/>
      <c r="DM31" s="341"/>
      <c r="DN31" s="341"/>
      <c r="DO31" s="341"/>
      <c r="DP31" s="341"/>
      <c r="DQ31" s="341"/>
      <c r="DR31" s="341"/>
      <c r="DS31" s="341"/>
      <c r="DT31" s="341"/>
      <c r="DU31" s="341"/>
      <c r="DV31" s="341"/>
      <c r="DW31" s="341"/>
      <c r="DX31" s="341"/>
      <c r="DY31" s="341"/>
      <c r="DZ31" s="341"/>
      <c r="EA31" s="341"/>
      <c r="EB31" s="341"/>
      <c r="EC31" s="341"/>
      <c r="ED31" s="341"/>
      <c r="EE31" s="341"/>
      <c r="EF31" s="341"/>
      <c r="EG31" s="341"/>
      <c r="EH31" s="341"/>
      <c r="EI31" s="341"/>
      <c r="EJ31" s="341"/>
      <c r="EK31" s="341"/>
      <c r="EL31" s="341"/>
      <c r="EM31" s="341"/>
      <c r="EN31" s="341"/>
      <c r="EO31" s="341"/>
      <c r="EP31" s="341"/>
      <c r="EQ31" s="341"/>
      <c r="ER31" s="341"/>
      <c r="ES31" s="341"/>
      <c r="ET31" s="341"/>
      <c r="EU31" s="341"/>
      <c r="EV31" s="341"/>
      <c r="EW31" s="341"/>
      <c r="EX31" s="341"/>
      <c r="EY31" s="341"/>
      <c r="EZ31" s="341"/>
      <c r="FA31" s="341"/>
      <c r="FB31" s="341"/>
      <c r="FC31" s="341"/>
      <c r="FD31" s="341"/>
      <c r="FE31" s="341"/>
      <c r="FF31" s="341"/>
      <c r="FG31" s="341"/>
      <c r="FH31" s="341"/>
      <c r="FI31" s="341"/>
      <c r="FJ31" s="341"/>
      <c r="FK31" s="341"/>
      <c r="FL31" s="341"/>
      <c r="FM31" s="341"/>
      <c r="FN31" s="341"/>
      <c r="FO31" s="341"/>
      <c r="FP31" s="341"/>
      <c r="FQ31" s="341"/>
      <c r="FR31" s="341"/>
      <c r="FS31" s="341"/>
      <c r="FT31" s="341"/>
      <c r="FU31" s="341"/>
      <c r="FV31" s="341"/>
      <c r="FW31" s="341"/>
      <c r="FX31" s="341"/>
      <c r="FY31" s="341"/>
      <c r="FZ31" s="341"/>
      <c r="GA31" s="341"/>
      <c r="GB31" s="341"/>
      <c r="GC31" s="341"/>
      <c r="GD31" s="341"/>
      <c r="GE31" s="341"/>
      <c r="GF31" s="341"/>
      <c r="GG31" s="341"/>
      <c r="GH31" s="341"/>
      <c r="GI31" s="341"/>
      <c r="GJ31" s="341"/>
      <c r="GK31" s="341"/>
      <c r="GL31" s="341"/>
      <c r="GM31" s="341"/>
      <c r="GN31" s="341"/>
      <c r="GO31" s="341"/>
      <c r="GP31" s="341"/>
      <c r="GQ31" s="341"/>
      <c r="GR31" s="341"/>
      <c r="GS31" s="341"/>
      <c r="GT31" s="341"/>
      <c r="GU31" s="341"/>
      <c r="GV31" s="341"/>
      <c r="GW31" s="341"/>
      <c r="GX31" s="341"/>
      <c r="GY31" s="341"/>
      <c r="GZ31" s="341"/>
      <c r="HA31" s="341"/>
      <c r="HB31" s="341"/>
      <c r="HC31" s="341"/>
      <c r="HD31" s="341"/>
      <c r="HE31" s="341"/>
      <c r="HF31" s="341"/>
      <c r="HG31" s="341"/>
      <c r="HH31" s="341"/>
      <c r="HI31" s="341"/>
      <c r="HJ31" s="341"/>
      <c r="HK31" s="341"/>
      <c r="HL31" s="341"/>
      <c r="HM31" s="341"/>
      <c r="HN31" s="341"/>
      <c r="HO31" s="341"/>
      <c r="HP31" s="341"/>
      <c r="HQ31" s="341"/>
      <c r="HR31" s="341"/>
      <c r="HS31" s="341"/>
      <c r="HT31" s="341"/>
      <c r="HU31" s="341"/>
      <c r="HV31" s="341"/>
      <c r="HW31" s="341"/>
      <c r="HX31" s="341"/>
      <c r="HY31" s="341"/>
      <c r="HZ31" s="341"/>
      <c r="IA31" s="341"/>
      <c r="IB31" s="341"/>
      <c r="IC31" s="341"/>
      <c r="ID31" s="341"/>
      <c r="IE31" s="341"/>
      <c r="IF31" s="341"/>
      <c r="IG31" s="341"/>
      <c r="IH31" s="341"/>
      <c r="II31" s="341"/>
      <c r="IJ31" s="341"/>
      <c r="IK31" s="341"/>
    </row>
    <row r="32" spans="1:245" s="342" customFormat="1" ht="21" customHeight="1">
      <c r="A32" s="334" t="s">
        <v>186</v>
      </c>
      <c r="B32" s="335">
        <v>7</v>
      </c>
      <c r="C32" s="335">
        <v>1</v>
      </c>
      <c r="D32" s="336">
        <v>8</v>
      </c>
      <c r="E32" s="337">
        <v>88.888888888888886</v>
      </c>
      <c r="F32" s="324"/>
      <c r="G32" s="335">
        <v>1</v>
      </c>
      <c r="H32" s="335">
        <v>0</v>
      </c>
      <c r="I32" s="336">
        <v>1</v>
      </c>
      <c r="J32" s="337">
        <v>11.111111111111111</v>
      </c>
      <c r="K32" s="339"/>
      <c r="L32" s="336">
        <v>9</v>
      </c>
      <c r="M32" s="340"/>
      <c r="N32" s="340"/>
      <c r="O32" s="340"/>
      <c r="P32" s="340"/>
      <c r="Q32" s="340"/>
      <c r="R32" s="340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341"/>
      <c r="AQ32" s="341"/>
      <c r="AR32" s="341"/>
      <c r="AS32" s="341"/>
      <c r="AT32" s="341"/>
      <c r="AU32" s="341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1"/>
      <c r="BG32" s="341"/>
      <c r="BH32" s="341"/>
      <c r="BI32" s="341"/>
      <c r="BJ32" s="341"/>
      <c r="BK32" s="341"/>
      <c r="BL32" s="341"/>
      <c r="BM32" s="341"/>
      <c r="BN32" s="341"/>
      <c r="BO32" s="341"/>
      <c r="BP32" s="341"/>
      <c r="BQ32" s="341"/>
      <c r="BR32" s="341"/>
      <c r="BS32" s="341"/>
      <c r="BT32" s="341"/>
      <c r="BU32" s="341"/>
      <c r="BV32" s="341"/>
      <c r="BW32" s="341"/>
      <c r="BX32" s="341"/>
      <c r="BY32" s="341"/>
      <c r="BZ32" s="341"/>
      <c r="CA32" s="341"/>
      <c r="CB32" s="341"/>
      <c r="CC32" s="341"/>
      <c r="CD32" s="341"/>
      <c r="CE32" s="341"/>
      <c r="CF32" s="341"/>
      <c r="CG32" s="341"/>
      <c r="CH32" s="341"/>
      <c r="CI32" s="341"/>
      <c r="CJ32" s="341"/>
      <c r="CK32" s="341"/>
      <c r="CL32" s="341"/>
      <c r="CM32" s="341"/>
      <c r="CN32" s="341"/>
      <c r="CO32" s="341"/>
      <c r="CP32" s="341"/>
      <c r="CQ32" s="341"/>
      <c r="CR32" s="341"/>
      <c r="CS32" s="341"/>
      <c r="CT32" s="341"/>
      <c r="CU32" s="341"/>
      <c r="CV32" s="341"/>
      <c r="CW32" s="341"/>
      <c r="CX32" s="341"/>
      <c r="CY32" s="341"/>
      <c r="CZ32" s="341"/>
      <c r="DA32" s="341"/>
      <c r="DB32" s="341"/>
      <c r="DC32" s="341"/>
      <c r="DD32" s="341"/>
      <c r="DE32" s="341"/>
      <c r="DF32" s="341"/>
      <c r="DG32" s="341"/>
      <c r="DH32" s="341"/>
      <c r="DI32" s="341"/>
      <c r="DJ32" s="341"/>
      <c r="DK32" s="341"/>
      <c r="DL32" s="341"/>
      <c r="DM32" s="341"/>
      <c r="DN32" s="341"/>
      <c r="DO32" s="341"/>
      <c r="DP32" s="341"/>
      <c r="DQ32" s="341"/>
      <c r="DR32" s="341"/>
      <c r="DS32" s="341"/>
      <c r="DT32" s="341"/>
      <c r="DU32" s="341"/>
      <c r="DV32" s="341"/>
      <c r="DW32" s="341"/>
      <c r="DX32" s="341"/>
      <c r="DY32" s="341"/>
      <c r="DZ32" s="341"/>
      <c r="EA32" s="341"/>
      <c r="EB32" s="341"/>
      <c r="EC32" s="341"/>
      <c r="ED32" s="341"/>
      <c r="EE32" s="341"/>
      <c r="EF32" s="341"/>
      <c r="EG32" s="341"/>
      <c r="EH32" s="341"/>
      <c r="EI32" s="341"/>
      <c r="EJ32" s="341"/>
      <c r="EK32" s="341"/>
      <c r="EL32" s="341"/>
      <c r="EM32" s="341"/>
      <c r="EN32" s="341"/>
      <c r="EO32" s="341"/>
      <c r="EP32" s="341"/>
      <c r="EQ32" s="341"/>
      <c r="ER32" s="341"/>
      <c r="ES32" s="341"/>
      <c r="ET32" s="341"/>
      <c r="EU32" s="341"/>
      <c r="EV32" s="341"/>
      <c r="EW32" s="341"/>
      <c r="EX32" s="341"/>
      <c r="EY32" s="341"/>
      <c r="EZ32" s="341"/>
      <c r="FA32" s="341"/>
      <c r="FB32" s="341"/>
      <c r="FC32" s="341"/>
      <c r="FD32" s="341"/>
      <c r="FE32" s="341"/>
      <c r="FF32" s="341"/>
      <c r="FG32" s="341"/>
      <c r="FH32" s="341"/>
      <c r="FI32" s="341"/>
      <c r="FJ32" s="341"/>
      <c r="FK32" s="341"/>
      <c r="FL32" s="341"/>
      <c r="FM32" s="341"/>
      <c r="FN32" s="341"/>
      <c r="FO32" s="341"/>
      <c r="FP32" s="341"/>
      <c r="FQ32" s="341"/>
      <c r="FR32" s="341"/>
      <c r="FS32" s="341"/>
      <c r="FT32" s="341"/>
      <c r="FU32" s="341"/>
      <c r="FV32" s="341"/>
      <c r="FW32" s="341"/>
      <c r="FX32" s="341"/>
      <c r="FY32" s="341"/>
      <c r="FZ32" s="341"/>
      <c r="GA32" s="341"/>
      <c r="GB32" s="341"/>
      <c r="GC32" s="341"/>
      <c r="GD32" s="341"/>
      <c r="GE32" s="341"/>
      <c r="GF32" s="341"/>
      <c r="GG32" s="341"/>
      <c r="GH32" s="341"/>
      <c r="GI32" s="341"/>
      <c r="GJ32" s="341"/>
      <c r="GK32" s="341"/>
      <c r="GL32" s="341"/>
      <c r="GM32" s="341"/>
      <c r="GN32" s="341"/>
      <c r="GO32" s="341"/>
      <c r="GP32" s="341"/>
      <c r="GQ32" s="341"/>
      <c r="GR32" s="341"/>
      <c r="GS32" s="341"/>
      <c r="GT32" s="341"/>
      <c r="GU32" s="341"/>
      <c r="GV32" s="341"/>
      <c r="GW32" s="341"/>
      <c r="GX32" s="341"/>
      <c r="GY32" s="341"/>
      <c r="GZ32" s="341"/>
      <c r="HA32" s="341"/>
      <c r="HB32" s="341"/>
      <c r="HC32" s="341"/>
      <c r="HD32" s="341"/>
      <c r="HE32" s="341"/>
      <c r="HF32" s="341"/>
      <c r="HG32" s="341"/>
      <c r="HH32" s="341"/>
      <c r="HI32" s="341"/>
      <c r="HJ32" s="341"/>
      <c r="HK32" s="341"/>
      <c r="HL32" s="341"/>
      <c r="HM32" s="341"/>
      <c r="HN32" s="341"/>
      <c r="HO32" s="341"/>
      <c r="HP32" s="341"/>
      <c r="HQ32" s="341"/>
      <c r="HR32" s="341"/>
      <c r="HS32" s="341"/>
      <c r="HT32" s="341"/>
      <c r="HU32" s="341"/>
      <c r="HV32" s="341"/>
      <c r="HW32" s="341"/>
      <c r="HX32" s="341"/>
      <c r="HY32" s="341"/>
      <c r="HZ32" s="341"/>
      <c r="IA32" s="341"/>
      <c r="IB32" s="341"/>
      <c r="IC32" s="341"/>
      <c r="ID32" s="341"/>
      <c r="IE32" s="341"/>
      <c r="IF32" s="341"/>
      <c r="IG32" s="341"/>
      <c r="IH32" s="341"/>
      <c r="II32" s="341"/>
      <c r="IJ32" s="341"/>
      <c r="IK32" s="341"/>
    </row>
    <row r="33" spans="1:245" s="342" customFormat="1" ht="21" customHeight="1">
      <c r="A33" s="334" t="s">
        <v>187</v>
      </c>
      <c r="B33" s="335">
        <v>2</v>
      </c>
      <c r="C33" s="335">
        <v>7</v>
      </c>
      <c r="D33" s="336">
        <v>9</v>
      </c>
      <c r="E33" s="337">
        <v>90</v>
      </c>
      <c r="F33" s="324"/>
      <c r="G33" s="335">
        <v>0</v>
      </c>
      <c r="H33" s="335">
        <v>1</v>
      </c>
      <c r="I33" s="336">
        <v>1</v>
      </c>
      <c r="J33" s="337">
        <v>10</v>
      </c>
      <c r="K33" s="339"/>
      <c r="L33" s="336">
        <v>10</v>
      </c>
      <c r="M33" s="340"/>
      <c r="N33" s="340"/>
      <c r="O33" s="340"/>
      <c r="P33" s="340"/>
      <c r="Q33" s="340"/>
      <c r="R33" s="340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/>
      <c r="AL33" s="341"/>
      <c r="AM33" s="341"/>
      <c r="AN33" s="341"/>
      <c r="AO33" s="341"/>
      <c r="AP33" s="341"/>
      <c r="AQ33" s="341"/>
      <c r="AR33" s="341"/>
      <c r="AS33" s="341"/>
      <c r="AT33" s="341"/>
      <c r="AU33" s="341"/>
      <c r="AV33" s="341"/>
      <c r="AW33" s="341"/>
      <c r="AX33" s="341"/>
      <c r="AY33" s="341"/>
      <c r="AZ33" s="341"/>
      <c r="BA33" s="341"/>
      <c r="BB33" s="341"/>
      <c r="BC33" s="341"/>
      <c r="BD33" s="341"/>
      <c r="BE33" s="341"/>
      <c r="BF33" s="341"/>
      <c r="BG33" s="341"/>
      <c r="BH33" s="341"/>
      <c r="BI33" s="341"/>
      <c r="BJ33" s="341"/>
      <c r="BK33" s="341"/>
      <c r="BL33" s="341"/>
      <c r="BM33" s="341"/>
      <c r="BN33" s="341"/>
      <c r="BO33" s="341"/>
      <c r="BP33" s="341"/>
      <c r="BQ33" s="341"/>
      <c r="BR33" s="341"/>
      <c r="BS33" s="341"/>
      <c r="BT33" s="341"/>
      <c r="BU33" s="341"/>
      <c r="BV33" s="341"/>
      <c r="BW33" s="341"/>
      <c r="BX33" s="341"/>
      <c r="BY33" s="341"/>
      <c r="BZ33" s="341"/>
      <c r="CA33" s="341"/>
      <c r="CB33" s="341"/>
      <c r="CC33" s="341"/>
      <c r="CD33" s="341"/>
      <c r="CE33" s="341"/>
      <c r="CF33" s="341"/>
      <c r="CG33" s="341"/>
      <c r="CH33" s="341"/>
      <c r="CI33" s="341"/>
      <c r="CJ33" s="341"/>
      <c r="CK33" s="341"/>
      <c r="CL33" s="341"/>
      <c r="CM33" s="341"/>
      <c r="CN33" s="341"/>
      <c r="CO33" s="341"/>
      <c r="CP33" s="341"/>
      <c r="CQ33" s="341"/>
      <c r="CR33" s="341"/>
      <c r="CS33" s="341"/>
      <c r="CT33" s="341"/>
      <c r="CU33" s="341"/>
      <c r="CV33" s="341"/>
      <c r="CW33" s="341"/>
      <c r="CX33" s="341"/>
      <c r="CY33" s="341"/>
      <c r="CZ33" s="341"/>
      <c r="DA33" s="341"/>
      <c r="DB33" s="341"/>
      <c r="DC33" s="341"/>
      <c r="DD33" s="341"/>
      <c r="DE33" s="341"/>
      <c r="DF33" s="341"/>
      <c r="DG33" s="341"/>
      <c r="DH33" s="341"/>
      <c r="DI33" s="341"/>
      <c r="DJ33" s="341"/>
      <c r="DK33" s="341"/>
      <c r="DL33" s="341"/>
      <c r="DM33" s="341"/>
      <c r="DN33" s="341"/>
      <c r="DO33" s="341"/>
      <c r="DP33" s="341"/>
      <c r="DQ33" s="341"/>
      <c r="DR33" s="341"/>
      <c r="DS33" s="341"/>
      <c r="DT33" s="341"/>
      <c r="DU33" s="341"/>
      <c r="DV33" s="341"/>
      <c r="DW33" s="341"/>
      <c r="DX33" s="341"/>
      <c r="DY33" s="341"/>
      <c r="DZ33" s="341"/>
      <c r="EA33" s="341"/>
      <c r="EB33" s="341"/>
      <c r="EC33" s="341"/>
      <c r="ED33" s="341"/>
      <c r="EE33" s="341"/>
      <c r="EF33" s="341"/>
      <c r="EG33" s="341"/>
      <c r="EH33" s="341"/>
      <c r="EI33" s="341"/>
      <c r="EJ33" s="341"/>
      <c r="EK33" s="341"/>
      <c r="EL33" s="341"/>
      <c r="EM33" s="341"/>
      <c r="EN33" s="341"/>
      <c r="EO33" s="341"/>
      <c r="EP33" s="341"/>
      <c r="EQ33" s="341"/>
      <c r="ER33" s="341"/>
      <c r="ES33" s="341"/>
      <c r="ET33" s="341"/>
      <c r="EU33" s="341"/>
      <c r="EV33" s="341"/>
      <c r="EW33" s="341"/>
      <c r="EX33" s="341"/>
      <c r="EY33" s="341"/>
      <c r="EZ33" s="341"/>
      <c r="FA33" s="341"/>
      <c r="FB33" s="341"/>
      <c r="FC33" s="341"/>
      <c r="FD33" s="341"/>
      <c r="FE33" s="341"/>
      <c r="FF33" s="341"/>
      <c r="FG33" s="341"/>
      <c r="FH33" s="341"/>
      <c r="FI33" s="341"/>
      <c r="FJ33" s="341"/>
      <c r="FK33" s="341"/>
      <c r="FL33" s="341"/>
      <c r="FM33" s="341"/>
      <c r="FN33" s="341"/>
      <c r="FO33" s="341"/>
      <c r="FP33" s="341"/>
      <c r="FQ33" s="341"/>
      <c r="FR33" s="341"/>
      <c r="FS33" s="341"/>
      <c r="FT33" s="341"/>
      <c r="FU33" s="341"/>
      <c r="FV33" s="341"/>
      <c r="FW33" s="341"/>
      <c r="FX33" s="341"/>
      <c r="FY33" s="341"/>
      <c r="FZ33" s="341"/>
      <c r="GA33" s="341"/>
      <c r="GB33" s="341"/>
      <c r="GC33" s="341"/>
      <c r="GD33" s="341"/>
      <c r="GE33" s="341"/>
      <c r="GF33" s="341"/>
      <c r="GG33" s="341"/>
      <c r="GH33" s="341"/>
      <c r="GI33" s="341"/>
      <c r="GJ33" s="341"/>
      <c r="GK33" s="341"/>
      <c r="GL33" s="341"/>
      <c r="GM33" s="341"/>
      <c r="GN33" s="341"/>
      <c r="GO33" s="341"/>
      <c r="GP33" s="341"/>
      <c r="GQ33" s="341"/>
      <c r="GR33" s="341"/>
      <c r="GS33" s="341"/>
      <c r="GT33" s="341"/>
      <c r="GU33" s="341"/>
      <c r="GV33" s="341"/>
      <c r="GW33" s="341"/>
      <c r="GX33" s="341"/>
      <c r="GY33" s="341"/>
      <c r="GZ33" s="341"/>
      <c r="HA33" s="341"/>
      <c r="HB33" s="341"/>
      <c r="HC33" s="341"/>
      <c r="HD33" s="341"/>
      <c r="HE33" s="341"/>
      <c r="HF33" s="341"/>
      <c r="HG33" s="341"/>
      <c r="HH33" s="341"/>
      <c r="HI33" s="341"/>
      <c r="HJ33" s="341"/>
      <c r="HK33" s="341"/>
      <c r="HL33" s="341"/>
      <c r="HM33" s="341"/>
      <c r="HN33" s="341"/>
      <c r="HO33" s="341"/>
      <c r="HP33" s="341"/>
      <c r="HQ33" s="341"/>
      <c r="HR33" s="341"/>
      <c r="HS33" s="341"/>
      <c r="HT33" s="341"/>
      <c r="HU33" s="341"/>
      <c r="HV33" s="341"/>
      <c r="HW33" s="341"/>
      <c r="HX33" s="341"/>
      <c r="HY33" s="341"/>
      <c r="HZ33" s="341"/>
      <c r="IA33" s="341"/>
      <c r="IB33" s="341"/>
      <c r="IC33" s="341"/>
      <c r="ID33" s="341"/>
      <c r="IE33" s="341"/>
      <c r="IF33" s="341"/>
      <c r="IG33" s="341"/>
      <c r="IH33" s="341"/>
      <c r="II33" s="341"/>
      <c r="IJ33" s="341"/>
      <c r="IK33" s="341"/>
    </row>
    <row r="34" spans="1:245" s="342" customFormat="1" ht="21" customHeight="1">
      <c r="A34" s="334" t="s">
        <v>188</v>
      </c>
      <c r="B34" s="335">
        <v>4</v>
      </c>
      <c r="C34" s="335">
        <v>5</v>
      </c>
      <c r="D34" s="336">
        <v>9</v>
      </c>
      <c r="E34" s="337">
        <v>90</v>
      </c>
      <c r="F34" s="324"/>
      <c r="G34" s="335">
        <v>0</v>
      </c>
      <c r="H34" s="335">
        <v>1</v>
      </c>
      <c r="I34" s="336">
        <v>1</v>
      </c>
      <c r="J34" s="337">
        <v>10</v>
      </c>
      <c r="K34" s="339"/>
      <c r="L34" s="336">
        <v>10</v>
      </c>
      <c r="M34" s="340"/>
      <c r="N34" s="340"/>
      <c r="O34" s="340"/>
      <c r="P34" s="340"/>
      <c r="Q34" s="340"/>
      <c r="R34" s="340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341"/>
      <c r="AQ34" s="341"/>
      <c r="AR34" s="341"/>
      <c r="AS34" s="341"/>
      <c r="AT34" s="341"/>
      <c r="AU34" s="341"/>
      <c r="AV34" s="341"/>
      <c r="AW34" s="341"/>
      <c r="AX34" s="341"/>
      <c r="AY34" s="341"/>
      <c r="AZ34" s="341"/>
      <c r="BA34" s="341"/>
      <c r="BB34" s="341"/>
      <c r="BC34" s="341"/>
      <c r="BD34" s="341"/>
      <c r="BE34" s="341"/>
      <c r="BF34" s="341"/>
      <c r="BG34" s="341"/>
      <c r="BH34" s="341"/>
      <c r="BI34" s="341"/>
      <c r="BJ34" s="341"/>
      <c r="BK34" s="341"/>
      <c r="BL34" s="341"/>
      <c r="BM34" s="341"/>
      <c r="BN34" s="341"/>
      <c r="BO34" s="341"/>
      <c r="BP34" s="341"/>
      <c r="BQ34" s="341"/>
      <c r="BR34" s="341"/>
      <c r="BS34" s="341"/>
      <c r="BT34" s="341"/>
      <c r="BU34" s="341"/>
      <c r="BV34" s="341"/>
      <c r="BW34" s="341"/>
      <c r="BX34" s="341"/>
      <c r="BY34" s="341"/>
      <c r="BZ34" s="341"/>
      <c r="CA34" s="341"/>
      <c r="CB34" s="341"/>
      <c r="CC34" s="341"/>
      <c r="CD34" s="341"/>
      <c r="CE34" s="341"/>
      <c r="CF34" s="341"/>
      <c r="CG34" s="341"/>
      <c r="CH34" s="341"/>
      <c r="CI34" s="341"/>
      <c r="CJ34" s="341"/>
      <c r="CK34" s="341"/>
      <c r="CL34" s="341"/>
      <c r="CM34" s="341"/>
      <c r="CN34" s="341"/>
      <c r="CO34" s="341"/>
      <c r="CP34" s="341"/>
      <c r="CQ34" s="341"/>
      <c r="CR34" s="341"/>
      <c r="CS34" s="341"/>
      <c r="CT34" s="341"/>
      <c r="CU34" s="341"/>
      <c r="CV34" s="341"/>
      <c r="CW34" s="341"/>
      <c r="CX34" s="341"/>
      <c r="CY34" s="341"/>
      <c r="CZ34" s="341"/>
      <c r="DA34" s="341"/>
      <c r="DB34" s="341"/>
      <c r="DC34" s="341"/>
      <c r="DD34" s="341"/>
      <c r="DE34" s="341"/>
      <c r="DF34" s="341"/>
      <c r="DG34" s="341"/>
      <c r="DH34" s="341"/>
      <c r="DI34" s="341"/>
      <c r="DJ34" s="341"/>
      <c r="DK34" s="341"/>
      <c r="DL34" s="341"/>
      <c r="DM34" s="341"/>
      <c r="DN34" s="341"/>
      <c r="DO34" s="341"/>
      <c r="DP34" s="341"/>
      <c r="DQ34" s="341"/>
      <c r="DR34" s="341"/>
      <c r="DS34" s="341"/>
      <c r="DT34" s="341"/>
      <c r="DU34" s="341"/>
      <c r="DV34" s="341"/>
      <c r="DW34" s="341"/>
      <c r="DX34" s="341"/>
      <c r="DY34" s="341"/>
      <c r="DZ34" s="341"/>
      <c r="EA34" s="341"/>
      <c r="EB34" s="341"/>
      <c r="EC34" s="341"/>
      <c r="ED34" s="341"/>
      <c r="EE34" s="341"/>
      <c r="EF34" s="341"/>
      <c r="EG34" s="341"/>
      <c r="EH34" s="341"/>
      <c r="EI34" s="341"/>
      <c r="EJ34" s="341"/>
      <c r="EK34" s="341"/>
      <c r="EL34" s="341"/>
      <c r="EM34" s="341"/>
      <c r="EN34" s="341"/>
      <c r="EO34" s="341"/>
      <c r="EP34" s="341"/>
      <c r="EQ34" s="341"/>
      <c r="ER34" s="341"/>
      <c r="ES34" s="341"/>
      <c r="ET34" s="341"/>
      <c r="EU34" s="341"/>
      <c r="EV34" s="341"/>
      <c r="EW34" s="341"/>
      <c r="EX34" s="341"/>
      <c r="EY34" s="341"/>
      <c r="EZ34" s="341"/>
      <c r="FA34" s="341"/>
      <c r="FB34" s="341"/>
      <c r="FC34" s="341"/>
      <c r="FD34" s="341"/>
      <c r="FE34" s="341"/>
      <c r="FF34" s="341"/>
      <c r="FG34" s="341"/>
      <c r="FH34" s="341"/>
      <c r="FI34" s="341"/>
      <c r="FJ34" s="341"/>
      <c r="FK34" s="341"/>
      <c r="FL34" s="341"/>
      <c r="FM34" s="341"/>
      <c r="FN34" s="341"/>
      <c r="FO34" s="341"/>
      <c r="FP34" s="341"/>
      <c r="FQ34" s="341"/>
      <c r="FR34" s="341"/>
      <c r="FS34" s="341"/>
      <c r="FT34" s="341"/>
      <c r="FU34" s="341"/>
      <c r="FV34" s="341"/>
      <c r="FW34" s="341"/>
      <c r="FX34" s="341"/>
      <c r="FY34" s="341"/>
      <c r="FZ34" s="341"/>
      <c r="GA34" s="341"/>
      <c r="GB34" s="341"/>
      <c r="GC34" s="341"/>
      <c r="GD34" s="341"/>
      <c r="GE34" s="341"/>
      <c r="GF34" s="341"/>
      <c r="GG34" s="341"/>
      <c r="GH34" s="341"/>
      <c r="GI34" s="341"/>
      <c r="GJ34" s="341"/>
      <c r="GK34" s="341"/>
      <c r="GL34" s="341"/>
      <c r="GM34" s="341"/>
      <c r="GN34" s="341"/>
      <c r="GO34" s="341"/>
      <c r="GP34" s="341"/>
      <c r="GQ34" s="341"/>
      <c r="GR34" s="341"/>
      <c r="GS34" s="341"/>
      <c r="GT34" s="341"/>
      <c r="GU34" s="341"/>
      <c r="GV34" s="341"/>
      <c r="GW34" s="341"/>
      <c r="GX34" s="341"/>
      <c r="GY34" s="341"/>
      <c r="GZ34" s="341"/>
      <c r="HA34" s="341"/>
      <c r="HB34" s="341"/>
      <c r="HC34" s="341"/>
      <c r="HD34" s="341"/>
      <c r="HE34" s="341"/>
      <c r="HF34" s="341"/>
      <c r="HG34" s="341"/>
      <c r="HH34" s="341"/>
      <c r="HI34" s="341"/>
      <c r="HJ34" s="341"/>
      <c r="HK34" s="341"/>
      <c r="HL34" s="341"/>
      <c r="HM34" s="341"/>
      <c r="HN34" s="341"/>
      <c r="HO34" s="341"/>
      <c r="HP34" s="341"/>
      <c r="HQ34" s="341"/>
      <c r="HR34" s="341"/>
      <c r="HS34" s="341"/>
      <c r="HT34" s="341"/>
      <c r="HU34" s="341"/>
      <c r="HV34" s="341"/>
      <c r="HW34" s="341"/>
      <c r="HX34" s="341"/>
      <c r="HY34" s="341"/>
      <c r="HZ34" s="341"/>
      <c r="IA34" s="341"/>
      <c r="IB34" s="341"/>
      <c r="IC34" s="341"/>
      <c r="ID34" s="341"/>
      <c r="IE34" s="341"/>
      <c r="IF34" s="341"/>
      <c r="IG34" s="341"/>
      <c r="IH34" s="341"/>
      <c r="II34" s="341"/>
      <c r="IJ34" s="341"/>
      <c r="IK34" s="341"/>
    </row>
    <row r="35" spans="1:245" s="342" customFormat="1" ht="21" customHeight="1">
      <c r="A35" s="334" t="s">
        <v>189</v>
      </c>
      <c r="B35" s="335">
        <v>6</v>
      </c>
      <c r="C35" s="335">
        <v>4</v>
      </c>
      <c r="D35" s="336">
        <v>10</v>
      </c>
      <c r="E35" s="337">
        <v>90.909090909090907</v>
      </c>
      <c r="F35" s="324"/>
      <c r="G35" s="335">
        <v>1</v>
      </c>
      <c r="H35" s="335">
        <v>0</v>
      </c>
      <c r="I35" s="336">
        <v>1</v>
      </c>
      <c r="J35" s="337">
        <v>9.0909090909090917</v>
      </c>
      <c r="K35" s="339"/>
      <c r="L35" s="336">
        <v>11</v>
      </c>
      <c r="M35" s="340"/>
      <c r="N35" s="340"/>
      <c r="O35" s="340"/>
      <c r="P35" s="340"/>
      <c r="Q35" s="340"/>
      <c r="R35" s="340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341"/>
      <c r="BJ35" s="341"/>
      <c r="BK35" s="341"/>
      <c r="BL35" s="341"/>
      <c r="BM35" s="341"/>
      <c r="BN35" s="341"/>
      <c r="BO35" s="3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  <c r="CG35" s="341"/>
      <c r="CH35" s="341"/>
      <c r="CI35" s="341"/>
      <c r="CJ35" s="341"/>
      <c r="CK35" s="341"/>
      <c r="CL35" s="341"/>
      <c r="CM35" s="341"/>
      <c r="CN35" s="341"/>
      <c r="CO35" s="341"/>
      <c r="CP35" s="341"/>
      <c r="CQ35" s="341"/>
      <c r="CR35" s="341"/>
      <c r="CS35" s="341"/>
      <c r="CT35" s="341"/>
      <c r="CU35" s="341"/>
      <c r="CV35" s="341"/>
      <c r="CW35" s="341"/>
      <c r="CX35" s="341"/>
      <c r="CY35" s="341"/>
      <c r="CZ35" s="341"/>
      <c r="DA35" s="341"/>
      <c r="DB35" s="341"/>
      <c r="DC35" s="341"/>
      <c r="DD35" s="341"/>
      <c r="DE35" s="341"/>
      <c r="DF35" s="341"/>
      <c r="DG35" s="341"/>
      <c r="DH35" s="341"/>
      <c r="DI35" s="341"/>
      <c r="DJ35" s="341"/>
      <c r="DK35" s="341"/>
      <c r="DL35" s="341"/>
      <c r="DM35" s="341"/>
      <c r="DN35" s="341"/>
      <c r="DO35" s="341"/>
      <c r="DP35" s="341"/>
      <c r="DQ35" s="341"/>
      <c r="DR35" s="341"/>
      <c r="DS35" s="341"/>
      <c r="DT35" s="341"/>
      <c r="DU35" s="341"/>
      <c r="DV35" s="341"/>
      <c r="DW35" s="341"/>
      <c r="DX35" s="341"/>
      <c r="DY35" s="341"/>
      <c r="DZ35" s="341"/>
      <c r="EA35" s="341"/>
      <c r="EB35" s="341"/>
      <c r="EC35" s="341"/>
      <c r="ED35" s="341"/>
      <c r="EE35" s="341"/>
      <c r="EF35" s="341"/>
      <c r="EG35" s="341"/>
      <c r="EH35" s="341"/>
      <c r="EI35" s="341"/>
      <c r="EJ35" s="341"/>
      <c r="EK35" s="341"/>
      <c r="EL35" s="341"/>
      <c r="EM35" s="341"/>
      <c r="EN35" s="341"/>
      <c r="EO35" s="341"/>
      <c r="EP35" s="341"/>
      <c r="EQ35" s="341"/>
      <c r="ER35" s="341"/>
      <c r="ES35" s="341"/>
      <c r="ET35" s="341"/>
      <c r="EU35" s="341"/>
      <c r="EV35" s="341"/>
      <c r="EW35" s="341"/>
      <c r="EX35" s="341"/>
      <c r="EY35" s="341"/>
      <c r="EZ35" s="341"/>
      <c r="FA35" s="341"/>
      <c r="FB35" s="341"/>
      <c r="FC35" s="341"/>
      <c r="FD35" s="341"/>
      <c r="FE35" s="341"/>
      <c r="FF35" s="341"/>
      <c r="FG35" s="341"/>
      <c r="FH35" s="341"/>
      <c r="FI35" s="341"/>
      <c r="FJ35" s="341"/>
      <c r="FK35" s="341"/>
      <c r="FL35" s="341"/>
      <c r="FM35" s="341"/>
      <c r="FN35" s="341"/>
      <c r="FO35" s="341"/>
      <c r="FP35" s="341"/>
      <c r="FQ35" s="341"/>
      <c r="FR35" s="341"/>
      <c r="FS35" s="341"/>
      <c r="FT35" s="341"/>
      <c r="FU35" s="341"/>
      <c r="FV35" s="341"/>
      <c r="FW35" s="341"/>
      <c r="FX35" s="341"/>
      <c r="FY35" s="341"/>
      <c r="FZ35" s="341"/>
      <c r="GA35" s="341"/>
      <c r="GB35" s="341"/>
      <c r="GC35" s="341"/>
      <c r="GD35" s="341"/>
      <c r="GE35" s="341"/>
      <c r="GF35" s="341"/>
      <c r="GG35" s="341"/>
      <c r="GH35" s="341"/>
      <c r="GI35" s="341"/>
      <c r="GJ35" s="341"/>
      <c r="GK35" s="341"/>
      <c r="GL35" s="341"/>
      <c r="GM35" s="341"/>
      <c r="GN35" s="341"/>
      <c r="GO35" s="341"/>
      <c r="GP35" s="341"/>
      <c r="GQ35" s="341"/>
      <c r="GR35" s="341"/>
      <c r="GS35" s="341"/>
      <c r="GT35" s="341"/>
      <c r="GU35" s="341"/>
      <c r="GV35" s="341"/>
      <c r="GW35" s="341"/>
      <c r="GX35" s="341"/>
      <c r="GY35" s="341"/>
      <c r="GZ35" s="341"/>
      <c r="HA35" s="341"/>
      <c r="HB35" s="341"/>
      <c r="HC35" s="341"/>
      <c r="HD35" s="341"/>
      <c r="HE35" s="341"/>
      <c r="HF35" s="341"/>
      <c r="HG35" s="341"/>
      <c r="HH35" s="341"/>
      <c r="HI35" s="341"/>
      <c r="HJ35" s="341"/>
      <c r="HK35" s="341"/>
      <c r="HL35" s="341"/>
      <c r="HM35" s="341"/>
      <c r="HN35" s="341"/>
      <c r="HO35" s="341"/>
      <c r="HP35" s="341"/>
      <c r="HQ35" s="341"/>
      <c r="HR35" s="341"/>
      <c r="HS35" s="341"/>
      <c r="HT35" s="341"/>
      <c r="HU35" s="341"/>
      <c r="HV35" s="341"/>
      <c r="HW35" s="341"/>
      <c r="HX35" s="341"/>
      <c r="HY35" s="341"/>
      <c r="HZ35" s="341"/>
      <c r="IA35" s="341"/>
      <c r="IB35" s="341"/>
      <c r="IC35" s="341"/>
      <c r="ID35" s="341"/>
      <c r="IE35" s="341"/>
      <c r="IF35" s="341"/>
      <c r="IG35" s="341"/>
      <c r="IH35" s="341"/>
      <c r="II35" s="341"/>
      <c r="IJ35" s="341"/>
      <c r="IK35" s="341"/>
    </row>
    <row r="36" spans="1:245" s="342" customFormat="1" ht="21" customHeight="1">
      <c r="A36" s="334" t="s">
        <v>190</v>
      </c>
      <c r="B36" s="335">
        <v>8</v>
      </c>
      <c r="C36" s="335">
        <v>9</v>
      </c>
      <c r="D36" s="336">
        <v>17</v>
      </c>
      <c r="E36" s="337">
        <v>77.272727272727266</v>
      </c>
      <c r="F36" s="324"/>
      <c r="G36" s="335">
        <v>3</v>
      </c>
      <c r="H36" s="335">
        <v>2</v>
      </c>
      <c r="I36" s="336">
        <v>5</v>
      </c>
      <c r="J36" s="337">
        <v>22.727272727272727</v>
      </c>
      <c r="K36" s="339"/>
      <c r="L36" s="343">
        <v>22</v>
      </c>
      <c r="M36" s="340"/>
      <c r="N36" s="340"/>
      <c r="O36" s="340"/>
      <c r="P36" s="340"/>
      <c r="Q36" s="340"/>
      <c r="R36" s="340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1"/>
      <c r="BH36" s="341"/>
      <c r="BI36" s="341"/>
      <c r="BJ36" s="341"/>
      <c r="BK36" s="341"/>
      <c r="BL36" s="341"/>
      <c r="BM36" s="341"/>
      <c r="BN36" s="341"/>
      <c r="BO36" s="341"/>
      <c r="BP36" s="341"/>
      <c r="BQ36" s="341"/>
      <c r="BR36" s="341"/>
      <c r="BS36" s="341"/>
      <c r="BT36" s="341"/>
      <c r="BU36" s="341"/>
      <c r="BV36" s="341"/>
      <c r="BW36" s="341"/>
      <c r="BX36" s="341"/>
      <c r="BY36" s="341"/>
      <c r="BZ36" s="341"/>
      <c r="CA36" s="341"/>
      <c r="CB36" s="341"/>
      <c r="CC36" s="341"/>
      <c r="CD36" s="341"/>
      <c r="CE36" s="341"/>
      <c r="CF36" s="341"/>
      <c r="CG36" s="341"/>
      <c r="CH36" s="341"/>
      <c r="CI36" s="341"/>
      <c r="CJ36" s="341"/>
      <c r="CK36" s="341"/>
      <c r="CL36" s="341"/>
      <c r="CM36" s="341"/>
      <c r="CN36" s="341"/>
      <c r="CO36" s="341"/>
      <c r="CP36" s="341"/>
      <c r="CQ36" s="341"/>
      <c r="CR36" s="341"/>
      <c r="CS36" s="341"/>
      <c r="CT36" s="341"/>
      <c r="CU36" s="341"/>
      <c r="CV36" s="341"/>
      <c r="CW36" s="341"/>
      <c r="CX36" s="341"/>
      <c r="CY36" s="341"/>
      <c r="CZ36" s="341"/>
      <c r="DA36" s="341"/>
      <c r="DB36" s="341"/>
      <c r="DC36" s="341"/>
      <c r="DD36" s="341"/>
      <c r="DE36" s="341"/>
      <c r="DF36" s="341"/>
      <c r="DG36" s="341"/>
      <c r="DH36" s="341"/>
      <c r="DI36" s="341"/>
      <c r="DJ36" s="341"/>
      <c r="DK36" s="341"/>
      <c r="DL36" s="341"/>
      <c r="DM36" s="341"/>
      <c r="DN36" s="341"/>
      <c r="DO36" s="341"/>
      <c r="DP36" s="341"/>
      <c r="DQ36" s="341"/>
      <c r="DR36" s="341"/>
      <c r="DS36" s="341"/>
      <c r="DT36" s="341"/>
      <c r="DU36" s="341"/>
      <c r="DV36" s="341"/>
      <c r="DW36" s="341"/>
      <c r="DX36" s="341"/>
      <c r="DY36" s="341"/>
      <c r="DZ36" s="341"/>
      <c r="EA36" s="341"/>
      <c r="EB36" s="341"/>
      <c r="EC36" s="341"/>
      <c r="ED36" s="341"/>
      <c r="EE36" s="341"/>
      <c r="EF36" s="341"/>
      <c r="EG36" s="341"/>
      <c r="EH36" s="341"/>
      <c r="EI36" s="341"/>
      <c r="EJ36" s="341"/>
      <c r="EK36" s="341"/>
      <c r="EL36" s="341"/>
      <c r="EM36" s="341"/>
      <c r="EN36" s="341"/>
      <c r="EO36" s="341"/>
      <c r="EP36" s="341"/>
      <c r="EQ36" s="341"/>
      <c r="ER36" s="341"/>
      <c r="ES36" s="341"/>
      <c r="ET36" s="341"/>
      <c r="EU36" s="341"/>
      <c r="EV36" s="341"/>
      <c r="EW36" s="341"/>
      <c r="EX36" s="341"/>
      <c r="EY36" s="341"/>
      <c r="EZ36" s="341"/>
      <c r="FA36" s="341"/>
      <c r="FB36" s="341"/>
      <c r="FC36" s="341"/>
      <c r="FD36" s="341"/>
      <c r="FE36" s="341"/>
      <c r="FF36" s="341"/>
      <c r="FG36" s="341"/>
      <c r="FH36" s="341"/>
      <c r="FI36" s="341"/>
      <c r="FJ36" s="341"/>
      <c r="FK36" s="341"/>
      <c r="FL36" s="341"/>
      <c r="FM36" s="341"/>
      <c r="FN36" s="341"/>
      <c r="FO36" s="341"/>
      <c r="FP36" s="341"/>
      <c r="FQ36" s="341"/>
      <c r="FR36" s="341"/>
      <c r="FS36" s="341"/>
      <c r="FT36" s="341"/>
      <c r="FU36" s="341"/>
      <c r="FV36" s="341"/>
      <c r="FW36" s="341"/>
      <c r="FX36" s="341"/>
      <c r="FY36" s="341"/>
      <c r="FZ36" s="341"/>
      <c r="GA36" s="341"/>
      <c r="GB36" s="341"/>
      <c r="GC36" s="341"/>
      <c r="GD36" s="341"/>
      <c r="GE36" s="341"/>
      <c r="GF36" s="341"/>
      <c r="GG36" s="341"/>
      <c r="GH36" s="341"/>
      <c r="GI36" s="341"/>
      <c r="GJ36" s="341"/>
      <c r="GK36" s="341"/>
      <c r="GL36" s="341"/>
      <c r="GM36" s="341"/>
      <c r="GN36" s="341"/>
      <c r="GO36" s="341"/>
      <c r="GP36" s="341"/>
      <c r="GQ36" s="341"/>
      <c r="GR36" s="341"/>
      <c r="GS36" s="341"/>
      <c r="GT36" s="341"/>
      <c r="GU36" s="341"/>
      <c r="GV36" s="341"/>
      <c r="GW36" s="341"/>
      <c r="GX36" s="341"/>
      <c r="GY36" s="341"/>
      <c r="GZ36" s="341"/>
      <c r="HA36" s="341"/>
      <c r="HB36" s="341"/>
      <c r="HC36" s="341"/>
      <c r="HD36" s="341"/>
      <c r="HE36" s="341"/>
      <c r="HF36" s="341"/>
      <c r="HG36" s="341"/>
      <c r="HH36" s="341"/>
      <c r="HI36" s="341"/>
      <c r="HJ36" s="341"/>
      <c r="HK36" s="341"/>
      <c r="HL36" s="341"/>
      <c r="HM36" s="341"/>
      <c r="HN36" s="341"/>
      <c r="HO36" s="341"/>
      <c r="HP36" s="341"/>
      <c r="HQ36" s="341"/>
      <c r="HR36" s="341"/>
      <c r="HS36" s="341"/>
      <c r="HT36" s="341"/>
      <c r="HU36" s="341"/>
      <c r="HV36" s="341"/>
      <c r="HW36" s="341"/>
      <c r="HX36" s="341"/>
      <c r="HY36" s="341"/>
      <c r="HZ36" s="341"/>
      <c r="IA36" s="341"/>
      <c r="IB36" s="341"/>
      <c r="IC36" s="341"/>
      <c r="ID36" s="341"/>
      <c r="IE36" s="341"/>
      <c r="IF36" s="341"/>
      <c r="IG36" s="341"/>
      <c r="IH36" s="341"/>
      <c r="II36" s="341"/>
      <c r="IJ36" s="341"/>
      <c r="IK36" s="341"/>
    </row>
    <row r="37" spans="1:245" s="342" customFormat="1" ht="21" customHeight="1">
      <c r="A37" s="334" t="s">
        <v>191</v>
      </c>
      <c r="B37" s="335">
        <v>4</v>
      </c>
      <c r="C37" s="335">
        <v>0</v>
      </c>
      <c r="D37" s="336">
        <v>4</v>
      </c>
      <c r="E37" s="337">
        <v>100</v>
      </c>
      <c r="F37" s="324"/>
      <c r="G37" s="335">
        <v>0</v>
      </c>
      <c r="H37" s="335">
        <v>0</v>
      </c>
      <c r="I37" s="336">
        <v>0</v>
      </c>
      <c r="J37" s="337">
        <v>0</v>
      </c>
      <c r="K37" s="339"/>
      <c r="L37" s="336">
        <v>4</v>
      </c>
      <c r="M37" s="340"/>
      <c r="N37" s="340"/>
      <c r="O37" s="340"/>
      <c r="P37" s="340"/>
      <c r="Q37" s="340"/>
      <c r="R37" s="340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341"/>
      <c r="AG37" s="341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1"/>
      <c r="AS37" s="341"/>
      <c r="AT37" s="341"/>
      <c r="AU37" s="341"/>
      <c r="AV37" s="341"/>
      <c r="AW37" s="341"/>
      <c r="AX37" s="341"/>
      <c r="AY37" s="341"/>
      <c r="AZ37" s="341"/>
      <c r="BA37" s="341"/>
      <c r="BB37" s="341"/>
      <c r="BC37" s="341"/>
      <c r="BD37" s="341"/>
      <c r="BE37" s="341"/>
      <c r="BF37" s="341"/>
      <c r="BG37" s="341"/>
      <c r="BH37" s="341"/>
      <c r="BI37" s="341"/>
      <c r="BJ37" s="341"/>
      <c r="BK37" s="341"/>
      <c r="BL37" s="341"/>
      <c r="BM37" s="341"/>
      <c r="BN37" s="341"/>
      <c r="BO37" s="341"/>
      <c r="BP37" s="341"/>
      <c r="BQ37" s="341"/>
      <c r="BR37" s="341"/>
      <c r="BS37" s="341"/>
      <c r="BT37" s="341"/>
      <c r="BU37" s="341"/>
      <c r="BV37" s="341"/>
      <c r="BW37" s="341"/>
      <c r="BX37" s="341"/>
      <c r="BY37" s="341"/>
      <c r="BZ37" s="341"/>
      <c r="CA37" s="341"/>
      <c r="CB37" s="341"/>
      <c r="CC37" s="341"/>
      <c r="CD37" s="341"/>
      <c r="CE37" s="341"/>
      <c r="CF37" s="341"/>
      <c r="CG37" s="341"/>
      <c r="CH37" s="341"/>
      <c r="CI37" s="341"/>
      <c r="CJ37" s="341"/>
      <c r="CK37" s="341"/>
      <c r="CL37" s="341"/>
      <c r="CM37" s="341"/>
      <c r="CN37" s="341"/>
      <c r="CO37" s="341"/>
      <c r="CP37" s="341"/>
      <c r="CQ37" s="341"/>
      <c r="CR37" s="341"/>
      <c r="CS37" s="341"/>
      <c r="CT37" s="341"/>
      <c r="CU37" s="341"/>
      <c r="CV37" s="341"/>
      <c r="CW37" s="341"/>
      <c r="CX37" s="341"/>
      <c r="CY37" s="341"/>
      <c r="CZ37" s="341"/>
      <c r="DA37" s="341"/>
      <c r="DB37" s="341"/>
      <c r="DC37" s="341"/>
      <c r="DD37" s="341"/>
      <c r="DE37" s="341"/>
      <c r="DF37" s="341"/>
      <c r="DG37" s="341"/>
      <c r="DH37" s="341"/>
      <c r="DI37" s="341"/>
      <c r="DJ37" s="341"/>
      <c r="DK37" s="341"/>
      <c r="DL37" s="341"/>
      <c r="DM37" s="341"/>
      <c r="DN37" s="341"/>
      <c r="DO37" s="341"/>
      <c r="DP37" s="341"/>
      <c r="DQ37" s="341"/>
      <c r="DR37" s="341"/>
      <c r="DS37" s="341"/>
      <c r="DT37" s="341"/>
      <c r="DU37" s="341"/>
      <c r="DV37" s="341"/>
      <c r="DW37" s="341"/>
      <c r="DX37" s="341"/>
      <c r="DY37" s="341"/>
      <c r="DZ37" s="341"/>
      <c r="EA37" s="341"/>
      <c r="EB37" s="341"/>
      <c r="EC37" s="341"/>
      <c r="ED37" s="341"/>
      <c r="EE37" s="341"/>
      <c r="EF37" s="341"/>
      <c r="EG37" s="341"/>
      <c r="EH37" s="341"/>
      <c r="EI37" s="341"/>
      <c r="EJ37" s="341"/>
      <c r="EK37" s="341"/>
      <c r="EL37" s="341"/>
      <c r="EM37" s="341"/>
      <c r="EN37" s="341"/>
      <c r="EO37" s="341"/>
      <c r="EP37" s="341"/>
      <c r="EQ37" s="341"/>
      <c r="ER37" s="341"/>
      <c r="ES37" s="341"/>
      <c r="ET37" s="341"/>
      <c r="EU37" s="341"/>
      <c r="EV37" s="341"/>
      <c r="EW37" s="341"/>
      <c r="EX37" s="341"/>
      <c r="EY37" s="341"/>
      <c r="EZ37" s="341"/>
      <c r="FA37" s="341"/>
      <c r="FB37" s="341"/>
      <c r="FC37" s="341"/>
      <c r="FD37" s="341"/>
      <c r="FE37" s="341"/>
      <c r="FF37" s="341"/>
      <c r="FG37" s="341"/>
      <c r="FH37" s="341"/>
      <c r="FI37" s="341"/>
      <c r="FJ37" s="341"/>
      <c r="FK37" s="341"/>
      <c r="FL37" s="341"/>
      <c r="FM37" s="341"/>
      <c r="FN37" s="341"/>
      <c r="FO37" s="341"/>
      <c r="FP37" s="341"/>
      <c r="FQ37" s="341"/>
      <c r="FR37" s="341"/>
      <c r="FS37" s="341"/>
      <c r="FT37" s="341"/>
      <c r="FU37" s="341"/>
      <c r="FV37" s="341"/>
      <c r="FW37" s="341"/>
      <c r="FX37" s="341"/>
      <c r="FY37" s="341"/>
      <c r="FZ37" s="341"/>
      <c r="GA37" s="341"/>
      <c r="GB37" s="341"/>
      <c r="GC37" s="341"/>
      <c r="GD37" s="341"/>
      <c r="GE37" s="341"/>
      <c r="GF37" s="341"/>
      <c r="GG37" s="341"/>
      <c r="GH37" s="341"/>
      <c r="GI37" s="341"/>
      <c r="GJ37" s="341"/>
      <c r="GK37" s="341"/>
      <c r="GL37" s="341"/>
      <c r="GM37" s="341"/>
      <c r="GN37" s="341"/>
      <c r="GO37" s="341"/>
      <c r="GP37" s="341"/>
      <c r="GQ37" s="341"/>
      <c r="GR37" s="341"/>
      <c r="GS37" s="341"/>
      <c r="GT37" s="341"/>
      <c r="GU37" s="341"/>
      <c r="GV37" s="341"/>
      <c r="GW37" s="341"/>
      <c r="GX37" s="341"/>
      <c r="GY37" s="341"/>
      <c r="GZ37" s="341"/>
      <c r="HA37" s="341"/>
      <c r="HB37" s="341"/>
      <c r="HC37" s="341"/>
      <c r="HD37" s="341"/>
      <c r="HE37" s="341"/>
      <c r="HF37" s="341"/>
      <c r="HG37" s="341"/>
      <c r="HH37" s="341"/>
      <c r="HI37" s="341"/>
      <c r="HJ37" s="341"/>
      <c r="HK37" s="341"/>
      <c r="HL37" s="341"/>
      <c r="HM37" s="341"/>
      <c r="HN37" s="341"/>
      <c r="HO37" s="341"/>
      <c r="HP37" s="341"/>
      <c r="HQ37" s="341"/>
      <c r="HR37" s="341"/>
      <c r="HS37" s="341"/>
      <c r="HT37" s="341"/>
      <c r="HU37" s="341"/>
      <c r="HV37" s="341"/>
      <c r="HW37" s="341"/>
      <c r="HX37" s="341"/>
      <c r="HY37" s="341"/>
      <c r="HZ37" s="341"/>
      <c r="IA37" s="341"/>
      <c r="IB37" s="341"/>
      <c r="IC37" s="341"/>
      <c r="ID37" s="341"/>
      <c r="IE37" s="341"/>
      <c r="IF37" s="341"/>
      <c r="IG37" s="341"/>
      <c r="IH37" s="341"/>
      <c r="II37" s="341"/>
      <c r="IJ37" s="341"/>
      <c r="IK37" s="341"/>
    </row>
    <row r="38" spans="1:245" s="342" customFormat="1" ht="21" customHeight="1">
      <c r="A38" s="334" t="s">
        <v>192</v>
      </c>
      <c r="B38" s="335">
        <v>12</v>
      </c>
      <c r="C38" s="335">
        <v>11</v>
      </c>
      <c r="D38" s="336">
        <v>23</v>
      </c>
      <c r="E38" s="337">
        <v>100</v>
      </c>
      <c r="F38" s="324"/>
      <c r="G38" s="335">
        <v>0</v>
      </c>
      <c r="H38" s="335">
        <v>0</v>
      </c>
      <c r="I38" s="336">
        <v>0</v>
      </c>
      <c r="J38" s="337">
        <v>0</v>
      </c>
      <c r="K38" s="339"/>
      <c r="L38" s="336">
        <v>23</v>
      </c>
      <c r="M38" s="340"/>
      <c r="N38" s="340"/>
      <c r="O38" s="340"/>
      <c r="P38" s="340"/>
      <c r="Q38" s="340"/>
      <c r="R38" s="340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1"/>
      <c r="AH38" s="341"/>
      <c r="AI38" s="341"/>
      <c r="AJ38" s="341"/>
      <c r="AK38" s="341"/>
      <c r="AL38" s="341"/>
      <c r="AM38" s="341"/>
      <c r="AN38" s="341"/>
      <c r="AO38" s="341"/>
      <c r="AP38" s="341"/>
      <c r="AQ38" s="341"/>
      <c r="AR38" s="341"/>
      <c r="AS38" s="341"/>
      <c r="AT38" s="341"/>
      <c r="AU38" s="341"/>
      <c r="AV38" s="341"/>
      <c r="AW38" s="341"/>
      <c r="AX38" s="341"/>
      <c r="AY38" s="341"/>
      <c r="AZ38" s="341"/>
      <c r="BA38" s="341"/>
      <c r="BB38" s="341"/>
      <c r="BC38" s="341"/>
      <c r="BD38" s="341"/>
      <c r="BE38" s="341"/>
      <c r="BF38" s="341"/>
      <c r="BG38" s="341"/>
      <c r="BH38" s="341"/>
      <c r="BI38" s="341"/>
      <c r="BJ38" s="341"/>
      <c r="BK38" s="341"/>
      <c r="BL38" s="341"/>
      <c r="BM38" s="341"/>
      <c r="BN38" s="341"/>
      <c r="BO38" s="341"/>
      <c r="BP38" s="341"/>
      <c r="BQ38" s="341"/>
      <c r="BR38" s="341"/>
      <c r="BS38" s="341"/>
      <c r="BT38" s="341"/>
      <c r="BU38" s="341"/>
      <c r="BV38" s="341"/>
      <c r="BW38" s="341"/>
      <c r="BX38" s="341"/>
      <c r="BY38" s="341"/>
      <c r="BZ38" s="341"/>
      <c r="CA38" s="341"/>
      <c r="CB38" s="341"/>
      <c r="CC38" s="341"/>
      <c r="CD38" s="341"/>
      <c r="CE38" s="341"/>
      <c r="CF38" s="341"/>
      <c r="CG38" s="341"/>
      <c r="CH38" s="341"/>
      <c r="CI38" s="341"/>
      <c r="CJ38" s="341"/>
      <c r="CK38" s="341"/>
      <c r="CL38" s="341"/>
      <c r="CM38" s="341"/>
      <c r="CN38" s="341"/>
      <c r="CO38" s="341"/>
      <c r="CP38" s="341"/>
      <c r="CQ38" s="341"/>
      <c r="CR38" s="341"/>
      <c r="CS38" s="341"/>
      <c r="CT38" s="341"/>
      <c r="CU38" s="341"/>
      <c r="CV38" s="341"/>
      <c r="CW38" s="341"/>
      <c r="CX38" s="341"/>
      <c r="CY38" s="341"/>
      <c r="CZ38" s="341"/>
      <c r="DA38" s="341"/>
      <c r="DB38" s="341"/>
      <c r="DC38" s="341"/>
      <c r="DD38" s="341"/>
      <c r="DE38" s="341"/>
      <c r="DF38" s="341"/>
      <c r="DG38" s="341"/>
      <c r="DH38" s="341"/>
      <c r="DI38" s="341"/>
      <c r="DJ38" s="341"/>
      <c r="DK38" s="341"/>
      <c r="DL38" s="341"/>
      <c r="DM38" s="341"/>
      <c r="DN38" s="341"/>
      <c r="DO38" s="341"/>
      <c r="DP38" s="341"/>
      <c r="DQ38" s="341"/>
      <c r="DR38" s="341"/>
      <c r="DS38" s="341"/>
      <c r="DT38" s="341"/>
      <c r="DU38" s="341"/>
      <c r="DV38" s="341"/>
      <c r="DW38" s="341"/>
      <c r="DX38" s="341"/>
      <c r="DY38" s="341"/>
      <c r="DZ38" s="341"/>
      <c r="EA38" s="341"/>
      <c r="EB38" s="341"/>
      <c r="EC38" s="341"/>
      <c r="ED38" s="341"/>
      <c r="EE38" s="341"/>
      <c r="EF38" s="341"/>
      <c r="EG38" s="341"/>
      <c r="EH38" s="341"/>
      <c r="EI38" s="341"/>
      <c r="EJ38" s="341"/>
      <c r="EK38" s="341"/>
      <c r="EL38" s="341"/>
      <c r="EM38" s="341"/>
      <c r="EN38" s="341"/>
      <c r="EO38" s="341"/>
      <c r="EP38" s="341"/>
      <c r="EQ38" s="341"/>
      <c r="ER38" s="341"/>
      <c r="ES38" s="341"/>
      <c r="ET38" s="341"/>
      <c r="EU38" s="341"/>
      <c r="EV38" s="341"/>
      <c r="EW38" s="341"/>
      <c r="EX38" s="341"/>
      <c r="EY38" s="341"/>
      <c r="EZ38" s="341"/>
      <c r="FA38" s="341"/>
      <c r="FB38" s="341"/>
      <c r="FC38" s="341"/>
      <c r="FD38" s="341"/>
      <c r="FE38" s="341"/>
      <c r="FF38" s="341"/>
      <c r="FG38" s="341"/>
      <c r="FH38" s="341"/>
      <c r="FI38" s="341"/>
      <c r="FJ38" s="341"/>
      <c r="FK38" s="341"/>
      <c r="FL38" s="341"/>
      <c r="FM38" s="341"/>
      <c r="FN38" s="341"/>
      <c r="FO38" s="341"/>
      <c r="FP38" s="341"/>
      <c r="FQ38" s="341"/>
      <c r="FR38" s="341"/>
      <c r="FS38" s="341"/>
      <c r="FT38" s="341"/>
      <c r="FU38" s="341"/>
      <c r="FV38" s="341"/>
      <c r="FW38" s="341"/>
      <c r="FX38" s="341"/>
      <c r="FY38" s="341"/>
      <c r="FZ38" s="341"/>
      <c r="GA38" s="341"/>
      <c r="GB38" s="341"/>
      <c r="GC38" s="341"/>
      <c r="GD38" s="341"/>
      <c r="GE38" s="341"/>
      <c r="GF38" s="341"/>
      <c r="GG38" s="341"/>
      <c r="GH38" s="341"/>
      <c r="GI38" s="341"/>
      <c r="GJ38" s="341"/>
      <c r="GK38" s="341"/>
      <c r="GL38" s="341"/>
      <c r="GM38" s="341"/>
      <c r="GN38" s="341"/>
      <c r="GO38" s="341"/>
      <c r="GP38" s="341"/>
      <c r="GQ38" s="341"/>
      <c r="GR38" s="341"/>
      <c r="GS38" s="341"/>
      <c r="GT38" s="341"/>
      <c r="GU38" s="341"/>
      <c r="GV38" s="341"/>
      <c r="GW38" s="341"/>
      <c r="GX38" s="341"/>
      <c r="GY38" s="341"/>
      <c r="GZ38" s="341"/>
      <c r="HA38" s="341"/>
      <c r="HB38" s="341"/>
      <c r="HC38" s="341"/>
      <c r="HD38" s="341"/>
      <c r="HE38" s="341"/>
      <c r="HF38" s="341"/>
      <c r="HG38" s="341"/>
      <c r="HH38" s="341"/>
      <c r="HI38" s="341"/>
      <c r="HJ38" s="341"/>
      <c r="HK38" s="341"/>
      <c r="HL38" s="341"/>
      <c r="HM38" s="341"/>
      <c r="HN38" s="341"/>
      <c r="HO38" s="341"/>
      <c r="HP38" s="341"/>
      <c r="HQ38" s="341"/>
      <c r="HR38" s="341"/>
      <c r="HS38" s="341"/>
      <c r="HT38" s="341"/>
      <c r="HU38" s="341"/>
      <c r="HV38" s="341"/>
      <c r="HW38" s="341"/>
      <c r="HX38" s="341"/>
      <c r="HY38" s="341"/>
      <c r="HZ38" s="341"/>
      <c r="IA38" s="341"/>
      <c r="IB38" s="341"/>
      <c r="IC38" s="341"/>
      <c r="ID38" s="341"/>
      <c r="IE38" s="341"/>
      <c r="IF38" s="341"/>
      <c r="IG38" s="341"/>
      <c r="IH38" s="341"/>
      <c r="II38" s="341"/>
      <c r="IJ38" s="341"/>
      <c r="IK38" s="341"/>
    </row>
    <row r="39" spans="1:245" s="342" customFormat="1" ht="21" customHeight="1">
      <c r="A39" s="334" t="s">
        <v>193</v>
      </c>
      <c r="B39" s="335">
        <v>0</v>
      </c>
      <c r="C39" s="335">
        <v>0</v>
      </c>
      <c r="D39" s="336">
        <v>0</v>
      </c>
      <c r="E39" s="337">
        <v>0</v>
      </c>
      <c r="F39" s="324"/>
      <c r="G39" s="335">
        <v>0</v>
      </c>
      <c r="H39" s="335">
        <v>0</v>
      </c>
      <c r="I39" s="336">
        <v>0</v>
      </c>
      <c r="J39" s="337">
        <v>0</v>
      </c>
      <c r="K39" s="339"/>
      <c r="L39" s="336">
        <v>0</v>
      </c>
      <c r="M39" s="340"/>
      <c r="N39" s="340"/>
      <c r="O39" s="340"/>
      <c r="P39" s="340"/>
      <c r="Q39" s="340"/>
      <c r="R39" s="340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  <c r="AC39" s="341"/>
      <c r="AD39" s="341"/>
      <c r="AE39" s="341"/>
      <c r="AF39" s="341"/>
      <c r="AG39" s="341"/>
      <c r="AH39" s="341"/>
      <c r="AI39" s="341"/>
      <c r="AJ39" s="341"/>
      <c r="AK39" s="341"/>
      <c r="AL39" s="341"/>
      <c r="AM39" s="341"/>
      <c r="AN39" s="341"/>
      <c r="AO39" s="341"/>
      <c r="AP39" s="341"/>
      <c r="AQ39" s="341"/>
      <c r="AR39" s="341"/>
      <c r="AS39" s="341"/>
      <c r="AT39" s="341"/>
      <c r="AU39" s="341"/>
      <c r="AV39" s="341"/>
      <c r="AW39" s="341"/>
      <c r="AX39" s="341"/>
      <c r="AY39" s="341"/>
      <c r="AZ39" s="341"/>
      <c r="BA39" s="341"/>
      <c r="BB39" s="341"/>
      <c r="BC39" s="341"/>
      <c r="BD39" s="341"/>
      <c r="BE39" s="341"/>
      <c r="BF39" s="341"/>
      <c r="BG39" s="341"/>
      <c r="BH39" s="341"/>
      <c r="BI39" s="341"/>
      <c r="BJ39" s="341"/>
      <c r="BK39" s="341"/>
      <c r="BL39" s="341"/>
      <c r="BM39" s="341"/>
      <c r="BN39" s="341"/>
      <c r="BO39" s="341"/>
      <c r="BP39" s="341"/>
      <c r="BQ39" s="341"/>
      <c r="BR39" s="341"/>
      <c r="BS39" s="341"/>
      <c r="BT39" s="341"/>
      <c r="BU39" s="341"/>
      <c r="BV39" s="341"/>
      <c r="BW39" s="341"/>
      <c r="BX39" s="341"/>
      <c r="BY39" s="341"/>
      <c r="BZ39" s="341"/>
      <c r="CA39" s="341"/>
      <c r="CB39" s="341"/>
      <c r="CC39" s="341"/>
      <c r="CD39" s="341"/>
      <c r="CE39" s="341"/>
      <c r="CF39" s="341"/>
      <c r="CG39" s="341"/>
      <c r="CH39" s="341"/>
      <c r="CI39" s="341"/>
      <c r="CJ39" s="341"/>
      <c r="CK39" s="341"/>
      <c r="CL39" s="341"/>
      <c r="CM39" s="341"/>
      <c r="CN39" s="341"/>
      <c r="CO39" s="341"/>
      <c r="CP39" s="341"/>
      <c r="CQ39" s="341"/>
      <c r="CR39" s="341"/>
      <c r="CS39" s="341"/>
      <c r="CT39" s="341"/>
      <c r="CU39" s="341"/>
      <c r="CV39" s="341"/>
      <c r="CW39" s="341"/>
      <c r="CX39" s="341"/>
      <c r="CY39" s="341"/>
      <c r="CZ39" s="341"/>
      <c r="DA39" s="341"/>
      <c r="DB39" s="341"/>
      <c r="DC39" s="341"/>
      <c r="DD39" s="341"/>
      <c r="DE39" s="341"/>
      <c r="DF39" s="341"/>
      <c r="DG39" s="341"/>
      <c r="DH39" s="341"/>
      <c r="DI39" s="341"/>
      <c r="DJ39" s="341"/>
      <c r="DK39" s="341"/>
      <c r="DL39" s="341"/>
      <c r="DM39" s="341"/>
      <c r="DN39" s="341"/>
      <c r="DO39" s="341"/>
      <c r="DP39" s="341"/>
      <c r="DQ39" s="341"/>
      <c r="DR39" s="341"/>
      <c r="DS39" s="341"/>
      <c r="DT39" s="341"/>
      <c r="DU39" s="341"/>
      <c r="DV39" s="341"/>
      <c r="DW39" s="341"/>
      <c r="DX39" s="341"/>
      <c r="DY39" s="341"/>
      <c r="DZ39" s="341"/>
      <c r="EA39" s="341"/>
      <c r="EB39" s="341"/>
      <c r="EC39" s="341"/>
      <c r="ED39" s="341"/>
      <c r="EE39" s="341"/>
      <c r="EF39" s="341"/>
      <c r="EG39" s="341"/>
      <c r="EH39" s="341"/>
      <c r="EI39" s="341"/>
      <c r="EJ39" s="341"/>
      <c r="EK39" s="341"/>
      <c r="EL39" s="341"/>
      <c r="EM39" s="341"/>
      <c r="EN39" s="341"/>
      <c r="EO39" s="341"/>
      <c r="EP39" s="341"/>
      <c r="EQ39" s="341"/>
      <c r="ER39" s="341"/>
      <c r="ES39" s="341"/>
      <c r="ET39" s="341"/>
      <c r="EU39" s="341"/>
      <c r="EV39" s="341"/>
      <c r="EW39" s="341"/>
      <c r="EX39" s="341"/>
      <c r="EY39" s="341"/>
      <c r="EZ39" s="341"/>
      <c r="FA39" s="341"/>
      <c r="FB39" s="341"/>
      <c r="FC39" s="341"/>
      <c r="FD39" s="341"/>
      <c r="FE39" s="341"/>
      <c r="FF39" s="341"/>
      <c r="FG39" s="341"/>
      <c r="FH39" s="341"/>
      <c r="FI39" s="341"/>
      <c r="FJ39" s="341"/>
      <c r="FK39" s="341"/>
      <c r="FL39" s="341"/>
      <c r="FM39" s="341"/>
      <c r="FN39" s="341"/>
      <c r="FO39" s="341"/>
      <c r="FP39" s="341"/>
      <c r="FQ39" s="341"/>
      <c r="FR39" s="341"/>
      <c r="FS39" s="341"/>
      <c r="FT39" s="341"/>
      <c r="FU39" s="341"/>
      <c r="FV39" s="341"/>
      <c r="FW39" s="341"/>
      <c r="FX39" s="341"/>
      <c r="FY39" s="341"/>
      <c r="FZ39" s="341"/>
      <c r="GA39" s="341"/>
      <c r="GB39" s="341"/>
      <c r="GC39" s="341"/>
      <c r="GD39" s="341"/>
      <c r="GE39" s="341"/>
      <c r="GF39" s="341"/>
      <c r="GG39" s="341"/>
      <c r="GH39" s="341"/>
      <c r="GI39" s="341"/>
      <c r="GJ39" s="341"/>
      <c r="GK39" s="341"/>
      <c r="GL39" s="341"/>
      <c r="GM39" s="341"/>
      <c r="GN39" s="341"/>
      <c r="GO39" s="341"/>
      <c r="GP39" s="341"/>
      <c r="GQ39" s="341"/>
      <c r="GR39" s="341"/>
      <c r="GS39" s="341"/>
      <c r="GT39" s="341"/>
      <c r="GU39" s="341"/>
      <c r="GV39" s="341"/>
      <c r="GW39" s="341"/>
      <c r="GX39" s="341"/>
      <c r="GY39" s="341"/>
      <c r="GZ39" s="341"/>
      <c r="HA39" s="341"/>
      <c r="HB39" s="341"/>
      <c r="HC39" s="341"/>
      <c r="HD39" s="341"/>
      <c r="HE39" s="341"/>
      <c r="HF39" s="341"/>
      <c r="HG39" s="341"/>
      <c r="HH39" s="341"/>
      <c r="HI39" s="341"/>
      <c r="HJ39" s="341"/>
      <c r="HK39" s="341"/>
      <c r="HL39" s="341"/>
      <c r="HM39" s="341"/>
      <c r="HN39" s="341"/>
      <c r="HO39" s="341"/>
      <c r="HP39" s="341"/>
      <c r="HQ39" s="341"/>
      <c r="HR39" s="341"/>
      <c r="HS39" s="341"/>
      <c r="HT39" s="341"/>
      <c r="HU39" s="341"/>
      <c r="HV39" s="341"/>
      <c r="HW39" s="341"/>
      <c r="HX39" s="341"/>
      <c r="HY39" s="341"/>
      <c r="HZ39" s="341"/>
      <c r="IA39" s="341"/>
      <c r="IB39" s="341"/>
      <c r="IC39" s="341"/>
      <c r="ID39" s="341"/>
      <c r="IE39" s="341"/>
      <c r="IF39" s="341"/>
      <c r="IG39" s="341"/>
      <c r="IH39" s="341"/>
      <c r="II39" s="341"/>
      <c r="IJ39" s="341"/>
      <c r="IK39" s="341"/>
    </row>
    <row r="40" spans="1:245" s="342" customFormat="1" ht="21" customHeight="1">
      <c r="A40" s="334" t="s">
        <v>194</v>
      </c>
      <c r="B40" s="335">
        <v>0</v>
      </c>
      <c r="C40" s="335">
        <v>1</v>
      </c>
      <c r="D40" s="336">
        <v>1</v>
      </c>
      <c r="E40" s="337">
        <v>50</v>
      </c>
      <c r="F40" s="324"/>
      <c r="G40" s="335">
        <v>0</v>
      </c>
      <c r="H40" s="335">
        <v>1</v>
      </c>
      <c r="I40" s="336">
        <v>1</v>
      </c>
      <c r="J40" s="337">
        <v>50</v>
      </c>
      <c r="K40" s="339"/>
      <c r="L40" s="336">
        <v>2</v>
      </c>
      <c r="M40" s="340"/>
      <c r="N40" s="340"/>
      <c r="O40" s="340"/>
      <c r="P40" s="340"/>
      <c r="Q40" s="340"/>
      <c r="R40" s="340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  <c r="BM40" s="341"/>
      <c r="BN40" s="341"/>
      <c r="BO40" s="341"/>
      <c r="BP40" s="341"/>
      <c r="BQ40" s="341"/>
      <c r="BR40" s="341"/>
      <c r="BS40" s="341"/>
      <c r="BT40" s="341"/>
      <c r="BU40" s="341"/>
      <c r="BV40" s="341"/>
      <c r="BW40" s="341"/>
      <c r="BX40" s="341"/>
      <c r="BY40" s="341"/>
      <c r="BZ40" s="341"/>
      <c r="CA40" s="341"/>
      <c r="CB40" s="341"/>
      <c r="CC40" s="341"/>
      <c r="CD40" s="341"/>
      <c r="CE40" s="341"/>
      <c r="CF40" s="341"/>
      <c r="CG40" s="341"/>
      <c r="CH40" s="341"/>
      <c r="CI40" s="341"/>
      <c r="CJ40" s="341"/>
      <c r="CK40" s="341"/>
      <c r="CL40" s="341"/>
      <c r="CM40" s="341"/>
      <c r="CN40" s="341"/>
      <c r="CO40" s="341"/>
      <c r="CP40" s="341"/>
      <c r="CQ40" s="341"/>
      <c r="CR40" s="341"/>
      <c r="CS40" s="341"/>
      <c r="CT40" s="341"/>
      <c r="CU40" s="341"/>
      <c r="CV40" s="341"/>
      <c r="CW40" s="341"/>
      <c r="CX40" s="341"/>
      <c r="CY40" s="341"/>
      <c r="CZ40" s="341"/>
      <c r="DA40" s="341"/>
      <c r="DB40" s="341"/>
      <c r="DC40" s="341"/>
      <c r="DD40" s="341"/>
      <c r="DE40" s="341"/>
      <c r="DF40" s="341"/>
      <c r="DG40" s="341"/>
      <c r="DH40" s="341"/>
      <c r="DI40" s="341"/>
      <c r="DJ40" s="341"/>
      <c r="DK40" s="341"/>
      <c r="DL40" s="341"/>
      <c r="DM40" s="341"/>
      <c r="DN40" s="341"/>
      <c r="DO40" s="341"/>
      <c r="DP40" s="341"/>
      <c r="DQ40" s="341"/>
      <c r="DR40" s="341"/>
      <c r="DS40" s="341"/>
      <c r="DT40" s="341"/>
      <c r="DU40" s="341"/>
      <c r="DV40" s="341"/>
      <c r="DW40" s="341"/>
      <c r="DX40" s="341"/>
      <c r="DY40" s="341"/>
      <c r="DZ40" s="341"/>
      <c r="EA40" s="341"/>
      <c r="EB40" s="341"/>
      <c r="EC40" s="341"/>
      <c r="ED40" s="341"/>
      <c r="EE40" s="341"/>
      <c r="EF40" s="341"/>
      <c r="EG40" s="341"/>
      <c r="EH40" s="341"/>
      <c r="EI40" s="341"/>
      <c r="EJ40" s="341"/>
      <c r="EK40" s="341"/>
      <c r="EL40" s="341"/>
      <c r="EM40" s="341"/>
      <c r="EN40" s="341"/>
      <c r="EO40" s="341"/>
      <c r="EP40" s="341"/>
      <c r="EQ40" s="341"/>
      <c r="ER40" s="341"/>
      <c r="ES40" s="341"/>
      <c r="ET40" s="341"/>
      <c r="EU40" s="341"/>
      <c r="EV40" s="341"/>
      <c r="EW40" s="341"/>
      <c r="EX40" s="341"/>
      <c r="EY40" s="341"/>
      <c r="EZ40" s="341"/>
      <c r="FA40" s="341"/>
      <c r="FB40" s="341"/>
      <c r="FC40" s="341"/>
      <c r="FD40" s="341"/>
      <c r="FE40" s="341"/>
      <c r="FF40" s="341"/>
      <c r="FG40" s="341"/>
      <c r="FH40" s="341"/>
      <c r="FI40" s="341"/>
      <c r="FJ40" s="341"/>
      <c r="FK40" s="341"/>
      <c r="FL40" s="341"/>
      <c r="FM40" s="341"/>
      <c r="FN40" s="341"/>
      <c r="FO40" s="341"/>
      <c r="FP40" s="341"/>
      <c r="FQ40" s="341"/>
      <c r="FR40" s="341"/>
      <c r="FS40" s="341"/>
      <c r="FT40" s="341"/>
      <c r="FU40" s="341"/>
      <c r="FV40" s="341"/>
      <c r="FW40" s="341"/>
      <c r="FX40" s="341"/>
      <c r="FY40" s="341"/>
      <c r="FZ40" s="341"/>
      <c r="GA40" s="341"/>
      <c r="GB40" s="341"/>
      <c r="GC40" s="341"/>
      <c r="GD40" s="341"/>
      <c r="GE40" s="341"/>
      <c r="GF40" s="341"/>
      <c r="GG40" s="341"/>
      <c r="GH40" s="341"/>
      <c r="GI40" s="341"/>
      <c r="GJ40" s="341"/>
      <c r="GK40" s="341"/>
      <c r="GL40" s="341"/>
      <c r="GM40" s="341"/>
      <c r="GN40" s="341"/>
      <c r="GO40" s="341"/>
      <c r="GP40" s="341"/>
      <c r="GQ40" s="341"/>
      <c r="GR40" s="341"/>
      <c r="GS40" s="341"/>
      <c r="GT40" s="341"/>
      <c r="GU40" s="341"/>
      <c r="GV40" s="341"/>
      <c r="GW40" s="341"/>
      <c r="GX40" s="341"/>
      <c r="GY40" s="341"/>
      <c r="GZ40" s="341"/>
      <c r="HA40" s="341"/>
      <c r="HB40" s="341"/>
      <c r="HC40" s="341"/>
      <c r="HD40" s="341"/>
      <c r="HE40" s="341"/>
      <c r="HF40" s="341"/>
      <c r="HG40" s="341"/>
      <c r="HH40" s="341"/>
      <c r="HI40" s="341"/>
      <c r="HJ40" s="341"/>
      <c r="HK40" s="341"/>
      <c r="HL40" s="341"/>
      <c r="HM40" s="341"/>
      <c r="HN40" s="341"/>
      <c r="HO40" s="341"/>
      <c r="HP40" s="341"/>
      <c r="HQ40" s="341"/>
      <c r="HR40" s="341"/>
      <c r="HS40" s="341"/>
      <c r="HT40" s="341"/>
      <c r="HU40" s="341"/>
      <c r="HV40" s="341"/>
      <c r="HW40" s="341"/>
      <c r="HX40" s="341"/>
      <c r="HY40" s="341"/>
      <c r="HZ40" s="341"/>
      <c r="IA40" s="341"/>
      <c r="IB40" s="341"/>
      <c r="IC40" s="341"/>
      <c r="ID40" s="341"/>
      <c r="IE40" s="341"/>
      <c r="IF40" s="341"/>
      <c r="IG40" s="341"/>
      <c r="IH40" s="341"/>
      <c r="II40" s="341"/>
      <c r="IJ40" s="341"/>
      <c r="IK40" s="341"/>
    </row>
    <row r="41" spans="1:245" ht="6.95" customHeight="1">
      <c r="A41" s="344"/>
      <c r="B41" s="345"/>
      <c r="C41" s="345"/>
      <c r="D41" s="346"/>
      <c r="E41" s="345"/>
      <c r="F41" s="347"/>
      <c r="G41" s="345"/>
      <c r="H41" s="345"/>
      <c r="I41" s="346"/>
      <c r="J41" s="345"/>
      <c r="K41" s="339"/>
      <c r="L41" s="346"/>
      <c r="M41" s="323"/>
      <c r="N41" s="323"/>
      <c r="O41" s="323"/>
      <c r="P41" s="323"/>
      <c r="Q41" s="323"/>
      <c r="R41" s="323"/>
    </row>
    <row r="42" spans="1:245" ht="21" customHeight="1">
      <c r="A42" s="348" t="s">
        <v>195</v>
      </c>
      <c r="B42" s="349">
        <v>122</v>
      </c>
      <c r="C42" s="349">
        <v>161</v>
      </c>
      <c r="D42" s="349">
        <v>283</v>
      </c>
      <c r="E42" s="350">
        <v>89.274447949526817</v>
      </c>
      <c r="F42" s="347"/>
      <c r="G42" s="349">
        <v>16</v>
      </c>
      <c r="H42" s="349">
        <v>18</v>
      </c>
      <c r="I42" s="349">
        <v>34</v>
      </c>
      <c r="J42" s="350">
        <v>10.725552050473187</v>
      </c>
      <c r="K42" s="339"/>
      <c r="L42" s="349">
        <v>317</v>
      </c>
      <c r="M42" s="323"/>
      <c r="N42" s="323"/>
      <c r="O42" s="323"/>
      <c r="P42" s="323"/>
      <c r="Q42" s="323"/>
      <c r="R42" s="323"/>
    </row>
    <row r="43" spans="1:245" ht="6.95" customHeight="1">
      <c r="A43" s="344"/>
      <c r="B43" s="345"/>
      <c r="C43" s="345"/>
      <c r="D43" s="346"/>
      <c r="E43" s="345"/>
      <c r="F43" s="347"/>
      <c r="G43" s="345"/>
      <c r="H43" s="345"/>
      <c r="I43" s="346"/>
      <c r="J43" s="345"/>
      <c r="K43" s="339"/>
      <c r="L43" s="346"/>
      <c r="M43" s="323"/>
      <c r="N43" s="323"/>
      <c r="O43" s="323"/>
      <c r="P43" s="323"/>
      <c r="Q43" s="323"/>
      <c r="R43" s="323"/>
    </row>
    <row r="44" spans="1:245" ht="21" customHeight="1">
      <c r="A44" s="351" t="s">
        <v>196</v>
      </c>
      <c r="B44" s="335">
        <v>0</v>
      </c>
      <c r="C44" s="335">
        <v>0</v>
      </c>
      <c r="D44" s="337">
        <v>0</v>
      </c>
      <c r="E44" s="337">
        <v>0</v>
      </c>
      <c r="F44" s="347"/>
      <c r="G44" s="335">
        <v>0</v>
      </c>
      <c r="H44" s="335">
        <v>0</v>
      </c>
      <c r="I44" s="337">
        <v>0</v>
      </c>
      <c r="J44" s="337">
        <v>0</v>
      </c>
      <c r="K44" s="339"/>
      <c r="L44" s="336">
        <v>0</v>
      </c>
      <c r="M44" s="323"/>
      <c r="N44" s="323"/>
      <c r="O44" s="323"/>
      <c r="P44" s="323"/>
      <c r="Q44" s="323"/>
      <c r="R44" s="323"/>
    </row>
    <row r="45" spans="1:245" ht="21" customHeight="1">
      <c r="A45" s="351" t="s">
        <v>197</v>
      </c>
      <c r="B45" s="335">
        <v>0</v>
      </c>
      <c r="C45" s="335">
        <v>0</v>
      </c>
      <c r="D45" s="337">
        <v>0</v>
      </c>
      <c r="E45" s="337">
        <v>0</v>
      </c>
      <c r="F45" s="347"/>
      <c r="G45" s="335">
        <v>0</v>
      </c>
      <c r="H45" s="335">
        <v>0</v>
      </c>
      <c r="I45" s="337">
        <v>0</v>
      </c>
      <c r="J45" s="337">
        <v>0</v>
      </c>
      <c r="K45" s="339"/>
      <c r="L45" s="336">
        <v>0</v>
      </c>
      <c r="M45" s="323"/>
      <c r="N45" s="323"/>
      <c r="O45" s="323"/>
      <c r="P45" s="323"/>
      <c r="Q45" s="323"/>
      <c r="R45" s="323"/>
    </row>
    <row r="46" spans="1:245" ht="21" customHeight="1">
      <c r="A46" s="351" t="s">
        <v>198</v>
      </c>
      <c r="B46" s="335">
        <v>0</v>
      </c>
      <c r="C46" s="335">
        <v>0</v>
      </c>
      <c r="D46" s="337">
        <v>0</v>
      </c>
      <c r="E46" s="337">
        <v>0</v>
      </c>
      <c r="F46" s="347"/>
      <c r="G46" s="335">
        <v>0</v>
      </c>
      <c r="H46" s="335">
        <v>0</v>
      </c>
      <c r="I46" s="337">
        <v>0</v>
      </c>
      <c r="J46" s="337">
        <v>0</v>
      </c>
      <c r="K46" s="339"/>
      <c r="L46" s="336">
        <v>0</v>
      </c>
      <c r="M46" s="323"/>
      <c r="N46" s="323"/>
      <c r="O46" s="323"/>
      <c r="P46" s="323"/>
      <c r="Q46" s="323"/>
      <c r="R46" s="323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20"/>
      <c r="AF46" s="320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0"/>
      <c r="AV46" s="320"/>
      <c r="AW46" s="320"/>
      <c r="AX46" s="320"/>
      <c r="AY46" s="320"/>
      <c r="AZ46" s="320"/>
      <c r="BA46" s="320"/>
      <c r="BB46" s="320"/>
      <c r="BC46" s="320"/>
      <c r="BD46" s="320"/>
      <c r="BE46" s="320"/>
      <c r="BF46" s="320"/>
      <c r="BG46" s="320"/>
      <c r="BH46" s="320"/>
      <c r="BI46" s="320"/>
      <c r="BJ46" s="320"/>
      <c r="BK46" s="320"/>
      <c r="BL46" s="320"/>
      <c r="BM46" s="320"/>
      <c r="BN46" s="320"/>
      <c r="BO46" s="320"/>
      <c r="BP46" s="320"/>
      <c r="BQ46" s="320"/>
      <c r="BR46" s="320"/>
      <c r="BS46" s="320"/>
      <c r="BT46" s="320"/>
      <c r="BU46" s="320"/>
      <c r="BV46" s="320"/>
      <c r="BW46" s="320"/>
      <c r="BX46" s="320"/>
      <c r="BY46" s="320"/>
      <c r="BZ46" s="320"/>
      <c r="CA46" s="320"/>
      <c r="CB46" s="320"/>
      <c r="CC46" s="320"/>
      <c r="CD46" s="320"/>
      <c r="CE46" s="320"/>
      <c r="CF46" s="320"/>
      <c r="CG46" s="320"/>
      <c r="CH46" s="320"/>
      <c r="CI46" s="320"/>
      <c r="CJ46" s="320"/>
      <c r="CK46" s="320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20"/>
      <c r="DE46" s="320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0"/>
      <c r="DU46" s="320"/>
      <c r="DV46" s="320"/>
      <c r="DW46" s="320"/>
      <c r="DX46" s="320"/>
      <c r="DY46" s="320"/>
      <c r="DZ46" s="320"/>
      <c r="EA46" s="320"/>
      <c r="EB46" s="320"/>
      <c r="EC46" s="320"/>
      <c r="ED46" s="320"/>
      <c r="EE46" s="320"/>
      <c r="EF46" s="320"/>
      <c r="EG46" s="320"/>
      <c r="EH46" s="320"/>
      <c r="EI46" s="320"/>
      <c r="EJ46" s="320"/>
      <c r="EK46" s="320"/>
      <c r="EL46" s="320"/>
      <c r="EM46" s="320"/>
      <c r="EN46" s="320"/>
      <c r="EO46" s="320"/>
      <c r="EP46" s="320"/>
      <c r="EQ46" s="320"/>
      <c r="ER46" s="320"/>
      <c r="ES46" s="320"/>
      <c r="ET46" s="320"/>
      <c r="EU46" s="320"/>
      <c r="EV46" s="320"/>
      <c r="EW46" s="320"/>
      <c r="EX46" s="320"/>
      <c r="EY46" s="320"/>
      <c r="EZ46" s="320"/>
      <c r="FA46" s="320"/>
      <c r="FB46" s="320"/>
      <c r="FC46" s="320"/>
      <c r="FD46" s="320"/>
      <c r="FE46" s="320"/>
      <c r="FF46" s="320"/>
      <c r="FG46" s="320"/>
      <c r="FH46" s="320"/>
      <c r="FI46" s="320"/>
      <c r="FJ46" s="320"/>
      <c r="FK46" s="320"/>
      <c r="FL46" s="320"/>
      <c r="FM46" s="320"/>
      <c r="FN46" s="320"/>
      <c r="FO46" s="320"/>
      <c r="FP46" s="320"/>
      <c r="FQ46" s="320"/>
      <c r="FR46" s="320"/>
      <c r="FS46" s="320"/>
      <c r="FT46" s="320"/>
      <c r="FU46" s="320"/>
      <c r="FV46" s="320"/>
      <c r="FW46" s="320"/>
      <c r="FX46" s="320"/>
      <c r="FY46" s="320"/>
      <c r="FZ46" s="320"/>
      <c r="GA46" s="320"/>
      <c r="GB46" s="320"/>
      <c r="GC46" s="320"/>
      <c r="GD46" s="320"/>
      <c r="GE46" s="320"/>
      <c r="GF46" s="320"/>
      <c r="GG46" s="320"/>
      <c r="GH46" s="320"/>
      <c r="GI46" s="320"/>
      <c r="GJ46" s="320"/>
      <c r="GK46" s="320"/>
      <c r="GL46" s="320"/>
      <c r="GM46" s="320"/>
      <c r="GN46" s="320"/>
      <c r="GO46" s="320"/>
      <c r="GP46" s="320"/>
      <c r="GQ46" s="320"/>
      <c r="GR46" s="320"/>
      <c r="GS46" s="320"/>
      <c r="GT46" s="320"/>
      <c r="GU46" s="320"/>
      <c r="GV46" s="320"/>
      <c r="GW46" s="320"/>
      <c r="GX46" s="320"/>
      <c r="GY46" s="320"/>
      <c r="GZ46" s="320"/>
      <c r="HA46" s="320"/>
      <c r="HB46" s="320"/>
      <c r="HC46" s="320"/>
      <c r="HD46" s="320"/>
      <c r="HE46" s="320"/>
      <c r="HF46" s="320"/>
      <c r="HG46" s="320"/>
      <c r="HH46" s="320"/>
      <c r="HI46" s="320"/>
      <c r="HJ46" s="320"/>
      <c r="HK46" s="320"/>
      <c r="HL46" s="320"/>
      <c r="HM46" s="320"/>
      <c r="HN46" s="320"/>
      <c r="HO46" s="320"/>
      <c r="HP46" s="320"/>
      <c r="HQ46" s="320"/>
      <c r="HR46" s="320"/>
      <c r="HS46" s="320"/>
      <c r="HT46" s="320"/>
      <c r="HU46" s="320"/>
      <c r="HV46" s="320"/>
      <c r="HW46" s="320"/>
      <c r="HX46" s="320"/>
      <c r="HY46" s="320"/>
      <c r="HZ46" s="320"/>
      <c r="IA46" s="320"/>
      <c r="IB46" s="320"/>
      <c r="IC46" s="320"/>
      <c r="ID46" s="320"/>
      <c r="IE46" s="320"/>
      <c r="IF46" s="320"/>
      <c r="IG46" s="320"/>
      <c r="IH46" s="320"/>
      <c r="II46" s="320"/>
      <c r="IJ46" s="320"/>
      <c r="IK46" s="320"/>
    </row>
    <row r="47" spans="1:245" ht="21" customHeight="1">
      <c r="A47" s="351" t="s">
        <v>199</v>
      </c>
      <c r="B47" s="335">
        <v>0</v>
      </c>
      <c r="C47" s="335">
        <v>0</v>
      </c>
      <c r="D47" s="337">
        <v>0</v>
      </c>
      <c r="E47" s="337">
        <v>0</v>
      </c>
      <c r="F47" s="347"/>
      <c r="G47" s="335">
        <v>0</v>
      </c>
      <c r="H47" s="335">
        <v>0</v>
      </c>
      <c r="I47" s="337">
        <v>0</v>
      </c>
      <c r="J47" s="337">
        <v>0</v>
      </c>
      <c r="K47" s="339"/>
      <c r="L47" s="336">
        <v>0</v>
      </c>
      <c r="M47" s="323"/>
      <c r="N47" s="323"/>
      <c r="O47" s="323"/>
      <c r="P47" s="323"/>
      <c r="Q47" s="323"/>
      <c r="R47" s="323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20"/>
      <c r="AF47" s="320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0"/>
      <c r="AZ47" s="320"/>
      <c r="BA47" s="320"/>
      <c r="BB47" s="320"/>
      <c r="BC47" s="320"/>
      <c r="BD47" s="320"/>
      <c r="BE47" s="320"/>
      <c r="BF47" s="320"/>
      <c r="BG47" s="320"/>
      <c r="BH47" s="320"/>
      <c r="BI47" s="320"/>
      <c r="BJ47" s="320"/>
      <c r="BK47" s="320"/>
      <c r="BL47" s="320"/>
      <c r="BM47" s="320"/>
      <c r="BN47" s="320"/>
      <c r="BO47" s="320"/>
      <c r="BP47" s="320"/>
      <c r="BQ47" s="320"/>
      <c r="BR47" s="320"/>
      <c r="BS47" s="320"/>
      <c r="BT47" s="320"/>
      <c r="BU47" s="320"/>
      <c r="BV47" s="320"/>
      <c r="BW47" s="320"/>
      <c r="BX47" s="320"/>
      <c r="BY47" s="320"/>
      <c r="BZ47" s="320"/>
      <c r="CA47" s="320"/>
      <c r="CB47" s="320"/>
      <c r="CC47" s="320"/>
      <c r="CD47" s="320"/>
      <c r="CE47" s="320"/>
      <c r="CF47" s="320"/>
      <c r="CG47" s="320"/>
      <c r="CH47" s="320"/>
      <c r="CI47" s="320"/>
      <c r="CJ47" s="320"/>
      <c r="CK47" s="320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20"/>
      <c r="DE47" s="320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0"/>
      <c r="DU47" s="320"/>
      <c r="DV47" s="320"/>
      <c r="DW47" s="320"/>
      <c r="DX47" s="320"/>
      <c r="DY47" s="320"/>
      <c r="DZ47" s="320"/>
      <c r="EA47" s="320"/>
      <c r="EB47" s="320"/>
      <c r="EC47" s="320"/>
      <c r="ED47" s="320"/>
      <c r="EE47" s="320"/>
      <c r="EF47" s="320"/>
      <c r="EG47" s="320"/>
      <c r="EH47" s="320"/>
      <c r="EI47" s="320"/>
      <c r="EJ47" s="320"/>
      <c r="EK47" s="320"/>
      <c r="EL47" s="320"/>
      <c r="EM47" s="320"/>
      <c r="EN47" s="320"/>
      <c r="EO47" s="320"/>
      <c r="EP47" s="320"/>
      <c r="EQ47" s="320"/>
      <c r="ER47" s="320"/>
      <c r="ES47" s="320"/>
      <c r="ET47" s="320"/>
      <c r="EU47" s="320"/>
      <c r="EV47" s="320"/>
      <c r="EW47" s="320"/>
      <c r="EX47" s="320"/>
      <c r="EY47" s="320"/>
      <c r="EZ47" s="320"/>
      <c r="FA47" s="320"/>
      <c r="FB47" s="320"/>
      <c r="FC47" s="320"/>
      <c r="FD47" s="320"/>
      <c r="FE47" s="320"/>
      <c r="FF47" s="320"/>
      <c r="FG47" s="320"/>
      <c r="FH47" s="320"/>
      <c r="FI47" s="320"/>
      <c r="FJ47" s="320"/>
      <c r="FK47" s="320"/>
      <c r="FL47" s="320"/>
      <c r="FM47" s="320"/>
      <c r="FN47" s="320"/>
      <c r="FO47" s="320"/>
      <c r="FP47" s="320"/>
      <c r="FQ47" s="320"/>
      <c r="FR47" s="320"/>
      <c r="FS47" s="320"/>
      <c r="FT47" s="320"/>
      <c r="FU47" s="320"/>
      <c r="FV47" s="320"/>
      <c r="FW47" s="320"/>
      <c r="FX47" s="320"/>
      <c r="FY47" s="320"/>
      <c r="FZ47" s="320"/>
      <c r="GA47" s="320"/>
      <c r="GB47" s="320"/>
      <c r="GC47" s="320"/>
      <c r="GD47" s="320"/>
      <c r="GE47" s="320"/>
      <c r="GF47" s="320"/>
      <c r="GG47" s="320"/>
      <c r="GH47" s="320"/>
      <c r="GI47" s="320"/>
      <c r="GJ47" s="320"/>
      <c r="GK47" s="320"/>
      <c r="GL47" s="320"/>
      <c r="GM47" s="320"/>
      <c r="GN47" s="320"/>
      <c r="GO47" s="320"/>
      <c r="GP47" s="320"/>
      <c r="GQ47" s="320"/>
      <c r="GR47" s="320"/>
      <c r="GS47" s="320"/>
      <c r="GT47" s="320"/>
      <c r="GU47" s="320"/>
      <c r="GV47" s="320"/>
      <c r="GW47" s="320"/>
      <c r="GX47" s="320"/>
      <c r="GY47" s="320"/>
      <c r="GZ47" s="320"/>
      <c r="HA47" s="320"/>
      <c r="HB47" s="320"/>
      <c r="HC47" s="320"/>
      <c r="HD47" s="320"/>
      <c r="HE47" s="320"/>
      <c r="HF47" s="320"/>
      <c r="HG47" s="320"/>
      <c r="HH47" s="320"/>
      <c r="HI47" s="320"/>
      <c r="HJ47" s="320"/>
      <c r="HK47" s="320"/>
      <c r="HL47" s="320"/>
      <c r="HM47" s="320"/>
      <c r="HN47" s="320"/>
      <c r="HO47" s="320"/>
      <c r="HP47" s="320"/>
      <c r="HQ47" s="320"/>
      <c r="HR47" s="320"/>
      <c r="HS47" s="320"/>
      <c r="HT47" s="320"/>
      <c r="HU47" s="320"/>
      <c r="HV47" s="320"/>
      <c r="HW47" s="320"/>
      <c r="HX47" s="320"/>
      <c r="HY47" s="320"/>
      <c r="HZ47" s="320"/>
      <c r="IA47" s="320"/>
      <c r="IB47" s="320"/>
      <c r="IC47" s="320"/>
      <c r="ID47" s="320"/>
      <c r="IE47" s="320"/>
      <c r="IF47" s="320"/>
      <c r="IG47" s="320"/>
      <c r="IH47" s="320"/>
      <c r="II47" s="320"/>
      <c r="IJ47" s="320"/>
      <c r="IK47" s="320"/>
    </row>
    <row r="48" spans="1:245" ht="21" customHeight="1">
      <c r="A48" s="351" t="s">
        <v>200</v>
      </c>
      <c r="B48" s="335">
        <v>0</v>
      </c>
      <c r="C48" s="335">
        <v>0</v>
      </c>
      <c r="D48" s="337">
        <v>0</v>
      </c>
      <c r="E48" s="337">
        <v>0</v>
      </c>
      <c r="F48" s="347"/>
      <c r="G48" s="335">
        <v>0</v>
      </c>
      <c r="H48" s="335">
        <v>0</v>
      </c>
      <c r="I48" s="337">
        <v>0</v>
      </c>
      <c r="J48" s="337">
        <v>0</v>
      </c>
      <c r="K48" s="339"/>
      <c r="L48" s="336">
        <v>0</v>
      </c>
      <c r="M48" s="323"/>
      <c r="N48" s="323"/>
      <c r="O48" s="323"/>
      <c r="P48" s="323"/>
      <c r="Q48" s="323"/>
      <c r="R48" s="323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20"/>
      <c r="AF48" s="320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  <c r="BL48" s="320"/>
      <c r="BM48" s="320"/>
      <c r="BN48" s="320"/>
      <c r="BO48" s="320"/>
      <c r="BP48" s="320"/>
      <c r="BQ48" s="320"/>
      <c r="BR48" s="320"/>
      <c r="BS48" s="320"/>
      <c r="BT48" s="320"/>
      <c r="BU48" s="320"/>
      <c r="BV48" s="320"/>
      <c r="BW48" s="320"/>
      <c r="BX48" s="320"/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0"/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0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0"/>
      <c r="DU48" s="320"/>
      <c r="DV48" s="320"/>
      <c r="DW48" s="320"/>
      <c r="DX48" s="320"/>
      <c r="DY48" s="320"/>
      <c r="DZ48" s="320"/>
      <c r="EA48" s="320"/>
      <c r="EB48" s="320"/>
      <c r="EC48" s="320"/>
      <c r="ED48" s="320"/>
      <c r="EE48" s="320"/>
      <c r="EF48" s="320"/>
      <c r="EG48" s="320"/>
      <c r="EH48" s="320"/>
      <c r="EI48" s="320"/>
      <c r="EJ48" s="320"/>
      <c r="EK48" s="320"/>
      <c r="EL48" s="320"/>
      <c r="EM48" s="320"/>
      <c r="EN48" s="320"/>
      <c r="EO48" s="320"/>
      <c r="EP48" s="320"/>
      <c r="EQ48" s="320"/>
      <c r="ER48" s="320"/>
      <c r="ES48" s="320"/>
      <c r="ET48" s="320"/>
      <c r="EU48" s="320"/>
      <c r="EV48" s="320"/>
      <c r="EW48" s="320"/>
      <c r="EX48" s="320"/>
      <c r="EY48" s="320"/>
      <c r="EZ48" s="320"/>
      <c r="FA48" s="320"/>
      <c r="FB48" s="320"/>
      <c r="FC48" s="320"/>
      <c r="FD48" s="320"/>
      <c r="FE48" s="320"/>
      <c r="FF48" s="320"/>
      <c r="FG48" s="320"/>
      <c r="FH48" s="320"/>
      <c r="FI48" s="320"/>
      <c r="FJ48" s="320"/>
      <c r="FK48" s="320"/>
      <c r="FL48" s="320"/>
      <c r="FM48" s="320"/>
      <c r="FN48" s="320"/>
      <c r="FO48" s="320"/>
      <c r="FP48" s="320"/>
      <c r="FQ48" s="320"/>
      <c r="FR48" s="320"/>
      <c r="FS48" s="320"/>
      <c r="FT48" s="320"/>
      <c r="FU48" s="320"/>
      <c r="FV48" s="320"/>
      <c r="FW48" s="320"/>
      <c r="FX48" s="320"/>
      <c r="FY48" s="320"/>
      <c r="FZ48" s="320"/>
      <c r="GA48" s="320"/>
      <c r="GB48" s="320"/>
      <c r="GC48" s="320"/>
      <c r="GD48" s="320"/>
      <c r="GE48" s="320"/>
      <c r="GF48" s="320"/>
      <c r="GG48" s="320"/>
      <c r="GH48" s="320"/>
      <c r="GI48" s="320"/>
      <c r="GJ48" s="320"/>
      <c r="GK48" s="320"/>
      <c r="GL48" s="320"/>
      <c r="GM48" s="320"/>
      <c r="GN48" s="320"/>
      <c r="GO48" s="320"/>
      <c r="GP48" s="320"/>
      <c r="GQ48" s="320"/>
      <c r="GR48" s="320"/>
      <c r="GS48" s="320"/>
      <c r="GT48" s="320"/>
      <c r="GU48" s="320"/>
      <c r="GV48" s="320"/>
      <c r="GW48" s="320"/>
      <c r="GX48" s="320"/>
      <c r="GY48" s="320"/>
      <c r="GZ48" s="320"/>
      <c r="HA48" s="320"/>
      <c r="HB48" s="320"/>
      <c r="HC48" s="320"/>
      <c r="HD48" s="320"/>
      <c r="HE48" s="320"/>
      <c r="HF48" s="320"/>
      <c r="HG48" s="320"/>
      <c r="HH48" s="320"/>
      <c r="HI48" s="320"/>
      <c r="HJ48" s="320"/>
      <c r="HK48" s="320"/>
      <c r="HL48" s="320"/>
      <c r="HM48" s="320"/>
      <c r="HN48" s="320"/>
      <c r="HO48" s="320"/>
      <c r="HP48" s="320"/>
      <c r="HQ48" s="320"/>
      <c r="HR48" s="320"/>
      <c r="HS48" s="320"/>
      <c r="HT48" s="320"/>
      <c r="HU48" s="320"/>
      <c r="HV48" s="320"/>
      <c r="HW48" s="320"/>
      <c r="HX48" s="320"/>
      <c r="HY48" s="320"/>
      <c r="HZ48" s="320"/>
      <c r="IA48" s="320"/>
      <c r="IB48" s="320"/>
      <c r="IC48" s="320"/>
      <c r="ID48" s="320"/>
      <c r="IE48" s="320"/>
      <c r="IF48" s="320"/>
      <c r="IG48" s="320"/>
      <c r="IH48" s="320"/>
      <c r="II48" s="320"/>
      <c r="IJ48" s="320"/>
      <c r="IK48" s="320"/>
    </row>
    <row r="49" spans="1:245" ht="21" customHeight="1">
      <c r="A49" s="351" t="s">
        <v>201</v>
      </c>
      <c r="B49" s="335">
        <v>0</v>
      </c>
      <c r="C49" s="335">
        <v>0</v>
      </c>
      <c r="D49" s="337">
        <v>0</v>
      </c>
      <c r="E49" s="337">
        <v>0</v>
      </c>
      <c r="F49" s="347"/>
      <c r="G49" s="335">
        <v>0</v>
      </c>
      <c r="H49" s="335">
        <v>0</v>
      </c>
      <c r="I49" s="337">
        <v>0</v>
      </c>
      <c r="J49" s="337">
        <v>0</v>
      </c>
      <c r="K49" s="339"/>
      <c r="L49" s="336">
        <v>0</v>
      </c>
      <c r="M49" s="323"/>
      <c r="N49" s="323"/>
      <c r="O49" s="323"/>
      <c r="P49" s="323"/>
      <c r="Q49" s="323"/>
      <c r="R49" s="323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20"/>
      <c r="AF49" s="320"/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0"/>
      <c r="AV49" s="320"/>
      <c r="AW49" s="320"/>
      <c r="AX49" s="320"/>
      <c r="AY49" s="320"/>
      <c r="AZ49" s="320"/>
      <c r="BA49" s="320"/>
      <c r="BB49" s="320"/>
      <c r="BC49" s="320"/>
      <c r="BD49" s="320"/>
      <c r="BE49" s="320"/>
      <c r="BF49" s="320"/>
      <c r="BG49" s="320"/>
      <c r="BH49" s="320"/>
      <c r="BI49" s="320"/>
      <c r="BJ49" s="320"/>
      <c r="BK49" s="320"/>
      <c r="BL49" s="320"/>
      <c r="BM49" s="320"/>
      <c r="BN49" s="320"/>
      <c r="BO49" s="320"/>
      <c r="BP49" s="320"/>
      <c r="BQ49" s="320"/>
      <c r="BR49" s="320"/>
      <c r="BS49" s="320"/>
      <c r="BT49" s="320"/>
      <c r="BU49" s="320"/>
      <c r="BV49" s="320"/>
      <c r="BW49" s="320"/>
      <c r="BX49" s="320"/>
      <c r="BY49" s="320"/>
      <c r="BZ49" s="320"/>
      <c r="CA49" s="320"/>
      <c r="CB49" s="320"/>
      <c r="CC49" s="320"/>
      <c r="CD49" s="320"/>
      <c r="CE49" s="320"/>
      <c r="CF49" s="320"/>
      <c r="CG49" s="320"/>
      <c r="CH49" s="320"/>
      <c r="CI49" s="320"/>
      <c r="CJ49" s="320"/>
      <c r="CK49" s="320"/>
      <c r="CL49" s="320"/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20"/>
      <c r="DE49" s="320"/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0"/>
      <c r="DU49" s="320"/>
      <c r="DV49" s="320"/>
      <c r="DW49" s="320"/>
      <c r="DX49" s="320"/>
      <c r="DY49" s="320"/>
      <c r="DZ49" s="320"/>
      <c r="EA49" s="320"/>
      <c r="EB49" s="320"/>
      <c r="EC49" s="320"/>
      <c r="ED49" s="320"/>
      <c r="EE49" s="320"/>
      <c r="EF49" s="320"/>
      <c r="EG49" s="320"/>
      <c r="EH49" s="320"/>
      <c r="EI49" s="320"/>
      <c r="EJ49" s="320"/>
      <c r="EK49" s="320"/>
      <c r="EL49" s="320"/>
      <c r="EM49" s="320"/>
      <c r="EN49" s="320"/>
      <c r="EO49" s="320"/>
      <c r="EP49" s="320"/>
      <c r="EQ49" s="320"/>
      <c r="ER49" s="320"/>
      <c r="ES49" s="320"/>
      <c r="ET49" s="320"/>
      <c r="EU49" s="320"/>
      <c r="EV49" s="320"/>
      <c r="EW49" s="320"/>
      <c r="EX49" s="320"/>
      <c r="EY49" s="320"/>
      <c r="EZ49" s="320"/>
      <c r="FA49" s="320"/>
      <c r="FB49" s="320"/>
      <c r="FC49" s="320"/>
      <c r="FD49" s="320"/>
      <c r="FE49" s="320"/>
      <c r="FF49" s="320"/>
      <c r="FG49" s="320"/>
      <c r="FH49" s="320"/>
      <c r="FI49" s="320"/>
      <c r="FJ49" s="320"/>
      <c r="FK49" s="320"/>
      <c r="FL49" s="320"/>
      <c r="FM49" s="320"/>
      <c r="FN49" s="320"/>
      <c r="FO49" s="320"/>
      <c r="FP49" s="320"/>
      <c r="FQ49" s="320"/>
      <c r="FR49" s="320"/>
      <c r="FS49" s="320"/>
      <c r="FT49" s="320"/>
      <c r="FU49" s="320"/>
      <c r="FV49" s="320"/>
      <c r="FW49" s="320"/>
      <c r="FX49" s="320"/>
      <c r="FY49" s="320"/>
      <c r="FZ49" s="320"/>
      <c r="GA49" s="320"/>
      <c r="GB49" s="320"/>
      <c r="GC49" s="320"/>
      <c r="GD49" s="320"/>
      <c r="GE49" s="320"/>
      <c r="GF49" s="320"/>
      <c r="GG49" s="320"/>
      <c r="GH49" s="320"/>
      <c r="GI49" s="320"/>
      <c r="GJ49" s="320"/>
      <c r="GK49" s="320"/>
      <c r="GL49" s="320"/>
      <c r="GM49" s="320"/>
      <c r="GN49" s="320"/>
      <c r="GO49" s="320"/>
      <c r="GP49" s="320"/>
      <c r="GQ49" s="320"/>
      <c r="GR49" s="320"/>
      <c r="GS49" s="320"/>
      <c r="GT49" s="320"/>
      <c r="GU49" s="320"/>
      <c r="GV49" s="320"/>
      <c r="GW49" s="320"/>
      <c r="GX49" s="320"/>
      <c r="GY49" s="320"/>
      <c r="GZ49" s="320"/>
      <c r="HA49" s="320"/>
      <c r="HB49" s="320"/>
      <c r="HC49" s="320"/>
      <c r="HD49" s="320"/>
      <c r="HE49" s="320"/>
      <c r="HF49" s="320"/>
      <c r="HG49" s="320"/>
      <c r="HH49" s="320"/>
      <c r="HI49" s="320"/>
      <c r="HJ49" s="320"/>
      <c r="HK49" s="320"/>
      <c r="HL49" s="320"/>
      <c r="HM49" s="320"/>
      <c r="HN49" s="320"/>
      <c r="HO49" s="320"/>
      <c r="HP49" s="320"/>
      <c r="HQ49" s="320"/>
      <c r="HR49" s="320"/>
      <c r="HS49" s="320"/>
      <c r="HT49" s="320"/>
      <c r="HU49" s="320"/>
      <c r="HV49" s="320"/>
      <c r="HW49" s="320"/>
      <c r="HX49" s="320"/>
      <c r="HY49" s="320"/>
      <c r="HZ49" s="320"/>
      <c r="IA49" s="320"/>
      <c r="IB49" s="320"/>
      <c r="IC49" s="320"/>
      <c r="ID49" s="320"/>
      <c r="IE49" s="320"/>
      <c r="IF49" s="320"/>
      <c r="IG49" s="320"/>
      <c r="IH49" s="320"/>
      <c r="II49" s="320"/>
      <c r="IJ49" s="320"/>
      <c r="IK49" s="320"/>
    </row>
    <row r="50" spans="1:245" ht="21" customHeight="1">
      <c r="A50" s="351" t="s">
        <v>202</v>
      </c>
      <c r="B50" s="335">
        <v>0</v>
      </c>
      <c r="C50" s="335">
        <v>0</v>
      </c>
      <c r="D50" s="337">
        <v>0</v>
      </c>
      <c r="E50" s="337">
        <v>0</v>
      </c>
      <c r="F50" s="347"/>
      <c r="G50" s="335">
        <v>0</v>
      </c>
      <c r="H50" s="335">
        <v>0</v>
      </c>
      <c r="I50" s="337">
        <v>0</v>
      </c>
      <c r="J50" s="337">
        <v>0</v>
      </c>
      <c r="K50" s="339"/>
      <c r="L50" s="336">
        <v>0</v>
      </c>
      <c r="M50" s="323"/>
      <c r="N50" s="323"/>
      <c r="O50" s="323"/>
      <c r="P50" s="323"/>
      <c r="Q50" s="323"/>
      <c r="R50" s="323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  <c r="BL50" s="320"/>
      <c r="BM50" s="320"/>
      <c r="BN50" s="320"/>
      <c r="BO50" s="320"/>
      <c r="BP50" s="320"/>
      <c r="BQ50" s="320"/>
      <c r="BR50" s="320"/>
      <c r="BS50" s="320"/>
      <c r="BT50" s="320"/>
      <c r="BU50" s="320"/>
      <c r="BV50" s="320"/>
      <c r="BW50" s="320"/>
      <c r="BX50" s="320"/>
      <c r="BY50" s="320"/>
      <c r="BZ50" s="320"/>
      <c r="CA50" s="320"/>
      <c r="CB50" s="320"/>
      <c r="CC50" s="320"/>
      <c r="CD50" s="320"/>
      <c r="CE50" s="320"/>
      <c r="CF50" s="320"/>
      <c r="CG50" s="320"/>
      <c r="CH50" s="320"/>
      <c r="CI50" s="320"/>
      <c r="CJ50" s="320"/>
      <c r="CK50" s="320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20"/>
      <c r="DE50" s="320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0"/>
      <c r="DU50" s="320"/>
      <c r="DV50" s="320"/>
      <c r="DW50" s="320"/>
      <c r="DX50" s="320"/>
      <c r="DY50" s="320"/>
      <c r="DZ50" s="320"/>
      <c r="EA50" s="320"/>
      <c r="EB50" s="320"/>
      <c r="EC50" s="320"/>
      <c r="ED50" s="320"/>
      <c r="EE50" s="320"/>
      <c r="EF50" s="320"/>
      <c r="EG50" s="320"/>
      <c r="EH50" s="320"/>
      <c r="EI50" s="320"/>
      <c r="EJ50" s="320"/>
      <c r="EK50" s="320"/>
      <c r="EL50" s="320"/>
      <c r="EM50" s="320"/>
      <c r="EN50" s="320"/>
      <c r="EO50" s="320"/>
      <c r="EP50" s="320"/>
      <c r="EQ50" s="320"/>
      <c r="ER50" s="320"/>
      <c r="ES50" s="320"/>
      <c r="ET50" s="320"/>
      <c r="EU50" s="320"/>
      <c r="EV50" s="320"/>
      <c r="EW50" s="320"/>
      <c r="EX50" s="320"/>
      <c r="EY50" s="320"/>
      <c r="EZ50" s="320"/>
      <c r="FA50" s="320"/>
      <c r="FB50" s="320"/>
      <c r="FC50" s="320"/>
      <c r="FD50" s="320"/>
      <c r="FE50" s="320"/>
      <c r="FF50" s="320"/>
      <c r="FG50" s="320"/>
      <c r="FH50" s="320"/>
      <c r="FI50" s="320"/>
      <c r="FJ50" s="320"/>
      <c r="FK50" s="320"/>
      <c r="FL50" s="320"/>
      <c r="FM50" s="320"/>
      <c r="FN50" s="320"/>
      <c r="FO50" s="320"/>
      <c r="FP50" s="320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20"/>
      <c r="HO50" s="320"/>
      <c r="HP50" s="320"/>
      <c r="HQ50" s="320"/>
      <c r="HR50" s="320"/>
      <c r="HS50" s="320"/>
      <c r="HT50" s="320"/>
      <c r="HU50" s="320"/>
      <c r="HV50" s="320"/>
      <c r="HW50" s="320"/>
      <c r="HX50" s="320"/>
      <c r="HY50" s="320"/>
      <c r="HZ50" s="320"/>
      <c r="IA50" s="320"/>
      <c r="IB50" s="320"/>
      <c r="IC50" s="320"/>
      <c r="ID50" s="320"/>
      <c r="IE50" s="320"/>
      <c r="IF50" s="320"/>
      <c r="IG50" s="320"/>
      <c r="IH50" s="320"/>
      <c r="II50" s="320"/>
      <c r="IJ50" s="320"/>
      <c r="IK50" s="320"/>
    </row>
    <row r="51" spans="1:245" ht="21" customHeight="1">
      <c r="A51" s="351" t="s">
        <v>203</v>
      </c>
      <c r="B51" s="335">
        <v>0</v>
      </c>
      <c r="C51" s="335">
        <v>0</v>
      </c>
      <c r="D51" s="337">
        <v>0</v>
      </c>
      <c r="E51" s="337">
        <v>0</v>
      </c>
      <c r="F51" s="347"/>
      <c r="G51" s="335">
        <v>0</v>
      </c>
      <c r="H51" s="335">
        <v>0</v>
      </c>
      <c r="I51" s="337">
        <v>0</v>
      </c>
      <c r="J51" s="337">
        <v>0</v>
      </c>
      <c r="K51" s="339"/>
      <c r="L51" s="336">
        <v>0</v>
      </c>
      <c r="M51" s="323"/>
      <c r="N51" s="323"/>
      <c r="O51" s="323"/>
      <c r="P51" s="323"/>
      <c r="Q51" s="323"/>
      <c r="R51" s="323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20"/>
      <c r="AF51" s="320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320"/>
      <c r="CG51" s="320"/>
      <c r="CH51" s="320"/>
      <c r="CI51" s="320"/>
      <c r="CJ51" s="320"/>
      <c r="CK51" s="320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20"/>
      <c r="DE51" s="320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0"/>
      <c r="DU51" s="320"/>
      <c r="DV51" s="320"/>
      <c r="DW51" s="320"/>
      <c r="DX51" s="320"/>
      <c r="DY51" s="320"/>
      <c r="DZ51" s="320"/>
      <c r="EA51" s="320"/>
      <c r="EB51" s="320"/>
      <c r="EC51" s="320"/>
      <c r="ED51" s="320"/>
      <c r="EE51" s="320"/>
      <c r="EF51" s="320"/>
      <c r="EG51" s="320"/>
      <c r="EH51" s="320"/>
      <c r="EI51" s="320"/>
      <c r="EJ51" s="320"/>
      <c r="EK51" s="320"/>
      <c r="EL51" s="320"/>
      <c r="EM51" s="320"/>
      <c r="EN51" s="320"/>
      <c r="EO51" s="320"/>
      <c r="EP51" s="320"/>
      <c r="EQ51" s="320"/>
      <c r="ER51" s="320"/>
      <c r="ES51" s="320"/>
      <c r="ET51" s="320"/>
      <c r="EU51" s="320"/>
      <c r="EV51" s="320"/>
      <c r="EW51" s="320"/>
      <c r="EX51" s="320"/>
      <c r="EY51" s="320"/>
      <c r="EZ51" s="320"/>
      <c r="FA51" s="320"/>
      <c r="FB51" s="320"/>
      <c r="FC51" s="320"/>
      <c r="FD51" s="320"/>
      <c r="FE51" s="320"/>
      <c r="FF51" s="320"/>
      <c r="FG51" s="320"/>
      <c r="FH51" s="320"/>
      <c r="FI51" s="320"/>
      <c r="FJ51" s="320"/>
      <c r="FK51" s="320"/>
      <c r="FL51" s="320"/>
      <c r="FM51" s="320"/>
      <c r="FN51" s="320"/>
      <c r="FO51" s="320"/>
      <c r="FP51" s="320"/>
      <c r="FQ51" s="320"/>
      <c r="FR51" s="320"/>
      <c r="FS51" s="320"/>
      <c r="FT51" s="320"/>
      <c r="FU51" s="320"/>
      <c r="FV51" s="320"/>
      <c r="FW51" s="320"/>
      <c r="FX51" s="320"/>
      <c r="FY51" s="320"/>
      <c r="FZ51" s="320"/>
      <c r="GA51" s="320"/>
      <c r="GB51" s="320"/>
      <c r="GC51" s="320"/>
      <c r="GD51" s="320"/>
      <c r="GE51" s="320"/>
      <c r="GF51" s="320"/>
      <c r="GG51" s="320"/>
      <c r="GH51" s="320"/>
      <c r="GI51" s="320"/>
      <c r="GJ51" s="320"/>
      <c r="GK51" s="320"/>
      <c r="GL51" s="320"/>
      <c r="GM51" s="320"/>
      <c r="GN51" s="320"/>
      <c r="GO51" s="320"/>
      <c r="GP51" s="320"/>
      <c r="GQ51" s="320"/>
      <c r="GR51" s="320"/>
      <c r="GS51" s="320"/>
      <c r="GT51" s="320"/>
      <c r="GU51" s="320"/>
      <c r="GV51" s="320"/>
      <c r="GW51" s="320"/>
      <c r="GX51" s="320"/>
      <c r="GY51" s="320"/>
      <c r="GZ51" s="320"/>
      <c r="HA51" s="320"/>
      <c r="HB51" s="320"/>
      <c r="HC51" s="320"/>
      <c r="HD51" s="320"/>
      <c r="HE51" s="320"/>
      <c r="HF51" s="320"/>
      <c r="HG51" s="320"/>
      <c r="HH51" s="320"/>
      <c r="HI51" s="320"/>
      <c r="HJ51" s="320"/>
      <c r="HK51" s="320"/>
      <c r="HL51" s="320"/>
      <c r="HM51" s="320"/>
      <c r="HN51" s="320"/>
      <c r="HO51" s="320"/>
      <c r="HP51" s="320"/>
      <c r="HQ51" s="320"/>
      <c r="HR51" s="320"/>
      <c r="HS51" s="320"/>
      <c r="HT51" s="320"/>
      <c r="HU51" s="320"/>
      <c r="HV51" s="320"/>
      <c r="HW51" s="320"/>
      <c r="HX51" s="320"/>
      <c r="HY51" s="320"/>
      <c r="HZ51" s="320"/>
      <c r="IA51" s="320"/>
      <c r="IB51" s="320"/>
      <c r="IC51" s="320"/>
      <c r="ID51" s="320"/>
      <c r="IE51" s="320"/>
      <c r="IF51" s="320"/>
      <c r="IG51" s="320"/>
      <c r="IH51" s="320"/>
      <c r="II51" s="320"/>
      <c r="IJ51" s="320"/>
      <c r="IK51" s="320"/>
    </row>
    <row r="52" spans="1:245" ht="21" customHeight="1">
      <c r="A52" s="351" t="s">
        <v>204</v>
      </c>
      <c r="B52" s="335">
        <v>0</v>
      </c>
      <c r="C52" s="335">
        <v>0</v>
      </c>
      <c r="D52" s="337">
        <v>0</v>
      </c>
      <c r="E52" s="337">
        <v>0</v>
      </c>
      <c r="F52" s="347"/>
      <c r="G52" s="335">
        <v>0</v>
      </c>
      <c r="H52" s="335">
        <v>0</v>
      </c>
      <c r="I52" s="337">
        <v>0</v>
      </c>
      <c r="J52" s="337">
        <v>0</v>
      </c>
      <c r="K52" s="339"/>
      <c r="L52" s="336">
        <v>0</v>
      </c>
      <c r="M52" s="323"/>
      <c r="N52" s="323"/>
      <c r="O52" s="323"/>
      <c r="P52" s="323"/>
      <c r="Q52" s="323"/>
      <c r="R52" s="323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20"/>
      <c r="AF52" s="320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0"/>
      <c r="AV52" s="320"/>
      <c r="AW52" s="320"/>
      <c r="AX52" s="320"/>
      <c r="AY52" s="320"/>
      <c r="AZ52" s="320"/>
      <c r="BA52" s="320"/>
      <c r="BB52" s="320"/>
      <c r="BC52" s="320"/>
      <c r="BD52" s="320"/>
      <c r="BE52" s="320"/>
      <c r="BF52" s="320"/>
      <c r="BG52" s="320"/>
      <c r="BH52" s="320"/>
      <c r="BI52" s="320"/>
      <c r="BJ52" s="320"/>
      <c r="BK52" s="320"/>
      <c r="BL52" s="320"/>
      <c r="BM52" s="320"/>
      <c r="BN52" s="320"/>
      <c r="BO52" s="320"/>
      <c r="BP52" s="320"/>
      <c r="BQ52" s="320"/>
      <c r="BR52" s="320"/>
      <c r="BS52" s="320"/>
      <c r="BT52" s="320"/>
      <c r="BU52" s="320"/>
      <c r="BV52" s="320"/>
      <c r="BW52" s="320"/>
      <c r="BX52" s="320"/>
      <c r="BY52" s="320"/>
      <c r="BZ52" s="320"/>
      <c r="CA52" s="320"/>
      <c r="CB52" s="320"/>
      <c r="CC52" s="320"/>
      <c r="CD52" s="320"/>
      <c r="CE52" s="320"/>
      <c r="CF52" s="320"/>
      <c r="CG52" s="320"/>
      <c r="CH52" s="320"/>
      <c r="CI52" s="320"/>
      <c r="CJ52" s="320"/>
      <c r="CK52" s="320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20"/>
      <c r="DE52" s="320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0"/>
      <c r="DU52" s="320"/>
      <c r="DV52" s="320"/>
      <c r="DW52" s="320"/>
      <c r="DX52" s="320"/>
      <c r="DY52" s="320"/>
      <c r="DZ52" s="320"/>
      <c r="EA52" s="320"/>
      <c r="EB52" s="320"/>
      <c r="EC52" s="320"/>
      <c r="ED52" s="320"/>
      <c r="EE52" s="320"/>
      <c r="EF52" s="320"/>
      <c r="EG52" s="320"/>
      <c r="EH52" s="320"/>
      <c r="EI52" s="320"/>
      <c r="EJ52" s="320"/>
      <c r="EK52" s="320"/>
      <c r="EL52" s="320"/>
      <c r="EM52" s="320"/>
      <c r="EN52" s="320"/>
      <c r="EO52" s="320"/>
      <c r="EP52" s="320"/>
      <c r="EQ52" s="320"/>
      <c r="ER52" s="320"/>
      <c r="ES52" s="320"/>
      <c r="ET52" s="320"/>
      <c r="EU52" s="320"/>
      <c r="EV52" s="320"/>
      <c r="EW52" s="320"/>
      <c r="EX52" s="320"/>
      <c r="EY52" s="320"/>
      <c r="EZ52" s="320"/>
      <c r="FA52" s="320"/>
      <c r="FB52" s="320"/>
      <c r="FC52" s="320"/>
      <c r="FD52" s="320"/>
      <c r="FE52" s="320"/>
      <c r="FF52" s="320"/>
      <c r="FG52" s="320"/>
      <c r="FH52" s="320"/>
      <c r="FI52" s="320"/>
      <c r="FJ52" s="320"/>
      <c r="FK52" s="320"/>
      <c r="FL52" s="320"/>
      <c r="FM52" s="320"/>
      <c r="FN52" s="320"/>
      <c r="FO52" s="320"/>
      <c r="FP52" s="320"/>
      <c r="FQ52" s="320"/>
      <c r="FR52" s="320"/>
      <c r="FS52" s="320"/>
      <c r="FT52" s="320"/>
      <c r="FU52" s="320"/>
      <c r="FV52" s="320"/>
      <c r="FW52" s="320"/>
      <c r="FX52" s="320"/>
      <c r="FY52" s="320"/>
      <c r="FZ52" s="320"/>
      <c r="GA52" s="320"/>
      <c r="GB52" s="320"/>
      <c r="GC52" s="320"/>
      <c r="GD52" s="320"/>
      <c r="GE52" s="320"/>
      <c r="GF52" s="320"/>
      <c r="GG52" s="320"/>
      <c r="GH52" s="320"/>
      <c r="GI52" s="320"/>
      <c r="GJ52" s="320"/>
      <c r="GK52" s="320"/>
      <c r="GL52" s="320"/>
      <c r="GM52" s="320"/>
      <c r="GN52" s="320"/>
      <c r="GO52" s="320"/>
      <c r="GP52" s="320"/>
      <c r="GQ52" s="320"/>
      <c r="GR52" s="320"/>
      <c r="GS52" s="320"/>
      <c r="GT52" s="320"/>
      <c r="GU52" s="320"/>
      <c r="GV52" s="320"/>
      <c r="GW52" s="320"/>
      <c r="GX52" s="320"/>
      <c r="GY52" s="320"/>
      <c r="GZ52" s="320"/>
      <c r="HA52" s="320"/>
      <c r="HB52" s="320"/>
      <c r="HC52" s="320"/>
      <c r="HD52" s="320"/>
      <c r="HE52" s="320"/>
      <c r="HF52" s="320"/>
      <c r="HG52" s="320"/>
      <c r="HH52" s="320"/>
      <c r="HI52" s="320"/>
      <c r="HJ52" s="320"/>
      <c r="HK52" s="320"/>
      <c r="HL52" s="320"/>
      <c r="HM52" s="320"/>
      <c r="HN52" s="320"/>
      <c r="HO52" s="320"/>
      <c r="HP52" s="320"/>
      <c r="HQ52" s="320"/>
      <c r="HR52" s="320"/>
      <c r="HS52" s="320"/>
      <c r="HT52" s="320"/>
      <c r="HU52" s="320"/>
      <c r="HV52" s="320"/>
      <c r="HW52" s="320"/>
      <c r="HX52" s="320"/>
      <c r="HY52" s="320"/>
      <c r="HZ52" s="320"/>
      <c r="IA52" s="320"/>
      <c r="IB52" s="320"/>
      <c r="IC52" s="320"/>
      <c r="ID52" s="320"/>
      <c r="IE52" s="320"/>
      <c r="IF52" s="320"/>
      <c r="IG52" s="320"/>
      <c r="IH52" s="320"/>
      <c r="II52" s="320"/>
      <c r="IJ52" s="320"/>
      <c r="IK52" s="320"/>
    </row>
    <row r="53" spans="1:245" ht="21" customHeight="1">
      <c r="A53" s="351" t="s">
        <v>206</v>
      </c>
      <c r="B53" s="335">
        <v>0</v>
      </c>
      <c r="C53" s="335">
        <v>0</v>
      </c>
      <c r="D53" s="337">
        <v>0</v>
      </c>
      <c r="E53" s="337">
        <v>0</v>
      </c>
      <c r="F53" s="347"/>
      <c r="G53" s="335">
        <v>0</v>
      </c>
      <c r="H53" s="335">
        <v>0</v>
      </c>
      <c r="I53" s="337">
        <v>0</v>
      </c>
      <c r="J53" s="337">
        <v>0</v>
      </c>
      <c r="K53" s="339"/>
      <c r="L53" s="336">
        <v>0</v>
      </c>
      <c r="M53" s="323"/>
      <c r="N53" s="323"/>
      <c r="O53" s="323"/>
      <c r="P53" s="323"/>
      <c r="Q53" s="323"/>
      <c r="R53" s="323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20"/>
      <c r="AF53" s="320"/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0"/>
      <c r="AV53" s="320"/>
      <c r="AW53" s="320"/>
      <c r="AX53" s="320"/>
      <c r="AY53" s="320"/>
      <c r="AZ53" s="320"/>
      <c r="BA53" s="320"/>
      <c r="BB53" s="320"/>
      <c r="BC53" s="320"/>
      <c r="BD53" s="320"/>
      <c r="BE53" s="320"/>
      <c r="BF53" s="320"/>
      <c r="BG53" s="320"/>
      <c r="BH53" s="320"/>
      <c r="BI53" s="320"/>
      <c r="BJ53" s="320"/>
      <c r="BK53" s="320"/>
      <c r="BL53" s="320"/>
      <c r="BM53" s="320"/>
      <c r="BN53" s="320"/>
      <c r="BO53" s="320"/>
      <c r="BP53" s="320"/>
      <c r="BQ53" s="320"/>
      <c r="BR53" s="320"/>
      <c r="BS53" s="320"/>
      <c r="BT53" s="320"/>
      <c r="BU53" s="320"/>
      <c r="BV53" s="320"/>
      <c r="BW53" s="320"/>
      <c r="BX53" s="320"/>
      <c r="BY53" s="320"/>
      <c r="BZ53" s="320"/>
      <c r="CA53" s="320"/>
      <c r="CB53" s="320"/>
      <c r="CC53" s="320"/>
      <c r="CD53" s="320"/>
      <c r="CE53" s="320"/>
      <c r="CF53" s="320"/>
      <c r="CG53" s="320"/>
      <c r="CH53" s="320"/>
      <c r="CI53" s="320"/>
      <c r="CJ53" s="320"/>
      <c r="CK53" s="320"/>
      <c r="CL53" s="320"/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20"/>
      <c r="DE53" s="320"/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0"/>
      <c r="DU53" s="320"/>
      <c r="DV53" s="320"/>
      <c r="DW53" s="320"/>
      <c r="DX53" s="320"/>
      <c r="DY53" s="320"/>
      <c r="DZ53" s="320"/>
      <c r="EA53" s="320"/>
      <c r="EB53" s="320"/>
      <c r="EC53" s="320"/>
      <c r="ED53" s="320"/>
      <c r="EE53" s="320"/>
      <c r="EF53" s="320"/>
      <c r="EG53" s="320"/>
      <c r="EH53" s="320"/>
      <c r="EI53" s="320"/>
      <c r="EJ53" s="320"/>
      <c r="EK53" s="320"/>
      <c r="EL53" s="320"/>
      <c r="EM53" s="320"/>
      <c r="EN53" s="320"/>
      <c r="EO53" s="320"/>
      <c r="EP53" s="320"/>
      <c r="EQ53" s="320"/>
      <c r="ER53" s="320"/>
      <c r="ES53" s="320"/>
      <c r="ET53" s="320"/>
      <c r="EU53" s="320"/>
      <c r="EV53" s="320"/>
      <c r="EW53" s="320"/>
      <c r="EX53" s="320"/>
      <c r="EY53" s="320"/>
      <c r="EZ53" s="320"/>
      <c r="FA53" s="320"/>
      <c r="FB53" s="320"/>
      <c r="FC53" s="320"/>
      <c r="FD53" s="320"/>
      <c r="FE53" s="320"/>
      <c r="FF53" s="320"/>
      <c r="FG53" s="320"/>
      <c r="FH53" s="320"/>
      <c r="FI53" s="320"/>
      <c r="FJ53" s="320"/>
      <c r="FK53" s="320"/>
      <c r="FL53" s="320"/>
      <c r="FM53" s="320"/>
      <c r="FN53" s="320"/>
      <c r="FO53" s="320"/>
      <c r="FP53" s="320"/>
      <c r="FQ53" s="320"/>
      <c r="FR53" s="320"/>
      <c r="FS53" s="320"/>
      <c r="FT53" s="320"/>
      <c r="FU53" s="320"/>
      <c r="FV53" s="320"/>
      <c r="FW53" s="320"/>
      <c r="FX53" s="320"/>
      <c r="FY53" s="320"/>
      <c r="FZ53" s="320"/>
      <c r="GA53" s="320"/>
      <c r="GB53" s="320"/>
      <c r="GC53" s="320"/>
      <c r="GD53" s="320"/>
      <c r="GE53" s="320"/>
      <c r="GF53" s="320"/>
      <c r="GG53" s="320"/>
      <c r="GH53" s="320"/>
      <c r="GI53" s="320"/>
      <c r="GJ53" s="320"/>
      <c r="GK53" s="320"/>
      <c r="GL53" s="320"/>
      <c r="GM53" s="320"/>
      <c r="GN53" s="320"/>
      <c r="GO53" s="320"/>
      <c r="GP53" s="320"/>
      <c r="GQ53" s="320"/>
      <c r="GR53" s="320"/>
      <c r="GS53" s="320"/>
      <c r="GT53" s="320"/>
      <c r="GU53" s="320"/>
      <c r="GV53" s="320"/>
      <c r="GW53" s="320"/>
      <c r="GX53" s="320"/>
      <c r="GY53" s="320"/>
      <c r="GZ53" s="320"/>
      <c r="HA53" s="320"/>
      <c r="HB53" s="320"/>
      <c r="HC53" s="320"/>
      <c r="HD53" s="320"/>
      <c r="HE53" s="320"/>
      <c r="HF53" s="320"/>
      <c r="HG53" s="320"/>
      <c r="HH53" s="320"/>
      <c r="HI53" s="320"/>
      <c r="HJ53" s="320"/>
      <c r="HK53" s="320"/>
      <c r="HL53" s="320"/>
      <c r="HM53" s="320"/>
      <c r="HN53" s="320"/>
      <c r="HO53" s="320"/>
      <c r="HP53" s="320"/>
      <c r="HQ53" s="320"/>
      <c r="HR53" s="320"/>
      <c r="HS53" s="320"/>
      <c r="HT53" s="320"/>
      <c r="HU53" s="320"/>
      <c r="HV53" s="320"/>
      <c r="HW53" s="320"/>
      <c r="HX53" s="320"/>
      <c r="HY53" s="320"/>
      <c r="HZ53" s="320"/>
      <c r="IA53" s="320"/>
      <c r="IB53" s="320"/>
      <c r="IC53" s="320"/>
      <c r="ID53" s="320"/>
      <c r="IE53" s="320"/>
      <c r="IF53" s="320"/>
      <c r="IG53" s="320"/>
      <c r="IH53" s="320"/>
      <c r="II53" s="320"/>
      <c r="IJ53" s="320"/>
      <c r="IK53" s="320"/>
    </row>
    <row r="54" spans="1:245" s="342" customFormat="1" ht="21" customHeight="1">
      <c r="A54" s="334" t="s">
        <v>205</v>
      </c>
      <c r="B54" s="335">
        <v>0</v>
      </c>
      <c r="C54" s="335">
        <v>1</v>
      </c>
      <c r="D54" s="337">
        <v>1</v>
      </c>
      <c r="E54" s="337">
        <v>16.666666666666668</v>
      </c>
      <c r="F54" s="324"/>
      <c r="G54" s="335">
        <v>4</v>
      </c>
      <c r="H54" s="335">
        <v>1</v>
      </c>
      <c r="I54" s="337">
        <v>5</v>
      </c>
      <c r="J54" s="337">
        <v>83.333333333333329</v>
      </c>
      <c r="K54" s="339"/>
      <c r="L54" s="336">
        <v>6</v>
      </c>
      <c r="M54" s="340"/>
      <c r="N54" s="340"/>
      <c r="O54" s="340"/>
      <c r="P54" s="340"/>
      <c r="Q54" s="340"/>
      <c r="R54" s="340"/>
    </row>
    <row r="55" spans="1:245" ht="21" customHeight="1">
      <c r="A55" s="351" t="s">
        <v>207</v>
      </c>
      <c r="B55" s="335">
        <v>0</v>
      </c>
      <c r="C55" s="335">
        <v>0</v>
      </c>
      <c r="D55" s="337">
        <v>0</v>
      </c>
      <c r="E55" s="337">
        <v>0</v>
      </c>
      <c r="F55" s="347"/>
      <c r="G55" s="335">
        <v>0</v>
      </c>
      <c r="H55" s="335">
        <v>0</v>
      </c>
      <c r="I55" s="337">
        <v>0</v>
      </c>
      <c r="J55" s="337">
        <v>0</v>
      </c>
      <c r="K55" s="339"/>
      <c r="L55" s="336">
        <v>0</v>
      </c>
      <c r="M55" s="323"/>
      <c r="N55" s="323"/>
      <c r="O55" s="323"/>
      <c r="P55" s="323"/>
      <c r="Q55" s="323"/>
      <c r="R55" s="323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20"/>
      <c r="AF55" s="320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0"/>
      <c r="AV55" s="320"/>
      <c r="AW55" s="320"/>
      <c r="AX55" s="320"/>
      <c r="AY55" s="320"/>
      <c r="AZ55" s="320"/>
      <c r="BA55" s="320"/>
      <c r="BB55" s="320"/>
      <c r="BC55" s="320"/>
      <c r="BD55" s="320"/>
      <c r="BE55" s="320"/>
      <c r="BF55" s="320"/>
      <c r="BG55" s="320"/>
      <c r="BH55" s="320"/>
      <c r="BI55" s="320"/>
      <c r="BJ55" s="320"/>
      <c r="BK55" s="320"/>
      <c r="BL55" s="320"/>
      <c r="BM55" s="320"/>
      <c r="BN55" s="320"/>
      <c r="BO55" s="320"/>
      <c r="BP55" s="320"/>
      <c r="BQ55" s="320"/>
      <c r="BR55" s="320"/>
      <c r="BS55" s="320"/>
      <c r="BT55" s="320"/>
      <c r="BU55" s="320"/>
      <c r="BV55" s="320"/>
      <c r="BW55" s="320"/>
      <c r="BX55" s="320"/>
      <c r="BY55" s="320"/>
      <c r="BZ55" s="320"/>
      <c r="CA55" s="320"/>
      <c r="CB55" s="320"/>
      <c r="CC55" s="320"/>
      <c r="CD55" s="320"/>
      <c r="CE55" s="320"/>
      <c r="CF55" s="320"/>
      <c r="CG55" s="320"/>
      <c r="CH55" s="320"/>
      <c r="CI55" s="320"/>
      <c r="CJ55" s="320"/>
      <c r="CK55" s="320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20"/>
      <c r="DE55" s="320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0"/>
      <c r="DU55" s="320"/>
      <c r="DV55" s="320"/>
      <c r="DW55" s="320"/>
      <c r="DX55" s="320"/>
      <c r="DY55" s="320"/>
      <c r="DZ55" s="320"/>
      <c r="EA55" s="320"/>
      <c r="EB55" s="320"/>
      <c r="EC55" s="320"/>
      <c r="ED55" s="320"/>
      <c r="EE55" s="320"/>
      <c r="EF55" s="320"/>
      <c r="EG55" s="320"/>
      <c r="EH55" s="320"/>
      <c r="EI55" s="320"/>
      <c r="EJ55" s="320"/>
      <c r="EK55" s="320"/>
      <c r="EL55" s="320"/>
      <c r="EM55" s="320"/>
      <c r="EN55" s="320"/>
      <c r="EO55" s="320"/>
      <c r="EP55" s="320"/>
      <c r="EQ55" s="320"/>
      <c r="ER55" s="320"/>
      <c r="ES55" s="320"/>
      <c r="ET55" s="320"/>
      <c r="EU55" s="320"/>
      <c r="EV55" s="320"/>
      <c r="EW55" s="320"/>
      <c r="EX55" s="320"/>
      <c r="EY55" s="320"/>
      <c r="EZ55" s="320"/>
      <c r="FA55" s="320"/>
      <c r="FB55" s="320"/>
      <c r="FC55" s="320"/>
      <c r="FD55" s="320"/>
      <c r="FE55" s="320"/>
      <c r="FF55" s="320"/>
      <c r="FG55" s="320"/>
      <c r="FH55" s="320"/>
      <c r="FI55" s="320"/>
      <c r="FJ55" s="320"/>
      <c r="FK55" s="320"/>
      <c r="FL55" s="320"/>
      <c r="FM55" s="320"/>
      <c r="FN55" s="320"/>
      <c r="FO55" s="320"/>
      <c r="FP55" s="320"/>
      <c r="FQ55" s="320"/>
      <c r="FR55" s="320"/>
      <c r="FS55" s="320"/>
      <c r="FT55" s="320"/>
      <c r="FU55" s="320"/>
      <c r="FV55" s="320"/>
      <c r="FW55" s="320"/>
      <c r="FX55" s="320"/>
      <c r="FY55" s="320"/>
      <c r="FZ55" s="320"/>
      <c r="GA55" s="320"/>
      <c r="GB55" s="320"/>
      <c r="GC55" s="320"/>
      <c r="GD55" s="320"/>
      <c r="GE55" s="320"/>
      <c r="GF55" s="320"/>
      <c r="GG55" s="320"/>
      <c r="GH55" s="320"/>
      <c r="GI55" s="320"/>
      <c r="GJ55" s="320"/>
      <c r="GK55" s="320"/>
      <c r="GL55" s="320"/>
      <c r="GM55" s="320"/>
      <c r="GN55" s="320"/>
      <c r="GO55" s="320"/>
      <c r="GP55" s="320"/>
      <c r="GQ55" s="320"/>
      <c r="GR55" s="320"/>
      <c r="GS55" s="320"/>
      <c r="GT55" s="320"/>
      <c r="GU55" s="320"/>
      <c r="GV55" s="320"/>
      <c r="GW55" s="320"/>
      <c r="GX55" s="320"/>
      <c r="GY55" s="320"/>
      <c r="GZ55" s="320"/>
      <c r="HA55" s="320"/>
      <c r="HB55" s="320"/>
      <c r="HC55" s="320"/>
      <c r="HD55" s="320"/>
      <c r="HE55" s="320"/>
      <c r="HF55" s="320"/>
      <c r="HG55" s="320"/>
      <c r="HH55" s="320"/>
      <c r="HI55" s="320"/>
      <c r="HJ55" s="320"/>
      <c r="HK55" s="320"/>
      <c r="HL55" s="320"/>
      <c r="HM55" s="320"/>
      <c r="HN55" s="320"/>
      <c r="HO55" s="320"/>
      <c r="HP55" s="320"/>
      <c r="HQ55" s="320"/>
      <c r="HR55" s="320"/>
      <c r="HS55" s="320"/>
      <c r="HT55" s="320"/>
      <c r="HU55" s="320"/>
      <c r="HV55" s="320"/>
      <c r="HW55" s="320"/>
      <c r="HX55" s="320"/>
      <c r="HY55" s="320"/>
      <c r="HZ55" s="320"/>
      <c r="IA55" s="320"/>
      <c r="IB55" s="320"/>
      <c r="IC55" s="320"/>
      <c r="ID55" s="320"/>
      <c r="IE55" s="320"/>
      <c r="IF55" s="320"/>
      <c r="IG55" s="320"/>
      <c r="IH55" s="320"/>
      <c r="II55" s="320"/>
      <c r="IJ55" s="320"/>
      <c r="IK55" s="320"/>
    </row>
    <row r="56" spans="1:245" ht="21" customHeight="1">
      <c r="A56" s="351" t="s">
        <v>208</v>
      </c>
      <c r="B56" s="335">
        <v>0</v>
      </c>
      <c r="C56" s="335">
        <v>0</v>
      </c>
      <c r="D56" s="337">
        <v>0</v>
      </c>
      <c r="E56" s="337">
        <v>0</v>
      </c>
      <c r="F56" s="347"/>
      <c r="G56" s="335">
        <v>0</v>
      </c>
      <c r="H56" s="335">
        <v>0</v>
      </c>
      <c r="I56" s="337">
        <v>0</v>
      </c>
      <c r="J56" s="337">
        <v>0</v>
      </c>
      <c r="K56" s="339"/>
      <c r="L56" s="336">
        <v>0</v>
      </c>
      <c r="M56" s="323"/>
      <c r="N56" s="323"/>
      <c r="O56" s="323"/>
      <c r="P56" s="323"/>
      <c r="Q56" s="323"/>
      <c r="R56" s="323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20"/>
      <c r="AF56" s="320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0"/>
      <c r="AV56" s="320"/>
      <c r="AW56" s="320"/>
      <c r="AX56" s="320"/>
      <c r="AY56" s="320"/>
      <c r="AZ56" s="320"/>
      <c r="BA56" s="320"/>
      <c r="BB56" s="320"/>
      <c r="BC56" s="320"/>
      <c r="BD56" s="320"/>
      <c r="BE56" s="320"/>
      <c r="BF56" s="320"/>
      <c r="BG56" s="320"/>
      <c r="BH56" s="320"/>
      <c r="BI56" s="320"/>
      <c r="BJ56" s="320"/>
      <c r="BK56" s="320"/>
      <c r="BL56" s="320"/>
      <c r="BM56" s="320"/>
      <c r="BN56" s="320"/>
      <c r="BO56" s="320"/>
      <c r="BP56" s="320"/>
      <c r="BQ56" s="320"/>
      <c r="BR56" s="320"/>
      <c r="BS56" s="320"/>
      <c r="BT56" s="320"/>
      <c r="BU56" s="320"/>
      <c r="BV56" s="320"/>
      <c r="BW56" s="320"/>
      <c r="BX56" s="320"/>
      <c r="BY56" s="320"/>
      <c r="BZ56" s="320"/>
      <c r="CA56" s="320"/>
      <c r="CB56" s="320"/>
      <c r="CC56" s="320"/>
      <c r="CD56" s="320"/>
      <c r="CE56" s="320"/>
      <c r="CF56" s="320"/>
      <c r="CG56" s="320"/>
      <c r="CH56" s="320"/>
      <c r="CI56" s="320"/>
      <c r="CJ56" s="320"/>
      <c r="CK56" s="320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20"/>
      <c r="DE56" s="320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0"/>
      <c r="DU56" s="320"/>
      <c r="DV56" s="320"/>
      <c r="DW56" s="320"/>
      <c r="DX56" s="320"/>
      <c r="DY56" s="320"/>
      <c r="DZ56" s="320"/>
      <c r="EA56" s="320"/>
      <c r="EB56" s="320"/>
      <c r="EC56" s="320"/>
      <c r="ED56" s="320"/>
      <c r="EE56" s="320"/>
      <c r="EF56" s="320"/>
      <c r="EG56" s="320"/>
      <c r="EH56" s="320"/>
      <c r="EI56" s="320"/>
      <c r="EJ56" s="320"/>
      <c r="EK56" s="320"/>
      <c r="EL56" s="320"/>
      <c r="EM56" s="320"/>
      <c r="EN56" s="320"/>
      <c r="EO56" s="320"/>
      <c r="EP56" s="320"/>
      <c r="EQ56" s="320"/>
      <c r="ER56" s="320"/>
      <c r="ES56" s="320"/>
      <c r="ET56" s="320"/>
      <c r="EU56" s="320"/>
      <c r="EV56" s="320"/>
      <c r="EW56" s="320"/>
      <c r="EX56" s="320"/>
      <c r="EY56" s="320"/>
      <c r="EZ56" s="320"/>
      <c r="FA56" s="320"/>
      <c r="FB56" s="320"/>
      <c r="FC56" s="320"/>
      <c r="FD56" s="320"/>
      <c r="FE56" s="320"/>
      <c r="FF56" s="320"/>
      <c r="FG56" s="320"/>
      <c r="FH56" s="320"/>
      <c r="FI56" s="320"/>
      <c r="FJ56" s="320"/>
      <c r="FK56" s="320"/>
      <c r="FL56" s="320"/>
      <c r="FM56" s="320"/>
      <c r="FN56" s="320"/>
      <c r="FO56" s="320"/>
      <c r="FP56" s="320"/>
      <c r="FQ56" s="320"/>
      <c r="FR56" s="320"/>
      <c r="FS56" s="320"/>
      <c r="FT56" s="320"/>
      <c r="FU56" s="320"/>
      <c r="FV56" s="320"/>
      <c r="FW56" s="320"/>
      <c r="FX56" s="320"/>
      <c r="FY56" s="320"/>
      <c r="FZ56" s="320"/>
      <c r="GA56" s="320"/>
      <c r="GB56" s="320"/>
      <c r="GC56" s="320"/>
      <c r="GD56" s="320"/>
      <c r="GE56" s="320"/>
      <c r="GF56" s="320"/>
      <c r="GG56" s="320"/>
      <c r="GH56" s="320"/>
      <c r="GI56" s="320"/>
      <c r="GJ56" s="320"/>
      <c r="GK56" s="320"/>
      <c r="GL56" s="320"/>
      <c r="GM56" s="320"/>
      <c r="GN56" s="320"/>
      <c r="GO56" s="320"/>
      <c r="GP56" s="320"/>
      <c r="GQ56" s="320"/>
      <c r="GR56" s="320"/>
      <c r="GS56" s="320"/>
      <c r="GT56" s="320"/>
      <c r="GU56" s="320"/>
      <c r="GV56" s="320"/>
      <c r="GW56" s="320"/>
      <c r="GX56" s="320"/>
      <c r="GY56" s="320"/>
      <c r="GZ56" s="320"/>
      <c r="HA56" s="320"/>
      <c r="HB56" s="320"/>
      <c r="HC56" s="320"/>
      <c r="HD56" s="320"/>
      <c r="HE56" s="320"/>
      <c r="HF56" s="320"/>
      <c r="HG56" s="320"/>
      <c r="HH56" s="320"/>
      <c r="HI56" s="320"/>
      <c r="HJ56" s="320"/>
      <c r="HK56" s="320"/>
      <c r="HL56" s="320"/>
      <c r="HM56" s="320"/>
      <c r="HN56" s="320"/>
      <c r="HO56" s="320"/>
      <c r="HP56" s="320"/>
      <c r="HQ56" s="320"/>
      <c r="HR56" s="320"/>
      <c r="HS56" s="320"/>
      <c r="HT56" s="320"/>
      <c r="HU56" s="320"/>
      <c r="HV56" s="320"/>
      <c r="HW56" s="320"/>
      <c r="HX56" s="320"/>
      <c r="HY56" s="320"/>
      <c r="HZ56" s="320"/>
      <c r="IA56" s="320"/>
      <c r="IB56" s="320"/>
      <c r="IC56" s="320"/>
      <c r="ID56" s="320"/>
      <c r="IE56" s="320"/>
      <c r="IF56" s="320"/>
      <c r="IG56" s="320"/>
      <c r="IH56" s="320"/>
      <c r="II56" s="320"/>
      <c r="IJ56" s="320"/>
      <c r="IK56" s="320"/>
    </row>
    <row r="57" spans="1:245" ht="21" customHeight="1">
      <c r="A57" s="351" t="s">
        <v>209</v>
      </c>
      <c r="B57" s="335">
        <v>0</v>
      </c>
      <c r="C57" s="335">
        <v>0</v>
      </c>
      <c r="D57" s="337">
        <v>0</v>
      </c>
      <c r="E57" s="337">
        <v>0</v>
      </c>
      <c r="F57" s="347"/>
      <c r="G57" s="335">
        <v>0</v>
      </c>
      <c r="H57" s="335">
        <v>0</v>
      </c>
      <c r="I57" s="337">
        <v>0</v>
      </c>
      <c r="J57" s="337">
        <v>0</v>
      </c>
      <c r="K57" s="339"/>
      <c r="L57" s="336">
        <v>0</v>
      </c>
      <c r="M57" s="323"/>
      <c r="N57" s="323"/>
      <c r="O57" s="323"/>
      <c r="P57" s="323"/>
      <c r="Q57" s="323"/>
      <c r="R57" s="323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  <c r="CF57" s="320"/>
      <c r="CG57" s="320"/>
      <c r="CH57" s="320"/>
      <c r="CI57" s="320"/>
      <c r="CJ57" s="320"/>
      <c r="CK57" s="320"/>
      <c r="CL57" s="320"/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20"/>
      <c r="DE57" s="320"/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0"/>
      <c r="DU57" s="320"/>
      <c r="DV57" s="320"/>
      <c r="DW57" s="320"/>
      <c r="DX57" s="320"/>
      <c r="DY57" s="320"/>
      <c r="DZ57" s="320"/>
      <c r="EA57" s="320"/>
      <c r="EB57" s="320"/>
      <c r="EC57" s="320"/>
      <c r="ED57" s="320"/>
      <c r="EE57" s="320"/>
      <c r="EF57" s="320"/>
      <c r="EG57" s="320"/>
      <c r="EH57" s="320"/>
      <c r="EI57" s="320"/>
      <c r="EJ57" s="320"/>
      <c r="EK57" s="320"/>
      <c r="EL57" s="320"/>
      <c r="EM57" s="320"/>
      <c r="EN57" s="320"/>
      <c r="EO57" s="320"/>
      <c r="EP57" s="320"/>
      <c r="EQ57" s="320"/>
      <c r="ER57" s="320"/>
      <c r="ES57" s="320"/>
      <c r="ET57" s="320"/>
      <c r="EU57" s="320"/>
      <c r="EV57" s="320"/>
      <c r="EW57" s="320"/>
      <c r="EX57" s="320"/>
      <c r="EY57" s="320"/>
      <c r="EZ57" s="320"/>
      <c r="FA57" s="320"/>
      <c r="FB57" s="320"/>
      <c r="FC57" s="320"/>
      <c r="FD57" s="320"/>
      <c r="FE57" s="320"/>
      <c r="FF57" s="320"/>
      <c r="FG57" s="320"/>
      <c r="FH57" s="320"/>
      <c r="FI57" s="320"/>
      <c r="FJ57" s="320"/>
      <c r="FK57" s="320"/>
      <c r="FL57" s="320"/>
      <c r="FM57" s="320"/>
      <c r="FN57" s="320"/>
      <c r="FO57" s="320"/>
      <c r="FP57" s="320"/>
      <c r="FQ57" s="320"/>
      <c r="FR57" s="320"/>
      <c r="FS57" s="320"/>
      <c r="FT57" s="320"/>
      <c r="FU57" s="320"/>
      <c r="FV57" s="320"/>
      <c r="FW57" s="320"/>
      <c r="FX57" s="320"/>
      <c r="FY57" s="320"/>
      <c r="FZ57" s="320"/>
      <c r="GA57" s="320"/>
      <c r="GB57" s="320"/>
      <c r="GC57" s="320"/>
      <c r="GD57" s="320"/>
      <c r="GE57" s="320"/>
      <c r="GF57" s="320"/>
      <c r="GG57" s="320"/>
      <c r="GH57" s="320"/>
      <c r="GI57" s="320"/>
      <c r="GJ57" s="320"/>
      <c r="GK57" s="320"/>
      <c r="GL57" s="320"/>
      <c r="GM57" s="320"/>
      <c r="GN57" s="320"/>
      <c r="GO57" s="320"/>
      <c r="GP57" s="320"/>
      <c r="GQ57" s="320"/>
      <c r="GR57" s="320"/>
      <c r="GS57" s="320"/>
      <c r="GT57" s="320"/>
      <c r="GU57" s="320"/>
      <c r="GV57" s="320"/>
      <c r="GW57" s="320"/>
      <c r="GX57" s="320"/>
      <c r="GY57" s="320"/>
      <c r="GZ57" s="320"/>
      <c r="HA57" s="320"/>
      <c r="HB57" s="320"/>
      <c r="HC57" s="320"/>
      <c r="HD57" s="320"/>
      <c r="HE57" s="320"/>
      <c r="HF57" s="320"/>
      <c r="HG57" s="320"/>
      <c r="HH57" s="320"/>
      <c r="HI57" s="320"/>
      <c r="HJ57" s="320"/>
      <c r="HK57" s="320"/>
      <c r="HL57" s="320"/>
      <c r="HM57" s="320"/>
      <c r="HN57" s="320"/>
      <c r="HO57" s="320"/>
      <c r="HP57" s="320"/>
      <c r="HQ57" s="320"/>
      <c r="HR57" s="320"/>
      <c r="HS57" s="320"/>
      <c r="HT57" s="320"/>
      <c r="HU57" s="320"/>
      <c r="HV57" s="320"/>
      <c r="HW57" s="320"/>
      <c r="HX57" s="320"/>
      <c r="HY57" s="320"/>
      <c r="HZ57" s="320"/>
      <c r="IA57" s="320"/>
      <c r="IB57" s="320"/>
      <c r="IC57" s="320"/>
      <c r="ID57" s="320"/>
      <c r="IE57" s="320"/>
      <c r="IF57" s="320"/>
      <c r="IG57" s="320"/>
      <c r="IH57" s="320"/>
      <c r="II57" s="320"/>
      <c r="IJ57" s="320"/>
      <c r="IK57" s="320"/>
    </row>
    <row r="58" spans="1:245" ht="6.95" customHeight="1">
      <c r="A58" s="344"/>
      <c r="B58" s="345"/>
      <c r="C58" s="345"/>
      <c r="D58" s="346"/>
      <c r="E58" s="345"/>
      <c r="F58" s="347"/>
      <c r="G58" s="345"/>
      <c r="H58" s="345"/>
      <c r="I58" s="346"/>
      <c r="J58" s="345"/>
      <c r="K58" s="339"/>
      <c r="L58" s="346"/>
      <c r="M58" s="323"/>
      <c r="N58" s="323"/>
      <c r="O58" s="323"/>
      <c r="P58" s="323"/>
      <c r="Q58" s="323"/>
      <c r="R58" s="323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0"/>
      <c r="DU58" s="320"/>
      <c r="DV58" s="320"/>
      <c r="DW58" s="320"/>
      <c r="DX58" s="320"/>
      <c r="DY58" s="320"/>
      <c r="DZ58" s="320"/>
      <c r="EA58" s="320"/>
      <c r="EB58" s="320"/>
      <c r="EC58" s="320"/>
      <c r="ED58" s="320"/>
      <c r="EE58" s="320"/>
      <c r="EF58" s="320"/>
      <c r="EG58" s="320"/>
      <c r="EH58" s="320"/>
      <c r="EI58" s="320"/>
      <c r="EJ58" s="320"/>
      <c r="EK58" s="320"/>
      <c r="EL58" s="320"/>
      <c r="EM58" s="320"/>
      <c r="EN58" s="320"/>
      <c r="EO58" s="320"/>
      <c r="EP58" s="320"/>
      <c r="EQ58" s="320"/>
      <c r="ER58" s="320"/>
      <c r="ES58" s="320"/>
      <c r="ET58" s="320"/>
      <c r="EU58" s="320"/>
      <c r="EV58" s="320"/>
      <c r="EW58" s="320"/>
      <c r="EX58" s="320"/>
      <c r="EY58" s="320"/>
      <c r="EZ58" s="320"/>
      <c r="FA58" s="320"/>
      <c r="FB58" s="320"/>
      <c r="FC58" s="320"/>
      <c r="FD58" s="320"/>
      <c r="FE58" s="320"/>
      <c r="FF58" s="320"/>
      <c r="FG58" s="320"/>
      <c r="FH58" s="320"/>
      <c r="FI58" s="320"/>
      <c r="FJ58" s="320"/>
      <c r="FK58" s="320"/>
      <c r="FL58" s="320"/>
      <c r="FM58" s="320"/>
      <c r="FN58" s="320"/>
      <c r="FO58" s="320"/>
      <c r="FP58" s="320"/>
      <c r="FQ58" s="320"/>
      <c r="FR58" s="320"/>
      <c r="FS58" s="320"/>
      <c r="FT58" s="320"/>
      <c r="FU58" s="320"/>
      <c r="FV58" s="320"/>
      <c r="FW58" s="320"/>
      <c r="FX58" s="320"/>
      <c r="FY58" s="320"/>
      <c r="FZ58" s="320"/>
      <c r="GA58" s="320"/>
      <c r="GB58" s="320"/>
      <c r="GC58" s="320"/>
      <c r="GD58" s="320"/>
      <c r="GE58" s="320"/>
      <c r="GF58" s="320"/>
      <c r="GG58" s="320"/>
      <c r="GH58" s="320"/>
      <c r="GI58" s="320"/>
      <c r="GJ58" s="320"/>
      <c r="GK58" s="320"/>
      <c r="GL58" s="320"/>
      <c r="GM58" s="320"/>
      <c r="GN58" s="320"/>
      <c r="GO58" s="320"/>
      <c r="GP58" s="320"/>
      <c r="GQ58" s="320"/>
      <c r="GR58" s="320"/>
      <c r="GS58" s="320"/>
      <c r="GT58" s="320"/>
      <c r="GU58" s="320"/>
      <c r="GV58" s="320"/>
      <c r="GW58" s="320"/>
      <c r="GX58" s="320"/>
      <c r="GY58" s="320"/>
      <c r="GZ58" s="320"/>
      <c r="HA58" s="320"/>
      <c r="HB58" s="320"/>
      <c r="HC58" s="320"/>
      <c r="HD58" s="320"/>
      <c r="HE58" s="320"/>
      <c r="HF58" s="320"/>
      <c r="HG58" s="320"/>
      <c r="HH58" s="320"/>
      <c r="HI58" s="320"/>
      <c r="HJ58" s="320"/>
      <c r="HK58" s="320"/>
      <c r="HL58" s="320"/>
      <c r="HM58" s="320"/>
      <c r="HN58" s="320"/>
      <c r="HO58" s="320"/>
      <c r="HP58" s="320"/>
      <c r="HQ58" s="320"/>
      <c r="HR58" s="320"/>
      <c r="HS58" s="320"/>
      <c r="HT58" s="320"/>
      <c r="HU58" s="320"/>
      <c r="HV58" s="320"/>
      <c r="HW58" s="320"/>
      <c r="HX58" s="320"/>
      <c r="HY58" s="320"/>
      <c r="HZ58" s="320"/>
      <c r="IA58" s="320"/>
      <c r="IB58" s="320"/>
      <c r="IC58" s="320"/>
      <c r="ID58" s="320"/>
      <c r="IE58" s="320"/>
      <c r="IF58" s="320"/>
      <c r="IG58" s="320"/>
      <c r="IH58" s="320"/>
      <c r="II58" s="320"/>
      <c r="IJ58" s="320"/>
      <c r="IK58" s="320"/>
    </row>
    <row r="59" spans="1:245" ht="21" customHeight="1">
      <c r="A59" s="352" t="s">
        <v>195</v>
      </c>
      <c r="B59" s="349">
        <v>0</v>
      </c>
      <c r="C59" s="349">
        <v>1</v>
      </c>
      <c r="D59" s="349">
        <v>1</v>
      </c>
      <c r="E59" s="349">
        <v>16.666666666666668</v>
      </c>
      <c r="F59" s="324"/>
      <c r="G59" s="349">
        <v>4</v>
      </c>
      <c r="H59" s="349">
        <v>1</v>
      </c>
      <c r="I59" s="349">
        <v>5</v>
      </c>
      <c r="J59" s="349">
        <v>83.333333333333329</v>
      </c>
      <c r="K59" s="339"/>
      <c r="L59" s="349">
        <v>6</v>
      </c>
    </row>
    <row r="60" spans="1:245" ht="6.95" customHeight="1">
      <c r="A60" s="344"/>
      <c r="B60" s="345"/>
      <c r="C60" s="345"/>
      <c r="D60" s="346"/>
      <c r="E60" s="353"/>
      <c r="F60" s="324"/>
      <c r="G60" s="345"/>
      <c r="H60" s="345"/>
      <c r="I60" s="346"/>
      <c r="J60" s="345"/>
      <c r="K60" s="339"/>
      <c r="L60" s="346"/>
    </row>
    <row r="61" spans="1:245" ht="21" customHeight="1">
      <c r="A61" s="348" t="s">
        <v>68</v>
      </c>
      <c r="B61" s="349">
        <v>122</v>
      </c>
      <c r="C61" s="349">
        <v>162</v>
      </c>
      <c r="D61" s="349">
        <v>284</v>
      </c>
      <c r="E61" s="349">
        <v>87.925696594427251</v>
      </c>
      <c r="F61" s="324"/>
      <c r="G61" s="349">
        <v>20</v>
      </c>
      <c r="H61" s="349">
        <v>19</v>
      </c>
      <c r="I61" s="349">
        <v>39</v>
      </c>
      <c r="J61" s="349">
        <v>12.074303405572756</v>
      </c>
      <c r="K61" s="339"/>
      <c r="L61" s="349">
        <v>323</v>
      </c>
    </row>
    <row r="62" spans="1:245" ht="17.25" customHeight="1">
      <c r="A62" s="347"/>
      <c r="B62" s="347"/>
      <c r="C62" s="347"/>
      <c r="D62" s="324"/>
      <c r="E62" s="324"/>
      <c r="F62" s="324"/>
      <c r="G62" s="347"/>
      <c r="H62" s="347"/>
      <c r="I62" s="354"/>
      <c r="J62" s="324"/>
      <c r="K62" s="347"/>
      <c r="L62" s="347"/>
    </row>
    <row r="63" spans="1:245" ht="19.5" customHeight="1">
      <c r="A63" s="485" t="s">
        <v>562</v>
      </c>
      <c r="B63" s="347"/>
      <c r="C63" s="347"/>
      <c r="D63" s="324"/>
      <c r="E63" s="324"/>
      <c r="F63" s="324"/>
      <c r="G63" s="347"/>
      <c r="H63" s="347"/>
      <c r="I63" s="354"/>
      <c r="J63" s="324"/>
      <c r="K63" s="347"/>
      <c r="L63" s="347"/>
    </row>
    <row r="64" spans="1:245" ht="15" customHeight="1">
      <c r="A64" s="485" t="s">
        <v>277</v>
      </c>
      <c r="B64" s="347"/>
      <c r="C64" s="347"/>
      <c r="D64" s="324"/>
      <c r="E64" s="324"/>
      <c r="F64" s="324"/>
      <c r="G64" s="347"/>
      <c r="H64" s="347"/>
      <c r="I64" s="354"/>
      <c r="J64" s="324"/>
      <c r="K64" s="347"/>
      <c r="L64" s="347"/>
    </row>
  </sheetData>
  <sheetProtection formatCells="0"/>
  <protectedRanges>
    <protectedRange sqref="I6:J9 A5:B8 F5:H9 C5:C40 F10:F27 B9:B40 G10:J61 D6:E61 B41:C61 K5:L61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2643A6BB-292E-4C67-AD16-E4C7B5DBA6E0}">
      <formula1>0</formula1>
      <formula2>1000</formula2>
    </dataValidation>
  </dataValidations>
  <printOptions horizontalCentered="1"/>
  <pageMargins left="0.23622047244094491" right="0.23622047244094491" top="0.94488188976377963" bottom="0.41" header="0.19685039370078741" footer="0.31496062992125984"/>
  <pageSetup scale="41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U2862"/>
  <sheetViews>
    <sheetView showRuler="0" view="pageBreakPreview" topLeftCell="A20" zoomScale="55" zoomScaleNormal="70" zoomScaleSheetLayoutView="55" zoomScalePageLayoutView="40" workbookViewId="0">
      <selection activeCell="F46" sqref="F46"/>
    </sheetView>
  </sheetViews>
  <sheetFormatPr baseColWidth="10" defaultColWidth="11.42578125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534" t="s">
        <v>52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534" t="s">
        <v>53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541" t="s">
        <v>54</v>
      </c>
      <c r="C6" s="541"/>
      <c r="E6" s="535" t="s">
        <v>55</v>
      </c>
      <c r="F6" s="536"/>
      <c r="H6" s="542" t="s">
        <v>56</v>
      </c>
      <c r="I6" s="542"/>
      <c r="J6" s="27"/>
      <c r="K6" s="27"/>
    </row>
    <row r="7" spans="1:11" ht="30" customHeight="1">
      <c r="B7" s="541"/>
      <c r="C7" s="541"/>
      <c r="E7" s="536"/>
      <c r="F7" s="536"/>
      <c r="H7" s="542"/>
      <c r="I7" s="542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537">
        <v>7920</v>
      </c>
      <c r="C16" s="538"/>
      <c r="E16" s="537">
        <v>7920</v>
      </c>
      <c r="F16" s="538"/>
      <c r="H16" s="537">
        <v>9318</v>
      </c>
      <c r="I16" s="538"/>
    </row>
    <row r="17" spans="1:21" ht="35.1" customHeight="1" thickTop="1">
      <c r="A17" s="26"/>
      <c r="B17" s="26"/>
      <c r="C17" s="26"/>
    </row>
    <row r="18" spans="1:21" ht="54.95" customHeight="1">
      <c r="A18" s="26"/>
      <c r="B18" s="26"/>
      <c r="C18" s="26"/>
    </row>
    <row r="19" spans="1:21" s="38" customFormat="1" ht="32.1" customHeight="1">
      <c r="A19" s="35"/>
      <c r="B19" s="535" t="s">
        <v>57</v>
      </c>
      <c r="C19" s="536"/>
      <c r="E19" s="535" t="s">
        <v>58</v>
      </c>
      <c r="F19" s="535"/>
      <c r="H19" s="535" t="s">
        <v>59</v>
      </c>
      <c r="I19" s="536"/>
      <c r="O19" s="1"/>
      <c r="P19" s="1"/>
      <c r="Q19" s="1"/>
      <c r="R19" s="1"/>
      <c r="S19" s="1"/>
      <c r="T19" s="1"/>
      <c r="U19" s="1"/>
    </row>
    <row r="20" spans="1:21" s="38" customFormat="1" ht="31.5" customHeight="1">
      <c r="B20" s="536"/>
      <c r="C20" s="536"/>
      <c r="E20" s="535"/>
      <c r="F20" s="535"/>
      <c r="H20" s="536"/>
      <c r="I20" s="536"/>
      <c r="J20" s="39"/>
      <c r="O20" s="1"/>
      <c r="P20" s="1"/>
      <c r="Q20" s="1"/>
      <c r="R20" s="1"/>
      <c r="S20" s="1"/>
      <c r="T20" s="1"/>
      <c r="U20" s="1"/>
    </row>
    <row r="21" spans="1:21" ht="30" customHeight="1">
      <c r="B21" s="33"/>
      <c r="C21" s="33"/>
      <c r="J21" s="32"/>
    </row>
    <row r="22" spans="1:21" ht="30" customHeight="1"/>
    <row r="23" spans="1:21" ht="30" customHeight="1">
      <c r="B23" s="30"/>
      <c r="C23" s="30"/>
      <c r="H23" s="40"/>
      <c r="I23" s="40"/>
      <c r="J23" s="27"/>
      <c r="K23" s="27"/>
    </row>
    <row r="24" spans="1:21" ht="30" customHeight="1">
      <c r="B24" s="30"/>
      <c r="C24" s="30"/>
      <c r="H24" s="40"/>
      <c r="I24" s="40"/>
    </row>
    <row r="25" spans="1:21" ht="30" customHeight="1">
      <c r="A25" s="27"/>
      <c r="B25" s="27"/>
      <c r="C25" s="27"/>
      <c r="I25" s="544"/>
      <c r="J25" s="544"/>
      <c r="K25" s="544"/>
    </row>
    <row r="26" spans="1:21" ht="30" customHeight="1"/>
    <row r="27" spans="1:21" ht="30" customHeight="1"/>
    <row r="28" spans="1:21" ht="30" customHeight="1">
      <c r="G28" s="34"/>
    </row>
    <row r="29" spans="1:21" ht="30" customHeight="1"/>
    <row r="30" spans="1:21" s="25" customFormat="1" ht="50.1" customHeight="1" thickBot="1">
      <c r="B30" s="537">
        <v>27967</v>
      </c>
      <c r="C30" s="538"/>
      <c r="E30" s="537">
        <v>7546</v>
      </c>
      <c r="F30" s="538"/>
      <c r="H30" s="537">
        <v>323</v>
      </c>
      <c r="I30" s="538"/>
    </row>
    <row r="31" spans="1:21" ht="30" customHeight="1" thickTop="1"/>
    <row r="32" spans="1:21" ht="54.95" customHeight="1"/>
    <row r="33" spans="1:11" ht="30" customHeight="1">
      <c r="B33" s="535" t="s">
        <v>60</v>
      </c>
      <c r="C33" s="536"/>
      <c r="E33" s="536" t="s">
        <v>61</v>
      </c>
      <c r="F33" s="536"/>
      <c r="H33" s="535" t="s">
        <v>62</v>
      </c>
      <c r="I33" s="536"/>
    </row>
    <row r="34" spans="1:11" ht="30" customHeight="1">
      <c r="B34" s="536"/>
      <c r="C34" s="536"/>
      <c r="E34" s="536"/>
      <c r="F34" s="536"/>
      <c r="H34" s="536"/>
      <c r="I34" s="536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37">
        <v>3273</v>
      </c>
      <c r="C44" s="538"/>
      <c r="E44" s="537">
        <v>3389</v>
      </c>
      <c r="F44" s="538"/>
      <c r="H44" s="537">
        <v>3389</v>
      </c>
      <c r="I44" s="538"/>
    </row>
    <row r="45" spans="1:11" ht="32.25" customHeight="1" thickTop="1">
      <c r="A45" s="543"/>
      <c r="B45" s="543"/>
      <c r="C45" s="543"/>
      <c r="D45" s="543"/>
      <c r="E45" s="543"/>
      <c r="F45" s="543"/>
      <c r="G45" s="543"/>
      <c r="H45" s="543"/>
      <c r="I45" s="543"/>
      <c r="J45" s="1">
        <v>236</v>
      </c>
    </row>
    <row r="46" spans="1:11" ht="30" customHeight="1">
      <c r="A46" s="41" t="s">
        <v>63</v>
      </c>
    </row>
    <row r="47" spans="1:11" ht="30" customHeight="1">
      <c r="A47" s="545" t="s">
        <v>617</v>
      </c>
      <c r="B47" s="545"/>
      <c r="C47" s="545"/>
      <c r="D47" s="545"/>
      <c r="E47" s="545"/>
      <c r="F47" s="545"/>
      <c r="G47" s="545"/>
      <c r="H47" s="545"/>
      <c r="I47" s="545"/>
      <c r="J47" s="545"/>
      <c r="K47" s="545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539"/>
      <c r="B2862" s="540"/>
      <c r="C2862" s="540"/>
      <c r="D2862" s="540"/>
      <c r="E2862" s="540"/>
      <c r="F2862" s="540"/>
      <c r="G2862" s="540"/>
      <c r="H2862" s="540"/>
      <c r="I2862" s="540"/>
      <c r="J2862" s="540"/>
    </row>
  </sheetData>
  <mergeCells count="24"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K47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101-7D79-42E5-8DB3-C143DF02080A}">
  <sheetPr>
    <tabColor theme="0" tint="-4.9989318521683403E-2"/>
    <pageSetUpPr fitToPage="1"/>
  </sheetPr>
  <dimension ref="A1:Q60"/>
  <sheetViews>
    <sheetView view="pageBreakPreview" zoomScale="90" zoomScaleNormal="100" zoomScaleSheetLayoutView="90" workbookViewId="0"/>
  </sheetViews>
  <sheetFormatPr baseColWidth="10" defaultColWidth="11.42578125" defaultRowHeight="12.75"/>
  <cols>
    <col min="1" max="1" width="2.5703125" style="293" customWidth="1"/>
    <col min="2" max="2" width="3" style="293" customWidth="1"/>
    <col min="3" max="4" width="2.85546875" style="293" customWidth="1"/>
    <col min="5" max="16384" width="11.42578125" style="293"/>
  </cols>
  <sheetData>
    <row r="1" spans="1:17" ht="40.5" customHeight="1">
      <c r="A1" s="292" t="s">
        <v>578</v>
      </c>
      <c r="B1" s="292" t="s">
        <v>575</v>
      </c>
      <c r="C1" s="355"/>
      <c r="D1" s="356"/>
      <c r="E1" s="604" t="s">
        <v>579</v>
      </c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</row>
    <row r="2" spans="1:17" ht="20.100000000000001" customHeight="1">
      <c r="A2" s="292" t="s">
        <v>169</v>
      </c>
      <c r="B2" s="296">
        <f>PPLHJS_TAB_PAG_24!$M15</f>
        <v>40</v>
      </c>
      <c r="E2" s="604" t="s">
        <v>53</v>
      </c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</row>
    <row r="3" spans="1:17" ht="9" customHeight="1">
      <c r="A3" s="292" t="s">
        <v>192</v>
      </c>
      <c r="B3" s="296">
        <f>PPLHJS_TAB_PAG_24!$M38</f>
        <v>23</v>
      </c>
    </row>
    <row r="4" spans="1:17" ht="9" customHeight="1">
      <c r="A4" s="292" t="s">
        <v>190</v>
      </c>
      <c r="B4" s="296">
        <f>PPLHJS_TAB_PAG_24!$M36</f>
        <v>22</v>
      </c>
    </row>
    <row r="5" spans="1:17" ht="9" customHeight="1">
      <c r="A5" s="292" t="s">
        <v>177</v>
      </c>
      <c r="B5" s="296">
        <f>PPLHJS_TAB_PAG_24!$M23</f>
        <v>21</v>
      </c>
    </row>
    <row r="6" spans="1:17" ht="9" customHeight="1">
      <c r="A6" s="292" t="s">
        <v>167</v>
      </c>
      <c r="B6" s="296">
        <f>PPLHJS_TAB_PAG_24!$M13</f>
        <v>20</v>
      </c>
    </row>
    <row r="7" spans="1:17" ht="9" customHeight="1">
      <c r="A7" s="292" t="s">
        <v>178</v>
      </c>
      <c r="B7" s="296">
        <f>PPLHJS_TAB_PAG_24!$M24</f>
        <v>20</v>
      </c>
    </row>
    <row r="8" spans="1:17" ht="9" customHeight="1">
      <c r="A8" s="292" t="s">
        <v>173</v>
      </c>
      <c r="B8" s="296">
        <f>PPLHJS_TAB_PAG_24!$M19</f>
        <v>19</v>
      </c>
    </row>
    <row r="9" spans="1:17" ht="9" customHeight="1">
      <c r="A9" s="292" t="s">
        <v>168</v>
      </c>
      <c r="B9" s="296">
        <f>PPLHJS_TAB_PAG_24!$M14</f>
        <v>17</v>
      </c>
    </row>
    <row r="10" spans="1:17" ht="9" customHeight="1">
      <c r="A10" s="292" t="s">
        <v>175</v>
      </c>
      <c r="B10" s="296">
        <f>PPLHJS_TAB_PAG_24!$M21</f>
        <v>14</v>
      </c>
    </row>
    <row r="11" spans="1:17" ht="9" customHeight="1">
      <c r="A11" s="292" t="s">
        <v>183</v>
      </c>
      <c r="B11" s="296">
        <f>PPLHJS_TAB_PAG_24!$M29</f>
        <v>13</v>
      </c>
    </row>
    <row r="12" spans="1:17" ht="9" customHeight="1">
      <c r="A12" s="292" t="s">
        <v>176</v>
      </c>
      <c r="B12" s="296">
        <f>PPLHJS_TAB_PAG_24!$M22</f>
        <v>12</v>
      </c>
      <c r="M12" s="613" t="s">
        <v>223</v>
      </c>
      <c r="N12" s="614">
        <v>323</v>
      </c>
    </row>
    <row r="13" spans="1:17" ht="9" customHeight="1">
      <c r="A13" s="292" t="s">
        <v>189</v>
      </c>
      <c r="B13" s="296">
        <f>PPLHJS_TAB_PAG_24!$M35</f>
        <v>11</v>
      </c>
      <c r="M13" s="613"/>
      <c r="N13" s="614"/>
    </row>
    <row r="14" spans="1:17" ht="9" customHeight="1">
      <c r="A14" s="292" t="s">
        <v>187</v>
      </c>
      <c r="B14" s="296">
        <f>PPLHJS_TAB_PAG_24!$M33</f>
        <v>10</v>
      </c>
    </row>
    <row r="15" spans="1:17" ht="9" customHeight="1">
      <c r="A15" s="292" t="s">
        <v>188</v>
      </c>
      <c r="B15" s="296">
        <f>PPLHJS_TAB_PAG_24!$M34</f>
        <v>10</v>
      </c>
    </row>
    <row r="16" spans="1:17" ht="9" customHeight="1">
      <c r="A16" s="292" t="s">
        <v>185</v>
      </c>
      <c r="B16" s="296">
        <f>PPLHJS_TAB_PAG_24!$M31</f>
        <v>10</v>
      </c>
    </row>
    <row r="17" spans="1:5" ht="9" customHeight="1">
      <c r="A17" s="292" t="s">
        <v>186</v>
      </c>
      <c r="B17" s="296">
        <f>PPLHJS_TAB_PAG_24!$M32</f>
        <v>9</v>
      </c>
    </row>
    <row r="18" spans="1:5" ht="9" customHeight="1">
      <c r="A18" s="292" t="s">
        <v>182</v>
      </c>
      <c r="B18" s="296">
        <f>PPLHJS_TAB_PAG_24!$M28</f>
        <v>8</v>
      </c>
    </row>
    <row r="19" spans="1:5" ht="9" customHeight="1">
      <c r="A19" s="292" t="s">
        <v>174</v>
      </c>
      <c r="B19" s="296">
        <f>PPLHJS_TAB_PAG_24!$M20</f>
        <v>7</v>
      </c>
    </row>
    <row r="20" spans="1:5" ht="9" customHeight="1">
      <c r="A20" s="292" t="s">
        <v>205</v>
      </c>
      <c r="B20" s="296">
        <f>PPLHJS_TAB_PAG_24!$M54</f>
        <v>6</v>
      </c>
    </row>
    <row r="21" spans="1:5" ht="9" customHeight="1">
      <c r="A21" s="292" t="s">
        <v>179</v>
      </c>
      <c r="B21" s="296">
        <f>PPLHJS_TAB_PAG_24!$M25</f>
        <v>6</v>
      </c>
    </row>
    <row r="22" spans="1:5" ht="9" customHeight="1">
      <c r="A22" s="292" t="s">
        <v>180</v>
      </c>
      <c r="B22" s="296">
        <f>PPLHJS_TAB_PAG_24!$M26</f>
        <v>6</v>
      </c>
    </row>
    <row r="23" spans="1:5" ht="9" customHeight="1">
      <c r="A23" s="292" t="s">
        <v>172</v>
      </c>
      <c r="B23" s="296">
        <f>PPLHJS_TAB_PAG_24!$M18</f>
        <v>6</v>
      </c>
    </row>
    <row r="24" spans="1:5" ht="9" customHeight="1">
      <c r="A24" s="292" t="s">
        <v>191</v>
      </c>
      <c r="B24" s="296">
        <f>PPLHJS_TAB_PAG_24!$M37</f>
        <v>4</v>
      </c>
    </row>
    <row r="25" spans="1:5" ht="9" customHeight="1">
      <c r="A25" s="292" t="s">
        <v>181</v>
      </c>
      <c r="B25" s="296">
        <f>PPLHJS_TAB_PAG_24!$M27</f>
        <v>2</v>
      </c>
    </row>
    <row r="26" spans="1:5" ht="9" customHeight="1">
      <c r="A26" s="292" t="s">
        <v>184</v>
      </c>
      <c r="B26" s="296">
        <f>PPLHJS_TAB_PAG_24!$M30</f>
        <v>2</v>
      </c>
    </row>
    <row r="27" spans="1:5" ht="9" customHeight="1">
      <c r="A27" s="292" t="s">
        <v>194</v>
      </c>
      <c r="B27" s="296">
        <f>PPLHJS_TAB_PAG_24!$M40</f>
        <v>2</v>
      </c>
    </row>
    <row r="28" spans="1:5" ht="9" customHeight="1">
      <c r="A28" s="292" t="s">
        <v>163</v>
      </c>
      <c r="B28" s="296">
        <f>PPLHJS_TAB_PAG_24!$M9</f>
        <v>1</v>
      </c>
      <c r="E28" s="357"/>
    </row>
    <row r="29" spans="1:5" ht="9" customHeight="1">
      <c r="A29" s="292" t="s">
        <v>170</v>
      </c>
      <c r="B29" s="296">
        <f>PPLHJS_TAB_PAG_24!$M16</f>
        <v>1</v>
      </c>
      <c r="E29" s="357"/>
    </row>
    <row r="30" spans="1:5" ht="9" customHeight="1">
      <c r="A30" s="292" t="s">
        <v>165</v>
      </c>
      <c r="B30" s="296">
        <f>PPLHJS_TAB_PAG_24!$M11</f>
        <v>1</v>
      </c>
      <c r="E30" s="357"/>
    </row>
    <row r="31" spans="1:5" ht="9" customHeight="1">
      <c r="A31" s="305" t="s">
        <v>171</v>
      </c>
      <c r="B31" s="304">
        <f>PPLHJS_TAB_PAG_24!$M17</f>
        <v>0</v>
      </c>
    </row>
    <row r="32" spans="1:5" ht="9" customHeight="1">
      <c r="A32" s="305" t="s">
        <v>166</v>
      </c>
      <c r="B32" s="304">
        <f>PPLHJS_TAB_PAG_24!$M12</f>
        <v>0</v>
      </c>
    </row>
    <row r="33" spans="1:2" ht="9" customHeight="1">
      <c r="A33" s="305" t="s">
        <v>164</v>
      </c>
      <c r="B33" s="304">
        <f>PPLHJS_TAB_PAG_24!$M10</f>
        <v>0</v>
      </c>
    </row>
    <row r="34" spans="1:2" ht="9" customHeight="1">
      <c r="A34" s="305" t="s">
        <v>193</v>
      </c>
      <c r="B34" s="304">
        <f>PPLHJS_TAB_PAG_24!$M39</f>
        <v>0</v>
      </c>
    </row>
    <row r="35" spans="1:2" ht="9" customHeight="1">
      <c r="A35" s="305" t="s">
        <v>196</v>
      </c>
      <c r="B35" s="304">
        <f>PPLHJS_TAB_PAG_24!$M44</f>
        <v>0</v>
      </c>
    </row>
    <row r="36" spans="1:2" ht="9" customHeight="1">
      <c r="A36" s="305" t="s">
        <v>197</v>
      </c>
      <c r="B36" s="304">
        <f>PPLHJS_TAB_PAG_24!$M45</f>
        <v>0</v>
      </c>
    </row>
    <row r="37" spans="1:2" ht="9" customHeight="1">
      <c r="A37" s="305" t="s">
        <v>198</v>
      </c>
      <c r="B37" s="304">
        <f>PPLHJS_TAB_PAG_24!$M46</f>
        <v>0</v>
      </c>
    </row>
    <row r="38" spans="1:2" ht="9" customHeight="1">
      <c r="A38" s="305" t="s">
        <v>199</v>
      </c>
      <c r="B38" s="304">
        <f>PPLHJS_TAB_PAG_24!$M47</f>
        <v>0</v>
      </c>
    </row>
    <row r="39" spans="1:2" ht="9" customHeight="1">
      <c r="A39" s="305" t="s">
        <v>200</v>
      </c>
      <c r="B39" s="304">
        <f>PPLHJS_TAB_PAG_24!$M48</f>
        <v>0</v>
      </c>
    </row>
    <row r="40" spans="1:2" ht="9" customHeight="1">
      <c r="A40" s="305" t="s">
        <v>580</v>
      </c>
      <c r="B40" s="304" t="e">
        <f>PPLHJS_TAB_PAG_24!#REF!</f>
        <v>#REF!</v>
      </c>
    </row>
    <row r="41" spans="1:2" ht="9" customHeight="1">
      <c r="A41" s="305" t="s">
        <v>201</v>
      </c>
      <c r="B41" s="304">
        <f>PPLHJS_TAB_PAG_24!$M49</f>
        <v>0</v>
      </c>
    </row>
    <row r="42" spans="1:2" ht="9" customHeight="1">
      <c r="A42" s="305" t="s">
        <v>202</v>
      </c>
      <c r="B42" s="304">
        <f>PPLHJS_TAB_PAG_24!$M50</f>
        <v>0</v>
      </c>
    </row>
    <row r="43" spans="1:2" ht="9" customHeight="1">
      <c r="A43" s="305" t="s">
        <v>203</v>
      </c>
      <c r="B43" s="304">
        <f>PPLHJS_TAB_PAG_24!$M51</f>
        <v>0</v>
      </c>
    </row>
    <row r="44" spans="1:2" ht="9" customHeight="1">
      <c r="A44" s="305" t="s">
        <v>204</v>
      </c>
      <c r="B44" s="304">
        <f>PPLHJS_TAB_PAG_24!$M52</f>
        <v>0</v>
      </c>
    </row>
    <row r="45" spans="1:2" ht="9" customHeight="1">
      <c r="A45" s="305" t="s">
        <v>206</v>
      </c>
      <c r="B45" s="304">
        <f>PPLHJS_TAB_PAG_24!$M53</f>
        <v>0</v>
      </c>
    </row>
    <row r="46" spans="1:2" ht="9" customHeight="1">
      <c r="A46" s="305" t="s">
        <v>207</v>
      </c>
      <c r="B46" s="304">
        <f>PPLHJS_TAB_PAG_24!$M55</f>
        <v>0</v>
      </c>
    </row>
    <row r="47" spans="1:2" ht="9" customHeight="1">
      <c r="A47" s="305" t="s">
        <v>208</v>
      </c>
      <c r="B47" s="304">
        <f>PPLHJS_TAB_PAG_24!$M56</f>
        <v>0</v>
      </c>
    </row>
    <row r="48" spans="1:2" ht="9" customHeight="1">
      <c r="A48" s="305" t="s">
        <v>209</v>
      </c>
      <c r="B48" s="304">
        <f>PPLHJS_TAB_PAG_24!$M57</f>
        <v>0</v>
      </c>
    </row>
    <row r="49" spans="1:2">
      <c r="A49" s="305"/>
      <c r="B49" s="305"/>
    </row>
    <row r="50" spans="1:2" ht="9" customHeight="1">
      <c r="A50" s="305"/>
      <c r="B50" s="305"/>
    </row>
    <row r="51" spans="1:2" ht="9" customHeight="1">
      <c r="A51" s="305"/>
      <c r="B51" s="305"/>
    </row>
    <row r="52" spans="1:2">
      <c r="A52" s="305"/>
      <c r="B52" s="305"/>
    </row>
    <row r="56" spans="1:2" ht="9" customHeight="1"/>
    <row r="57" spans="1:2" ht="9" customHeight="1"/>
    <row r="58" spans="1:2" ht="9" customHeight="1"/>
    <row r="59" spans="1:2">
      <c r="A59" s="306" t="s">
        <v>562</v>
      </c>
    </row>
    <row r="60" spans="1:2">
      <c r="A60" s="306" t="s">
        <v>277</v>
      </c>
    </row>
  </sheetData>
  <sheetProtection autoFilter="0"/>
  <protectedRanges>
    <protectedRange sqref="A1:B33 B34:B1048576 A34:A58 A61:A1048576" name="Rango1"/>
  </protectedRanges>
  <mergeCells count="4">
    <mergeCell ref="E1:Q1"/>
    <mergeCell ref="E2:Q2"/>
    <mergeCell ref="M12:M13"/>
    <mergeCell ref="N12:N13"/>
  </mergeCells>
  <printOptions horizontalCentered="1"/>
  <pageMargins left="0.23622047244094491" right="0.23622047244094491" top="0.94488188976377963" bottom="0.35433070866141736" header="0.19685039370078741" footer="0.31496062992125984"/>
  <pageSetup scale="84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8A91D-0B8F-4852-B0E7-CFC58B27E535}">
  <sheetPr>
    <tabColor theme="0" tint="-0.14999847407452621"/>
  </sheetPr>
  <dimension ref="A1:L71"/>
  <sheetViews>
    <sheetView view="pageBreakPreview" zoomScale="40" zoomScaleNormal="60" zoomScaleSheetLayoutView="40" zoomScalePageLayoutView="60" workbookViewId="0">
      <selection activeCell="A5" sqref="A5:A6"/>
    </sheetView>
  </sheetViews>
  <sheetFormatPr baseColWidth="10" defaultColWidth="11.42578125" defaultRowHeight="15"/>
  <cols>
    <col min="1" max="1" width="100.85546875" style="358" customWidth="1"/>
    <col min="2" max="2" width="1.85546875" style="358" customWidth="1"/>
    <col min="3" max="10" width="30.85546875" style="358" customWidth="1"/>
    <col min="11" max="11" width="1.85546875" style="358" customWidth="1"/>
    <col min="12" max="12" width="30.85546875" style="358" customWidth="1"/>
    <col min="13" max="13" width="11.42578125" style="358" customWidth="1"/>
    <col min="14" max="16384" width="11.42578125" style="358"/>
  </cols>
  <sheetData>
    <row r="1" spans="1:12" ht="36.75" customHeight="1">
      <c r="A1" s="615" t="s">
        <v>581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</row>
    <row r="2" spans="1:12" ht="30.75" customHeight="1">
      <c r="A2" s="615" t="str">
        <f>UPPER('[5]TOTAL CF Y EF'!P4&amp; " "&amp; '[5]TOTAL CF Y EF'!P3)</f>
        <v>MARZO 2024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</row>
    <row r="3" spans="1:12" ht="30.75" hidden="1" customHeight="1">
      <c r="A3" s="359"/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</row>
    <row r="4" spans="1:12" ht="19.5" customHeight="1">
      <c r="A4" s="359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</row>
    <row r="5" spans="1:12" s="361" customFormat="1" ht="36" customHeight="1">
      <c r="A5" s="616" t="s">
        <v>279</v>
      </c>
      <c r="B5" s="617"/>
      <c r="C5" s="616" t="s">
        <v>582</v>
      </c>
      <c r="D5" s="616"/>
      <c r="E5" s="616"/>
      <c r="F5" s="616"/>
      <c r="G5" s="616"/>
      <c r="H5" s="616"/>
      <c r="I5" s="616"/>
      <c r="J5" s="616"/>
      <c r="K5" s="360"/>
      <c r="L5" s="618" t="s">
        <v>68</v>
      </c>
    </row>
    <row r="6" spans="1:12" s="361" customFormat="1" ht="141" customHeight="1">
      <c r="A6" s="616"/>
      <c r="B6" s="617"/>
      <c r="C6" s="362" t="s">
        <v>583</v>
      </c>
      <c r="D6" s="362" t="s">
        <v>584</v>
      </c>
      <c r="E6" s="362" t="s">
        <v>585</v>
      </c>
      <c r="F6" s="362" t="s">
        <v>586</v>
      </c>
      <c r="G6" s="362" t="s">
        <v>587</v>
      </c>
      <c r="H6" s="362" t="s">
        <v>588</v>
      </c>
      <c r="I6" s="362" t="s">
        <v>589</v>
      </c>
      <c r="J6" s="362" t="s">
        <v>590</v>
      </c>
      <c r="K6" s="360"/>
      <c r="L6" s="618"/>
    </row>
    <row r="7" spans="1:12" ht="8.1" customHeight="1">
      <c r="A7" s="363"/>
      <c r="B7" s="364"/>
      <c r="C7" s="364"/>
      <c r="D7" s="364"/>
      <c r="E7" s="364"/>
      <c r="F7" s="363"/>
      <c r="K7" s="364"/>
      <c r="L7" s="364"/>
    </row>
    <row r="8" spans="1:12" ht="23.25" customHeight="1">
      <c r="A8" s="365" t="s">
        <v>163</v>
      </c>
      <c r="B8" s="366"/>
      <c r="C8" s="367">
        <v>22</v>
      </c>
      <c r="D8" s="367">
        <v>5</v>
      </c>
      <c r="E8" s="367">
        <v>26</v>
      </c>
      <c r="F8" s="367">
        <v>3</v>
      </c>
      <c r="G8" s="367">
        <v>1</v>
      </c>
      <c r="H8" s="367">
        <v>0</v>
      </c>
      <c r="I8" s="367">
        <v>0</v>
      </c>
      <c r="J8" s="367">
        <v>0</v>
      </c>
      <c r="K8" s="368">
        <v>0</v>
      </c>
      <c r="L8" s="369">
        <v>57</v>
      </c>
    </row>
    <row r="9" spans="1:12" ht="23.25" customHeight="1">
      <c r="A9" s="365" t="s">
        <v>164</v>
      </c>
      <c r="B9" s="366"/>
      <c r="C9" s="367">
        <v>24</v>
      </c>
      <c r="D9" s="367">
        <v>91</v>
      </c>
      <c r="E9" s="367">
        <v>29</v>
      </c>
      <c r="F9" s="367">
        <v>2</v>
      </c>
      <c r="G9" s="367">
        <v>1</v>
      </c>
      <c r="H9" s="367">
        <v>0</v>
      </c>
      <c r="I9" s="367">
        <v>0</v>
      </c>
      <c r="J9" s="367">
        <v>0</v>
      </c>
      <c r="K9" s="370"/>
      <c r="L9" s="369">
        <v>147</v>
      </c>
    </row>
    <row r="10" spans="1:12" ht="23.25" customHeight="1">
      <c r="A10" s="365" t="s">
        <v>165</v>
      </c>
      <c r="B10" s="366"/>
      <c r="C10" s="367">
        <v>1</v>
      </c>
      <c r="D10" s="367">
        <v>2</v>
      </c>
      <c r="E10" s="367">
        <v>0</v>
      </c>
      <c r="F10" s="367">
        <v>0</v>
      </c>
      <c r="G10" s="367">
        <v>0</v>
      </c>
      <c r="H10" s="367">
        <v>0</v>
      </c>
      <c r="I10" s="367">
        <v>0</v>
      </c>
      <c r="J10" s="367">
        <v>0</v>
      </c>
      <c r="K10" s="370"/>
      <c r="L10" s="369">
        <v>3</v>
      </c>
    </row>
    <row r="11" spans="1:12" ht="23.25" customHeight="1">
      <c r="A11" s="365" t="s">
        <v>166</v>
      </c>
      <c r="B11" s="366"/>
      <c r="C11" s="367">
        <v>5</v>
      </c>
      <c r="D11" s="367">
        <v>16</v>
      </c>
      <c r="E11" s="367">
        <v>1</v>
      </c>
      <c r="F11" s="367">
        <v>0</v>
      </c>
      <c r="G11" s="367">
        <v>0</v>
      </c>
      <c r="H11" s="367">
        <v>0</v>
      </c>
      <c r="I11" s="367">
        <v>0</v>
      </c>
      <c r="J11" s="367">
        <v>0</v>
      </c>
      <c r="K11" s="370"/>
      <c r="L11" s="369">
        <v>22</v>
      </c>
    </row>
    <row r="12" spans="1:12" ht="23.25" customHeight="1">
      <c r="A12" s="365" t="s">
        <v>167</v>
      </c>
      <c r="B12" s="366"/>
      <c r="C12" s="367">
        <v>8</v>
      </c>
      <c r="D12" s="367">
        <v>19</v>
      </c>
      <c r="E12" s="367">
        <v>17</v>
      </c>
      <c r="F12" s="367">
        <v>0</v>
      </c>
      <c r="G12" s="367">
        <v>0</v>
      </c>
      <c r="H12" s="367">
        <v>2</v>
      </c>
      <c r="I12" s="367">
        <v>0</v>
      </c>
      <c r="J12" s="367">
        <v>0</v>
      </c>
      <c r="K12" s="370"/>
      <c r="L12" s="369">
        <v>46</v>
      </c>
    </row>
    <row r="13" spans="1:12" ht="23.25" customHeight="1">
      <c r="A13" s="365" t="s">
        <v>168</v>
      </c>
      <c r="B13" s="366"/>
      <c r="C13" s="367">
        <v>20</v>
      </c>
      <c r="D13" s="367">
        <v>25</v>
      </c>
      <c r="E13" s="367">
        <v>18</v>
      </c>
      <c r="F13" s="367">
        <v>4</v>
      </c>
      <c r="G13" s="367">
        <v>1</v>
      </c>
      <c r="H13" s="367">
        <v>0</v>
      </c>
      <c r="I13" s="367">
        <v>0</v>
      </c>
      <c r="J13" s="367">
        <v>0</v>
      </c>
      <c r="K13" s="370"/>
      <c r="L13" s="369">
        <v>68</v>
      </c>
    </row>
    <row r="14" spans="1:12" ht="23.25" customHeight="1">
      <c r="A14" s="365" t="s">
        <v>169</v>
      </c>
      <c r="B14" s="366"/>
      <c r="C14" s="367">
        <v>67</v>
      </c>
      <c r="D14" s="367">
        <v>149</v>
      </c>
      <c r="E14" s="367">
        <v>321</v>
      </c>
      <c r="F14" s="367">
        <v>50</v>
      </c>
      <c r="G14" s="367">
        <v>6</v>
      </c>
      <c r="H14" s="367">
        <v>0</v>
      </c>
      <c r="I14" s="367">
        <v>0</v>
      </c>
      <c r="J14" s="367">
        <v>0</v>
      </c>
      <c r="K14" s="370"/>
      <c r="L14" s="369">
        <v>593</v>
      </c>
    </row>
    <row r="15" spans="1:12" ht="23.25" customHeight="1">
      <c r="A15" s="365" t="s">
        <v>170</v>
      </c>
      <c r="B15" s="366"/>
      <c r="C15" s="367">
        <v>9</v>
      </c>
      <c r="D15" s="367">
        <v>15</v>
      </c>
      <c r="E15" s="367">
        <v>48</v>
      </c>
      <c r="F15" s="367">
        <v>0</v>
      </c>
      <c r="G15" s="367">
        <v>0</v>
      </c>
      <c r="H15" s="367">
        <v>0</v>
      </c>
      <c r="I15" s="367">
        <v>0</v>
      </c>
      <c r="J15" s="367">
        <v>0</v>
      </c>
      <c r="K15" s="370"/>
      <c r="L15" s="369">
        <v>72</v>
      </c>
    </row>
    <row r="16" spans="1:12" ht="23.25" customHeight="1">
      <c r="A16" s="365" t="s">
        <v>171</v>
      </c>
      <c r="B16" s="366"/>
      <c r="C16" s="367">
        <v>2</v>
      </c>
      <c r="D16" s="367">
        <v>70</v>
      </c>
      <c r="E16" s="367">
        <v>28</v>
      </c>
      <c r="F16" s="367">
        <v>0</v>
      </c>
      <c r="G16" s="367">
        <v>0</v>
      </c>
      <c r="H16" s="367">
        <v>0</v>
      </c>
      <c r="I16" s="367">
        <v>0</v>
      </c>
      <c r="J16" s="367">
        <v>0</v>
      </c>
      <c r="K16" s="370"/>
      <c r="L16" s="369">
        <v>100</v>
      </c>
    </row>
    <row r="17" spans="1:12" ht="23.25" customHeight="1">
      <c r="A17" s="365" t="s">
        <v>172</v>
      </c>
      <c r="B17" s="366"/>
      <c r="C17" s="367">
        <v>0</v>
      </c>
      <c r="D17" s="367">
        <v>1</v>
      </c>
      <c r="E17" s="367">
        <v>0</v>
      </c>
      <c r="F17" s="367">
        <v>0</v>
      </c>
      <c r="G17" s="367">
        <v>0</v>
      </c>
      <c r="H17" s="367">
        <v>0</v>
      </c>
      <c r="I17" s="367">
        <v>0</v>
      </c>
      <c r="J17" s="367">
        <v>0</v>
      </c>
      <c r="K17" s="370"/>
      <c r="L17" s="369">
        <v>1</v>
      </c>
    </row>
    <row r="18" spans="1:12" ht="23.25" customHeight="1">
      <c r="A18" s="365" t="s">
        <v>173</v>
      </c>
      <c r="B18" s="366"/>
      <c r="C18" s="367">
        <v>65</v>
      </c>
      <c r="D18" s="367">
        <v>113</v>
      </c>
      <c r="E18" s="367">
        <v>242</v>
      </c>
      <c r="F18" s="367">
        <v>3</v>
      </c>
      <c r="G18" s="367">
        <v>8</v>
      </c>
      <c r="H18" s="367">
        <v>1</v>
      </c>
      <c r="I18" s="367">
        <v>0</v>
      </c>
      <c r="J18" s="367">
        <v>0</v>
      </c>
      <c r="K18" s="370"/>
      <c r="L18" s="369">
        <v>432</v>
      </c>
    </row>
    <row r="19" spans="1:12" ht="23.25" customHeight="1">
      <c r="A19" s="365" t="s">
        <v>174</v>
      </c>
      <c r="B19" s="366"/>
      <c r="C19" s="367">
        <v>9</v>
      </c>
      <c r="D19" s="367">
        <v>11</v>
      </c>
      <c r="E19" s="367">
        <v>14</v>
      </c>
      <c r="F19" s="367">
        <v>2</v>
      </c>
      <c r="G19" s="367">
        <v>0</v>
      </c>
      <c r="H19" s="367">
        <v>0</v>
      </c>
      <c r="I19" s="367">
        <v>0</v>
      </c>
      <c r="J19" s="367">
        <v>0</v>
      </c>
      <c r="K19" s="370"/>
      <c r="L19" s="369">
        <v>36</v>
      </c>
    </row>
    <row r="20" spans="1:12" ht="23.25" customHeight="1">
      <c r="A20" s="365" t="s">
        <v>175</v>
      </c>
      <c r="B20" s="366"/>
      <c r="C20" s="367">
        <v>7</v>
      </c>
      <c r="D20" s="367">
        <v>21</v>
      </c>
      <c r="E20" s="367">
        <v>28</v>
      </c>
      <c r="F20" s="367">
        <v>0</v>
      </c>
      <c r="G20" s="367">
        <v>8</v>
      </c>
      <c r="H20" s="367">
        <v>0</v>
      </c>
      <c r="I20" s="367">
        <v>3</v>
      </c>
      <c r="J20" s="367">
        <v>0</v>
      </c>
      <c r="K20" s="370"/>
      <c r="L20" s="369">
        <v>67</v>
      </c>
    </row>
    <row r="21" spans="1:12" ht="23.25" customHeight="1">
      <c r="A21" s="365" t="s">
        <v>176</v>
      </c>
      <c r="B21" s="366"/>
      <c r="C21" s="367">
        <v>18</v>
      </c>
      <c r="D21" s="367">
        <v>19</v>
      </c>
      <c r="E21" s="367">
        <v>16</v>
      </c>
      <c r="F21" s="367">
        <v>0</v>
      </c>
      <c r="G21" s="367">
        <v>1</v>
      </c>
      <c r="H21" s="367">
        <v>0</v>
      </c>
      <c r="I21" s="367">
        <v>0</v>
      </c>
      <c r="J21" s="367">
        <v>0</v>
      </c>
      <c r="K21" s="370"/>
      <c r="L21" s="369">
        <v>54</v>
      </c>
    </row>
    <row r="22" spans="1:12" ht="23.25" customHeight="1">
      <c r="A22" s="365" t="s">
        <v>177</v>
      </c>
      <c r="B22" s="366"/>
      <c r="C22" s="367">
        <v>28</v>
      </c>
      <c r="D22" s="367">
        <v>66</v>
      </c>
      <c r="E22" s="367">
        <v>164</v>
      </c>
      <c r="F22" s="367">
        <v>0</v>
      </c>
      <c r="G22" s="367">
        <v>0</v>
      </c>
      <c r="H22" s="367">
        <v>0</v>
      </c>
      <c r="I22" s="367">
        <v>0</v>
      </c>
      <c r="J22" s="367">
        <v>0</v>
      </c>
      <c r="K22" s="370"/>
      <c r="L22" s="369">
        <v>258</v>
      </c>
    </row>
    <row r="23" spans="1:12" ht="23.25" customHeight="1">
      <c r="A23" s="365" t="s">
        <v>178</v>
      </c>
      <c r="B23" s="366"/>
      <c r="C23" s="367">
        <v>26</v>
      </c>
      <c r="D23" s="367">
        <v>18</v>
      </c>
      <c r="E23" s="367">
        <v>15</v>
      </c>
      <c r="F23" s="367">
        <v>0</v>
      </c>
      <c r="G23" s="367">
        <v>2</v>
      </c>
      <c r="H23" s="367">
        <v>0</v>
      </c>
      <c r="I23" s="367">
        <v>0</v>
      </c>
      <c r="J23" s="367">
        <v>0</v>
      </c>
      <c r="K23" s="370"/>
      <c r="L23" s="369">
        <v>61</v>
      </c>
    </row>
    <row r="24" spans="1:12" ht="23.25" customHeight="1">
      <c r="A24" s="365" t="s">
        <v>179</v>
      </c>
      <c r="B24" s="366"/>
      <c r="C24" s="367">
        <v>11</v>
      </c>
      <c r="D24" s="367">
        <v>18</v>
      </c>
      <c r="E24" s="367">
        <v>61</v>
      </c>
      <c r="F24" s="367">
        <v>1</v>
      </c>
      <c r="G24" s="367">
        <v>0</v>
      </c>
      <c r="H24" s="367">
        <v>0</v>
      </c>
      <c r="I24" s="367">
        <v>0</v>
      </c>
      <c r="J24" s="367">
        <v>0</v>
      </c>
      <c r="K24" s="370"/>
      <c r="L24" s="369">
        <v>91</v>
      </c>
    </row>
    <row r="25" spans="1:12" ht="23.25" customHeight="1">
      <c r="A25" s="365" t="s">
        <v>180</v>
      </c>
      <c r="B25" s="366"/>
      <c r="C25" s="367">
        <v>5</v>
      </c>
      <c r="D25" s="367">
        <v>13</v>
      </c>
      <c r="E25" s="367">
        <v>13</v>
      </c>
      <c r="F25" s="367">
        <v>2</v>
      </c>
      <c r="G25" s="367">
        <v>0</v>
      </c>
      <c r="H25" s="367">
        <v>0</v>
      </c>
      <c r="I25" s="367">
        <v>0</v>
      </c>
      <c r="J25" s="367">
        <v>0</v>
      </c>
      <c r="K25" s="370"/>
      <c r="L25" s="369">
        <v>33</v>
      </c>
    </row>
    <row r="26" spans="1:12" ht="23.25" customHeight="1">
      <c r="A26" s="365" t="s">
        <v>181</v>
      </c>
      <c r="B26" s="366"/>
      <c r="C26" s="367">
        <v>40</v>
      </c>
      <c r="D26" s="367">
        <v>42</v>
      </c>
      <c r="E26" s="367">
        <v>119</v>
      </c>
      <c r="F26" s="367">
        <v>5</v>
      </c>
      <c r="G26" s="367">
        <v>1</v>
      </c>
      <c r="H26" s="367">
        <v>0</v>
      </c>
      <c r="I26" s="367">
        <v>0</v>
      </c>
      <c r="J26" s="367">
        <v>0</v>
      </c>
      <c r="K26" s="370"/>
      <c r="L26" s="369">
        <v>207</v>
      </c>
    </row>
    <row r="27" spans="1:12" ht="23.25" customHeight="1">
      <c r="A27" s="365" t="s">
        <v>182</v>
      </c>
      <c r="B27" s="366"/>
      <c r="C27" s="367">
        <v>13</v>
      </c>
      <c r="D27" s="367">
        <v>9</v>
      </c>
      <c r="E27" s="367">
        <v>13</v>
      </c>
      <c r="F27" s="367">
        <v>1</v>
      </c>
      <c r="G27" s="367">
        <v>0</v>
      </c>
      <c r="H27" s="367">
        <v>0</v>
      </c>
      <c r="I27" s="367">
        <v>0</v>
      </c>
      <c r="J27" s="367">
        <v>0</v>
      </c>
      <c r="K27" s="370"/>
      <c r="L27" s="369">
        <v>36</v>
      </c>
    </row>
    <row r="28" spans="1:12" ht="23.25" customHeight="1">
      <c r="A28" s="365" t="s">
        <v>183</v>
      </c>
      <c r="B28" s="366"/>
      <c r="C28" s="367">
        <v>8</v>
      </c>
      <c r="D28" s="367">
        <v>32</v>
      </c>
      <c r="E28" s="367">
        <v>47</v>
      </c>
      <c r="F28" s="367">
        <v>2</v>
      </c>
      <c r="G28" s="367">
        <v>2</v>
      </c>
      <c r="H28" s="367">
        <v>0</v>
      </c>
      <c r="I28" s="367">
        <v>0</v>
      </c>
      <c r="J28" s="367">
        <v>0</v>
      </c>
      <c r="K28" s="370"/>
      <c r="L28" s="369">
        <v>91</v>
      </c>
    </row>
    <row r="29" spans="1:12" ht="23.25" customHeight="1">
      <c r="A29" s="365" t="s">
        <v>184</v>
      </c>
      <c r="B29" s="366"/>
      <c r="C29" s="367">
        <v>2</v>
      </c>
      <c r="D29" s="367">
        <v>29</v>
      </c>
      <c r="E29" s="367">
        <v>7</v>
      </c>
      <c r="F29" s="367">
        <v>0</v>
      </c>
      <c r="G29" s="367">
        <v>0</v>
      </c>
      <c r="H29" s="367">
        <v>0</v>
      </c>
      <c r="I29" s="367">
        <v>0</v>
      </c>
      <c r="J29" s="367">
        <v>0</v>
      </c>
      <c r="K29" s="370"/>
      <c r="L29" s="369">
        <v>38</v>
      </c>
    </row>
    <row r="30" spans="1:12" ht="23.25" customHeight="1">
      <c r="A30" s="365" t="s">
        <v>185</v>
      </c>
      <c r="B30" s="366"/>
      <c r="C30" s="367">
        <v>9</v>
      </c>
      <c r="D30" s="367">
        <v>22</v>
      </c>
      <c r="E30" s="367">
        <v>10</v>
      </c>
      <c r="F30" s="367">
        <v>3</v>
      </c>
      <c r="G30" s="367">
        <v>0</v>
      </c>
      <c r="H30" s="367">
        <v>1</v>
      </c>
      <c r="I30" s="367">
        <v>0</v>
      </c>
      <c r="J30" s="367">
        <v>0</v>
      </c>
      <c r="K30" s="371"/>
      <c r="L30" s="369">
        <v>45</v>
      </c>
    </row>
    <row r="31" spans="1:12" ht="23.25" customHeight="1">
      <c r="A31" s="365" t="s">
        <v>186</v>
      </c>
      <c r="B31" s="366"/>
      <c r="C31" s="367">
        <v>0</v>
      </c>
      <c r="D31" s="367">
        <v>4</v>
      </c>
      <c r="E31" s="367">
        <v>5</v>
      </c>
      <c r="F31" s="367">
        <v>0</v>
      </c>
      <c r="G31" s="367">
        <v>0</v>
      </c>
      <c r="H31" s="367">
        <v>0</v>
      </c>
      <c r="I31" s="367">
        <v>0</v>
      </c>
      <c r="J31" s="367">
        <v>0</v>
      </c>
      <c r="K31" s="370"/>
      <c r="L31" s="369">
        <v>9</v>
      </c>
    </row>
    <row r="32" spans="1:12" ht="23.25" customHeight="1">
      <c r="A32" s="365" t="s">
        <v>187</v>
      </c>
      <c r="B32" s="366"/>
      <c r="C32" s="367">
        <v>8</v>
      </c>
      <c r="D32" s="367">
        <v>19</v>
      </c>
      <c r="E32" s="367">
        <v>3</v>
      </c>
      <c r="F32" s="367">
        <v>0</v>
      </c>
      <c r="G32" s="367">
        <v>0</v>
      </c>
      <c r="H32" s="367">
        <v>0</v>
      </c>
      <c r="I32" s="367">
        <v>0</v>
      </c>
      <c r="J32" s="367">
        <v>0</v>
      </c>
      <c r="K32" s="370"/>
      <c r="L32" s="369">
        <v>30</v>
      </c>
    </row>
    <row r="33" spans="1:12" ht="23.25" customHeight="1">
      <c r="A33" s="365" t="s">
        <v>188</v>
      </c>
      <c r="B33" s="366"/>
      <c r="C33" s="367">
        <v>13</v>
      </c>
      <c r="D33" s="367">
        <v>21</v>
      </c>
      <c r="E33" s="367">
        <v>3</v>
      </c>
      <c r="F33" s="367">
        <v>1</v>
      </c>
      <c r="G33" s="367">
        <v>0</v>
      </c>
      <c r="H33" s="367">
        <v>0</v>
      </c>
      <c r="I33" s="367">
        <v>0</v>
      </c>
      <c r="J33" s="367">
        <v>0</v>
      </c>
      <c r="K33" s="370"/>
      <c r="L33" s="369">
        <v>38</v>
      </c>
    </row>
    <row r="34" spans="1:12" ht="23.25" customHeight="1">
      <c r="A34" s="365" t="s">
        <v>189</v>
      </c>
      <c r="B34" s="366"/>
      <c r="C34" s="367">
        <v>6</v>
      </c>
      <c r="D34" s="367">
        <v>6</v>
      </c>
      <c r="E34" s="367">
        <v>3</v>
      </c>
      <c r="F34" s="367">
        <v>0</v>
      </c>
      <c r="G34" s="367">
        <v>0</v>
      </c>
      <c r="H34" s="367">
        <v>0</v>
      </c>
      <c r="I34" s="367">
        <v>0</v>
      </c>
      <c r="J34" s="367">
        <v>0</v>
      </c>
      <c r="K34" s="370"/>
      <c r="L34" s="369">
        <v>15</v>
      </c>
    </row>
    <row r="35" spans="1:12" ht="23.25" customHeight="1">
      <c r="A35" s="365" t="s">
        <v>190</v>
      </c>
      <c r="B35" s="366"/>
      <c r="C35" s="367">
        <v>5</v>
      </c>
      <c r="D35" s="367">
        <v>19</v>
      </c>
      <c r="E35" s="367">
        <v>11</v>
      </c>
      <c r="F35" s="367">
        <v>1</v>
      </c>
      <c r="G35" s="367">
        <v>0</v>
      </c>
      <c r="H35" s="367">
        <v>0</v>
      </c>
      <c r="I35" s="367">
        <v>0</v>
      </c>
      <c r="J35" s="367">
        <v>0</v>
      </c>
      <c r="K35" s="370"/>
      <c r="L35" s="369">
        <v>36</v>
      </c>
    </row>
    <row r="36" spans="1:12" ht="23.25" customHeight="1">
      <c r="A36" s="365" t="s">
        <v>191</v>
      </c>
      <c r="B36" s="366"/>
      <c r="C36" s="367">
        <v>0</v>
      </c>
      <c r="D36" s="367">
        <v>2</v>
      </c>
      <c r="E36" s="367">
        <v>13</v>
      </c>
      <c r="F36" s="367">
        <v>2</v>
      </c>
      <c r="G36" s="367">
        <v>0</v>
      </c>
      <c r="H36" s="367">
        <v>0</v>
      </c>
      <c r="I36" s="367">
        <v>0</v>
      </c>
      <c r="J36" s="367">
        <v>0</v>
      </c>
      <c r="K36" s="370"/>
      <c r="L36" s="369">
        <v>17</v>
      </c>
    </row>
    <row r="37" spans="1:12" ht="23.25" customHeight="1">
      <c r="A37" s="365" t="s">
        <v>192</v>
      </c>
      <c r="B37" s="366"/>
      <c r="C37" s="367">
        <v>32</v>
      </c>
      <c r="D37" s="367">
        <v>71</v>
      </c>
      <c r="E37" s="367">
        <v>11</v>
      </c>
      <c r="F37" s="367">
        <v>1</v>
      </c>
      <c r="G37" s="367">
        <v>0</v>
      </c>
      <c r="H37" s="367">
        <v>0</v>
      </c>
      <c r="I37" s="367">
        <v>1</v>
      </c>
      <c r="J37" s="367">
        <v>0</v>
      </c>
      <c r="K37" s="370"/>
      <c r="L37" s="369">
        <v>116</v>
      </c>
    </row>
    <row r="38" spans="1:12" ht="23.25" customHeight="1">
      <c r="A38" s="365" t="s">
        <v>193</v>
      </c>
      <c r="B38" s="366"/>
      <c r="C38" s="367">
        <v>5</v>
      </c>
      <c r="D38" s="367">
        <v>13</v>
      </c>
      <c r="E38" s="367">
        <v>19</v>
      </c>
      <c r="F38" s="367">
        <v>3</v>
      </c>
      <c r="G38" s="367">
        <v>0</v>
      </c>
      <c r="H38" s="367">
        <v>0</v>
      </c>
      <c r="I38" s="367">
        <v>0</v>
      </c>
      <c r="J38" s="367">
        <v>1</v>
      </c>
      <c r="K38" s="370"/>
      <c r="L38" s="369">
        <v>41</v>
      </c>
    </row>
    <row r="39" spans="1:12" ht="23.25" customHeight="1">
      <c r="A39" s="365" t="s">
        <v>194</v>
      </c>
      <c r="B39" s="366"/>
      <c r="C39" s="367">
        <v>27</v>
      </c>
      <c r="D39" s="367">
        <v>5</v>
      </c>
      <c r="E39" s="367">
        <v>0</v>
      </c>
      <c r="F39" s="367">
        <v>0</v>
      </c>
      <c r="G39" s="367">
        <v>1</v>
      </c>
      <c r="H39" s="367">
        <v>0</v>
      </c>
      <c r="I39" s="367">
        <v>0</v>
      </c>
      <c r="J39" s="367">
        <v>0</v>
      </c>
      <c r="K39" s="370"/>
      <c r="L39" s="369">
        <v>33</v>
      </c>
    </row>
    <row r="40" spans="1:12" ht="8.1" customHeight="1">
      <c r="A40" s="366"/>
      <c r="B40" s="366"/>
      <c r="C40" s="372"/>
      <c r="D40" s="373"/>
      <c r="E40" s="367"/>
      <c r="F40" s="367"/>
      <c r="G40" s="367"/>
      <c r="H40" s="367"/>
      <c r="I40" s="367"/>
      <c r="J40" s="367"/>
      <c r="K40" s="374"/>
      <c r="L40" s="375"/>
    </row>
    <row r="41" spans="1:12" ht="27" customHeight="1">
      <c r="A41" s="376" t="s">
        <v>195</v>
      </c>
      <c r="B41" s="364"/>
      <c r="C41" s="377">
        <v>495</v>
      </c>
      <c r="D41" s="377">
        <v>966</v>
      </c>
      <c r="E41" s="377">
        <v>1305</v>
      </c>
      <c r="F41" s="377">
        <v>86</v>
      </c>
      <c r="G41" s="377">
        <v>32</v>
      </c>
      <c r="H41" s="377">
        <v>4</v>
      </c>
      <c r="I41" s="377">
        <v>4</v>
      </c>
      <c r="J41" s="377">
        <v>1</v>
      </c>
      <c r="K41" s="370"/>
      <c r="L41" s="377">
        <v>2893</v>
      </c>
    </row>
    <row r="42" spans="1:12" ht="8.1" customHeight="1">
      <c r="A42" s="366"/>
      <c r="B42" s="366"/>
      <c r="C42" s="370"/>
      <c r="D42" s="370"/>
      <c r="E42" s="370"/>
      <c r="F42" s="370"/>
      <c r="G42" s="374"/>
      <c r="H42" s="374"/>
      <c r="I42" s="374"/>
      <c r="J42" s="374"/>
      <c r="K42" s="374"/>
      <c r="L42" s="375"/>
    </row>
    <row r="43" spans="1:12" ht="23.25" customHeight="1">
      <c r="A43" s="365" t="s">
        <v>196</v>
      </c>
      <c r="B43" s="363"/>
      <c r="C43" s="367">
        <v>0</v>
      </c>
      <c r="D43" s="367">
        <v>2</v>
      </c>
      <c r="E43" s="367">
        <v>0</v>
      </c>
      <c r="F43" s="367">
        <v>0</v>
      </c>
      <c r="G43" s="367">
        <v>0</v>
      </c>
      <c r="H43" s="367">
        <v>0</v>
      </c>
      <c r="I43" s="367">
        <v>0</v>
      </c>
      <c r="J43" s="367">
        <v>0</v>
      </c>
      <c r="K43" s="378"/>
      <c r="L43" s="369">
        <v>2</v>
      </c>
    </row>
    <row r="44" spans="1:12" ht="23.25" customHeight="1">
      <c r="A44" s="365" t="s">
        <v>197</v>
      </c>
      <c r="B44" s="363"/>
      <c r="C44" s="367">
        <v>0</v>
      </c>
      <c r="D44" s="367">
        <v>2</v>
      </c>
      <c r="E44" s="367">
        <v>0</v>
      </c>
      <c r="F44" s="367">
        <v>0</v>
      </c>
      <c r="G44" s="367">
        <v>0</v>
      </c>
      <c r="H44" s="367">
        <v>0</v>
      </c>
      <c r="I44" s="367">
        <v>0</v>
      </c>
      <c r="J44" s="367">
        <v>0</v>
      </c>
      <c r="K44" s="378"/>
      <c r="L44" s="369">
        <v>2</v>
      </c>
    </row>
    <row r="45" spans="1:12" ht="23.25" customHeight="1">
      <c r="A45" s="365" t="s">
        <v>198</v>
      </c>
      <c r="B45" s="363"/>
      <c r="C45" s="367">
        <v>0</v>
      </c>
      <c r="D45" s="367">
        <v>14</v>
      </c>
      <c r="E45" s="367">
        <v>7</v>
      </c>
      <c r="F45" s="367">
        <v>2</v>
      </c>
      <c r="G45" s="367">
        <v>0</v>
      </c>
      <c r="H45" s="367">
        <v>0</v>
      </c>
      <c r="I45" s="367">
        <v>0</v>
      </c>
      <c r="J45" s="367">
        <v>0</v>
      </c>
      <c r="K45" s="378"/>
      <c r="L45" s="369">
        <v>23</v>
      </c>
    </row>
    <row r="46" spans="1:12" ht="23.25" customHeight="1">
      <c r="A46" s="365" t="s">
        <v>199</v>
      </c>
      <c r="B46" s="363"/>
      <c r="C46" s="367">
        <v>0</v>
      </c>
      <c r="D46" s="367">
        <v>2</v>
      </c>
      <c r="E46" s="367">
        <v>1</v>
      </c>
      <c r="F46" s="367">
        <v>0</v>
      </c>
      <c r="G46" s="367">
        <v>0</v>
      </c>
      <c r="H46" s="367">
        <v>0</v>
      </c>
      <c r="I46" s="367">
        <v>0</v>
      </c>
      <c r="J46" s="367">
        <v>0</v>
      </c>
      <c r="K46" s="378"/>
      <c r="L46" s="369">
        <v>3</v>
      </c>
    </row>
    <row r="47" spans="1:12" ht="23.25" customHeight="1">
      <c r="A47" s="365" t="s">
        <v>200</v>
      </c>
      <c r="B47" s="363"/>
      <c r="C47" s="367">
        <v>0</v>
      </c>
      <c r="D47" s="367">
        <v>0</v>
      </c>
      <c r="E47" s="367">
        <v>2</v>
      </c>
      <c r="F47" s="367">
        <v>0</v>
      </c>
      <c r="G47" s="367">
        <v>0</v>
      </c>
      <c r="H47" s="367">
        <v>0</v>
      </c>
      <c r="I47" s="367">
        <v>0</v>
      </c>
      <c r="J47" s="367">
        <v>0</v>
      </c>
      <c r="K47" s="378"/>
      <c r="L47" s="369">
        <v>2</v>
      </c>
    </row>
    <row r="48" spans="1:12" ht="23.25" customHeight="1">
      <c r="A48" s="365" t="s">
        <v>201</v>
      </c>
      <c r="B48" s="363"/>
      <c r="C48" s="367">
        <v>0</v>
      </c>
      <c r="D48" s="367">
        <v>5</v>
      </c>
      <c r="E48" s="367">
        <v>11</v>
      </c>
      <c r="F48" s="367">
        <v>1</v>
      </c>
      <c r="G48" s="367">
        <v>0</v>
      </c>
      <c r="H48" s="367">
        <v>0</v>
      </c>
      <c r="I48" s="367">
        <v>0</v>
      </c>
      <c r="J48" s="367">
        <v>0</v>
      </c>
      <c r="K48" s="378"/>
      <c r="L48" s="369">
        <v>17</v>
      </c>
    </row>
    <row r="49" spans="1:12" ht="23.25" customHeight="1">
      <c r="A49" s="365" t="s">
        <v>202</v>
      </c>
      <c r="B49" s="363"/>
      <c r="C49" s="367">
        <v>0</v>
      </c>
      <c r="D49" s="367">
        <v>6</v>
      </c>
      <c r="E49" s="367">
        <v>1</v>
      </c>
      <c r="F49" s="367">
        <v>1</v>
      </c>
      <c r="G49" s="367">
        <v>0</v>
      </c>
      <c r="H49" s="367">
        <v>0</v>
      </c>
      <c r="I49" s="367">
        <v>0</v>
      </c>
      <c r="J49" s="367">
        <v>0</v>
      </c>
      <c r="K49" s="378"/>
      <c r="L49" s="369">
        <v>8</v>
      </c>
    </row>
    <row r="50" spans="1:12" ht="23.25" customHeight="1">
      <c r="A50" s="365" t="s">
        <v>203</v>
      </c>
      <c r="B50" s="363"/>
      <c r="C50" s="367">
        <v>0</v>
      </c>
      <c r="D50" s="367">
        <v>9</v>
      </c>
      <c r="E50" s="367">
        <v>24</v>
      </c>
      <c r="F50" s="367">
        <v>0</v>
      </c>
      <c r="G50" s="367">
        <v>1</v>
      </c>
      <c r="H50" s="367">
        <v>0</v>
      </c>
      <c r="I50" s="367">
        <v>0</v>
      </c>
      <c r="J50" s="367">
        <v>0</v>
      </c>
      <c r="K50" s="378"/>
      <c r="L50" s="369">
        <v>34</v>
      </c>
    </row>
    <row r="51" spans="1:12" ht="23.25" customHeight="1">
      <c r="A51" s="365" t="s">
        <v>204</v>
      </c>
      <c r="B51" s="363"/>
      <c r="C51" s="367">
        <v>0</v>
      </c>
      <c r="D51" s="367">
        <v>12</v>
      </c>
      <c r="E51" s="367">
        <v>4</v>
      </c>
      <c r="F51" s="367">
        <v>0</v>
      </c>
      <c r="G51" s="367">
        <v>0</v>
      </c>
      <c r="H51" s="367">
        <v>0</v>
      </c>
      <c r="I51" s="367">
        <v>0</v>
      </c>
      <c r="J51" s="367">
        <v>0</v>
      </c>
      <c r="K51" s="378"/>
      <c r="L51" s="369">
        <v>16</v>
      </c>
    </row>
    <row r="52" spans="1:12" ht="23.25" customHeight="1">
      <c r="A52" s="365" t="s">
        <v>206</v>
      </c>
      <c r="B52" s="363"/>
      <c r="C52" s="367">
        <v>0</v>
      </c>
      <c r="D52" s="367">
        <v>8</v>
      </c>
      <c r="E52" s="367">
        <v>4</v>
      </c>
      <c r="F52" s="367">
        <v>0</v>
      </c>
      <c r="G52" s="367">
        <v>0</v>
      </c>
      <c r="H52" s="367">
        <v>0</v>
      </c>
      <c r="I52" s="367">
        <v>0</v>
      </c>
      <c r="J52" s="367">
        <v>0</v>
      </c>
      <c r="K52" s="378"/>
      <c r="L52" s="369">
        <v>12</v>
      </c>
    </row>
    <row r="53" spans="1:12" ht="23.25" customHeight="1">
      <c r="A53" s="365" t="s">
        <v>205</v>
      </c>
      <c r="B53" s="363"/>
      <c r="C53" s="367">
        <v>75</v>
      </c>
      <c r="D53" s="367">
        <v>0</v>
      </c>
      <c r="E53" s="367">
        <v>149</v>
      </c>
      <c r="F53" s="367">
        <v>1</v>
      </c>
      <c r="G53" s="367">
        <v>0</v>
      </c>
      <c r="H53" s="367">
        <v>0</v>
      </c>
      <c r="I53" s="367">
        <v>0</v>
      </c>
      <c r="J53" s="367">
        <v>0</v>
      </c>
      <c r="K53" s="378"/>
      <c r="L53" s="369">
        <v>225</v>
      </c>
    </row>
    <row r="54" spans="1:12" ht="23.25" customHeight="1">
      <c r="A54" s="365" t="s">
        <v>207</v>
      </c>
      <c r="B54" s="363"/>
      <c r="C54" s="367">
        <v>0</v>
      </c>
      <c r="D54" s="367">
        <v>3</v>
      </c>
      <c r="E54" s="367">
        <v>4</v>
      </c>
      <c r="F54" s="367">
        <v>0</v>
      </c>
      <c r="G54" s="367">
        <v>1</v>
      </c>
      <c r="H54" s="367">
        <v>0</v>
      </c>
      <c r="I54" s="367">
        <v>0</v>
      </c>
      <c r="J54" s="367">
        <v>0</v>
      </c>
      <c r="K54" s="378"/>
      <c r="L54" s="369">
        <v>8</v>
      </c>
    </row>
    <row r="55" spans="1:12" ht="23.25" customHeight="1">
      <c r="A55" s="365" t="s">
        <v>208</v>
      </c>
      <c r="B55" s="363"/>
      <c r="C55" s="367">
        <v>0</v>
      </c>
      <c r="D55" s="367">
        <v>14</v>
      </c>
      <c r="E55" s="367">
        <v>6</v>
      </c>
      <c r="F55" s="367">
        <v>1</v>
      </c>
      <c r="G55" s="367">
        <v>0</v>
      </c>
      <c r="H55" s="367">
        <v>0</v>
      </c>
      <c r="I55" s="367">
        <v>0</v>
      </c>
      <c r="J55" s="367">
        <v>0</v>
      </c>
      <c r="K55" s="378"/>
      <c r="L55" s="369">
        <v>21</v>
      </c>
    </row>
    <row r="56" spans="1:12" ht="23.25" customHeight="1">
      <c r="A56" s="365" t="s">
        <v>209</v>
      </c>
      <c r="B56" s="363"/>
      <c r="C56" s="367">
        <v>0</v>
      </c>
      <c r="D56" s="367">
        <v>2</v>
      </c>
      <c r="E56" s="367">
        <v>4</v>
      </c>
      <c r="F56" s="367">
        <v>0</v>
      </c>
      <c r="G56" s="367">
        <v>1</v>
      </c>
      <c r="H56" s="367">
        <v>0</v>
      </c>
      <c r="I56" s="367">
        <v>0</v>
      </c>
      <c r="J56" s="367">
        <v>0</v>
      </c>
      <c r="K56" s="378"/>
      <c r="L56" s="369">
        <v>7</v>
      </c>
    </row>
    <row r="57" spans="1:12" ht="8.1" customHeight="1">
      <c r="A57" s="366"/>
      <c r="B57" s="366"/>
      <c r="C57" s="370"/>
      <c r="D57" s="370"/>
      <c r="E57" s="370"/>
      <c r="F57" s="370"/>
      <c r="G57" s="374"/>
      <c r="H57" s="374"/>
      <c r="I57" s="374"/>
      <c r="J57" s="374"/>
      <c r="K57" s="374"/>
      <c r="L57" s="375"/>
    </row>
    <row r="58" spans="1:12" ht="23.25" customHeight="1">
      <c r="A58" s="376" t="s">
        <v>195</v>
      </c>
      <c r="B58" s="364"/>
      <c r="C58" s="377">
        <v>75</v>
      </c>
      <c r="D58" s="377">
        <v>79</v>
      </c>
      <c r="E58" s="377">
        <v>217</v>
      </c>
      <c r="F58" s="377">
        <v>6</v>
      </c>
      <c r="G58" s="377">
        <v>3</v>
      </c>
      <c r="H58" s="377">
        <v>0</v>
      </c>
      <c r="I58" s="377">
        <v>0</v>
      </c>
      <c r="J58" s="377">
        <v>0</v>
      </c>
      <c r="K58" s="370"/>
      <c r="L58" s="377">
        <v>380</v>
      </c>
    </row>
    <row r="59" spans="1:12" ht="8.1" customHeight="1">
      <c r="A59" s="379"/>
      <c r="B59" s="366"/>
      <c r="C59" s="370"/>
      <c r="D59" s="370"/>
      <c r="E59" s="370"/>
      <c r="F59" s="370"/>
      <c r="G59" s="374"/>
      <c r="H59" s="374"/>
      <c r="I59" s="374"/>
      <c r="J59" s="374"/>
      <c r="K59" s="374"/>
      <c r="L59" s="375"/>
    </row>
    <row r="60" spans="1:12" ht="31.5" customHeight="1">
      <c r="A60" s="376" t="s">
        <v>68</v>
      </c>
      <c r="B60" s="364"/>
      <c r="C60" s="377">
        <v>570</v>
      </c>
      <c r="D60" s="377">
        <v>1045</v>
      </c>
      <c r="E60" s="377">
        <v>1522</v>
      </c>
      <c r="F60" s="377">
        <v>92</v>
      </c>
      <c r="G60" s="377">
        <v>35</v>
      </c>
      <c r="H60" s="377">
        <v>4</v>
      </c>
      <c r="I60" s="377">
        <v>4</v>
      </c>
      <c r="J60" s="377">
        <v>1</v>
      </c>
      <c r="K60" s="370"/>
      <c r="L60" s="377">
        <v>3273</v>
      </c>
    </row>
    <row r="61" spans="1:12">
      <c r="A61" s="366"/>
    </row>
    <row r="62" spans="1:12" s="380" customFormat="1" ht="18" customHeight="1">
      <c r="A62" s="380" t="s">
        <v>591</v>
      </c>
      <c r="F62" s="380" t="s">
        <v>592</v>
      </c>
    </row>
    <row r="63" spans="1:12" s="380" customFormat="1" ht="18" customHeight="1">
      <c r="A63" s="380" t="s">
        <v>593</v>
      </c>
      <c r="F63" s="380" t="s">
        <v>594</v>
      </c>
    </row>
    <row r="64" spans="1:12" s="380" customFormat="1" ht="18" customHeight="1">
      <c r="A64" s="381" t="s">
        <v>595</v>
      </c>
      <c r="F64" s="380" t="s">
        <v>596</v>
      </c>
    </row>
    <row r="65" spans="1:6" s="380" customFormat="1" ht="18" customHeight="1">
      <c r="A65" s="380" t="s">
        <v>597</v>
      </c>
      <c r="F65" s="380" t="s">
        <v>598</v>
      </c>
    </row>
    <row r="66" spans="1:6" s="380" customFormat="1" ht="15.75" customHeight="1"/>
    <row r="67" spans="1:6" s="380" customFormat="1" ht="15.75" customHeight="1"/>
    <row r="68" spans="1:6" s="380" customFormat="1" ht="18" customHeight="1">
      <c r="A68" s="381" t="s">
        <v>287</v>
      </c>
    </row>
    <row r="69" spans="1:6" s="380" customFormat="1" ht="18" customHeight="1">
      <c r="A69" s="381" t="s">
        <v>599</v>
      </c>
    </row>
    <row r="70" spans="1:6" s="380" customFormat="1" ht="18" customHeight="1">
      <c r="A70" s="381" t="s">
        <v>600</v>
      </c>
    </row>
    <row r="71" spans="1:6" s="380" customFormat="1" ht="18" customHeight="1">
      <c r="A71" s="381" t="s">
        <v>277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C832A-8A6E-42CF-946F-C6F5DD42FA93}">
  <sheetPr>
    <tabColor theme="0" tint="-0.14999847407452621"/>
    <pageSetUpPr fitToPage="1"/>
  </sheetPr>
  <dimension ref="A1:IO56"/>
  <sheetViews>
    <sheetView view="pageBreakPreview" zoomScale="50" zoomScaleNormal="70" zoomScaleSheetLayoutView="50" zoomScalePageLayoutView="60" workbookViewId="0">
      <selection activeCell="Z31" sqref="Z31"/>
    </sheetView>
  </sheetViews>
  <sheetFormatPr baseColWidth="10" defaultColWidth="11.42578125" defaultRowHeight="12.75"/>
  <cols>
    <col min="1" max="1" width="45.140625" style="316" customWidth="1"/>
    <col min="2" max="5" width="16.140625" style="316" customWidth="1"/>
    <col min="6" max="6" width="17.85546875" style="318" customWidth="1"/>
    <col min="7" max="7" width="14.85546875" style="318" customWidth="1"/>
    <col min="8" max="8" width="1.140625" style="318" customWidth="1"/>
    <col min="9" max="11" width="16.140625" style="316" customWidth="1"/>
    <col min="12" max="12" width="16.140625" style="317" customWidth="1"/>
    <col min="13" max="13" width="17.85546875" style="317" customWidth="1"/>
    <col min="14" max="14" width="14.85546875" style="318" customWidth="1"/>
    <col min="15" max="15" width="1.140625" style="316" customWidth="1"/>
    <col min="16" max="16" width="25.85546875" style="316" customWidth="1"/>
    <col min="17" max="17" width="12.85546875" style="319" hidden="1" customWidth="1"/>
    <col min="18" max="16384" width="11.42578125" style="319"/>
  </cols>
  <sheetData>
    <row r="1" spans="1:244" ht="28.5" customHeight="1">
      <c r="A1" s="622" t="s">
        <v>601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</row>
    <row r="2" spans="1:244" ht="42" customHeight="1">
      <c r="A2" s="623" t="s">
        <v>53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</row>
    <row r="3" spans="1:244" ht="20.25" hidden="1">
      <c r="F3" s="316"/>
      <c r="G3" s="316"/>
      <c r="H3" s="316"/>
      <c r="N3" s="382" t="s">
        <v>602</v>
      </c>
      <c r="O3" s="383"/>
      <c r="P3" s="382">
        <v>2024</v>
      </c>
    </row>
    <row r="4" spans="1:244" ht="20.25" hidden="1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2"/>
      <c r="M4" s="322"/>
      <c r="N4" s="384" t="s">
        <v>603</v>
      </c>
      <c r="O4" s="385"/>
      <c r="P4" s="386" t="s">
        <v>604</v>
      </c>
      <c r="Q4" s="358">
        <f>IF(CMes="Enero",1,IF(CMes="Febrero",2,IF(CMes="Marzo",3,IF(CMes="Abril",4,IF(CMes="Mayo",5,IF(CMes="Junio",6,IF(CMes="Julio",7,IF(CMes="Agosto",8,IF(CMes="Septiembre",9,IF(CMes="Octubre",10,IF(CMes="Noviembre",11,IF(CMes="Diciembre",12))))))))))))</f>
        <v>3</v>
      </c>
      <c r="R4" s="387" cm="1">
        <f t="array" ref="R4">_xlfn.IFS(CMes="Enero",1,CMes="Febrero",2,CMes="Marzo",3,CMes="Abril",4,CMes="Mayo",5, CMes="Junio",6,CMes="Julio",7,CMes="Agosto",8,CMes="Septiembre",9,CMes="Octubre",10,CMes="Noviembre",11,CMes="Diciembre",12)</f>
        <v>3</v>
      </c>
      <c r="S4" s="388">
        <f>$R$4+1</f>
        <v>4</v>
      </c>
      <c r="T4" s="387" t="str" cm="1">
        <f t="array" ref="T4">_xlfn.IFS(S4=1,"Enero",S4=2,"Febrero",S4=3,"Marzo",S4=4,"Abril",S4=5,"Mayo",S4=6,"Junio",S4=7,"Julio",S4=8,"Agosto",S4=9,"Septiembre",S4=10,"Octubre",S4=11,"Noviembre",S4=12,"Diciembre",S4=13,"Enero")</f>
        <v>Abril</v>
      </c>
      <c r="U4" s="323"/>
      <c r="V4" s="323"/>
    </row>
    <row r="5" spans="1:244" ht="50.1" customHeight="1">
      <c r="A5" s="321"/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2"/>
      <c r="M5" s="322"/>
      <c r="N5" s="321"/>
      <c r="O5" s="321"/>
      <c r="P5" s="321"/>
      <c r="Q5" s="323"/>
      <c r="R5" s="323"/>
      <c r="S5" s="323"/>
      <c r="T5" s="323"/>
      <c r="U5" s="323"/>
      <c r="V5" s="323"/>
    </row>
    <row r="6" spans="1:244" s="393" customFormat="1" ht="21.75" customHeight="1">
      <c r="A6" s="621" t="s">
        <v>582</v>
      </c>
      <c r="B6" s="621" t="s">
        <v>280</v>
      </c>
      <c r="C6" s="621"/>
      <c r="D6" s="621"/>
      <c r="E6" s="621"/>
      <c r="F6" s="621"/>
      <c r="G6" s="621"/>
      <c r="H6" s="390"/>
      <c r="I6" s="621" t="s">
        <v>281</v>
      </c>
      <c r="J6" s="621"/>
      <c r="K6" s="621"/>
      <c r="L6" s="621"/>
      <c r="M6" s="621"/>
      <c r="N6" s="621"/>
      <c r="O6" s="391"/>
      <c r="P6" s="621" t="s">
        <v>68</v>
      </c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2"/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/>
      <c r="BR6" s="392"/>
      <c r="BS6" s="392"/>
      <c r="BT6" s="392"/>
      <c r="BU6" s="392"/>
      <c r="BV6" s="392"/>
      <c r="BW6" s="392"/>
      <c r="BX6" s="392"/>
      <c r="BY6" s="392"/>
      <c r="BZ6" s="392"/>
      <c r="CA6" s="392"/>
      <c r="CB6" s="392"/>
      <c r="CC6" s="392"/>
      <c r="CD6" s="392"/>
      <c r="CE6" s="392"/>
      <c r="CF6" s="392"/>
      <c r="CG6" s="392"/>
      <c r="CH6" s="392"/>
      <c r="CI6" s="392"/>
      <c r="CJ6" s="392"/>
      <c r="CK6" s="392"/>
      <c r="CL6" s="392"/>
      <c r="CM6" s="392"/>
      <c r="CN6" s="392"/>
      <c r="CO6" s="392"/>
      <c r="CP6" s="392"/>
      <c r="CQ6" s="392"/>
      <c r="CR6" s="392"/>
      <c r="CS6" s="392"/>
      <c r="CT6" s="392"/>
      <c r="CU6" s="392"/>
      <c r="CV6" s="392"/>
      <c r="CW6" s="392"/>
      <c r="CX6" s="392"/>
      <c r="CY6" s="392"/>
      <c r="CZ6" s="392"/>
      <c r="DA6" s="392"/>
      <c r="DB6" s="392"/>
      <c r="DC6" s="392"/>
      <c r="DD6" s="392"/>
      <c r="DE6" s="392"/>
      <c r="DF6" s="392"/>
      <c r="DG6" s="392"/>
      <c r="DH6" s="392"/>
      <c r="DI6" s="392"/>
      <c r="DJ6" s="392"/>
      <c r="DK6" s="392"/>
      <c r="DL6" s="392"/>
      <c r="DM6" s="392"/>
      <c r="DN6" s="392"/>
      <c r="DO6" s="392"/>
      <c r="DP6" s="392"/>
      <c r="DQ6" s="392"/>
      <c r="DR6" s="392"/>
      <c r="DS6" s="392"/>
      <c r="DT6" s="392"/>
      <c r="DU6" s="392"/>
      <c r="DV6" s="392"/>
      <c r="DW6" s="392"/>
      <c r="DX6" s="392"/>
      <c r="DY6" s="392"/>
      <c r="DZ6" s="392"/>
      <c r="EA6" s="392"/>
      <c r="EB6" s="392"/>
      <c r="EC6" s="392"/>
      <c r="ED6" s="392"/>
      <c r="EE6" s="392"/>
      <c r="EF6" s="392"/>
      <c r="EG6" s="392"/>
      <c r="EH6" s="392"/>
      <c r="EI6" s="392"/>
      <c r="EJ6" s="392"/>
      <c r="EK6" s="392"/>
      <c r="EL6" s="392"/>
      <c r="EM6" s="392"/>
      <c r="EN6" s="392"/>
      <c r="EO6" s="392"/>
      <c r="EP6" s="392"/>
      <c r="EQ6" s="392"/>
      <c r="ER6" s="392"/>
      <c r="ES6" s="392"/>
      <c r="ET6" s="392"/>
      <c r="EU6" s="392"/>
      <c r="EV6" s="392"/>
      <c r="EW6" s="392"/>
      <c r="EX6" s="392"/>
      <c r="EY6" s="392"/>
      <c r="EZ6" s="392"/>
      <c r="FA6" s="392"/>
      <c r="FB6" s="392"/>
      <c r="FC6" s="392"/>
      <c r="FD6" s="392"/>
      <c r="FE6" s="392"/>
      <c r="FF6" s="392"/>
      <c r="FG6" s="392"/>
      <c r="FH6" s="392"/>
      <c r="FI6" s="392"/>
      <c r="FJ6" s="392"/>
      <c r="FK6" s="392"/>
      <c r="FL6" s="392"/>
      <c r="FM6" s="392"/>
      <c r="FN6" s="392"/>
      <c r="FO6" s="392"/>
      <c r="FP6" s="392"/>
      <c r="FQ6" s="392"/>
      <c r="FR6" s="392"/>
      <c r="FS6" s="392"/>
      <c r="FT6" s="392"/>
      <c r="FU6" s="392"/>
      <c r="FV6" s="392"/>
      <c r="FW6" s="392"/>
      <c r="FX6" s="392"/>
      <c r="FY6" s="392"/>
      <c r="FZ6" s="392"/>
      <c r="GA6" s="392"/>
      <c r="GB6" s="392"/>
      <c r="GC6" s="392"/>
      <c r="GD6" s="392"/>
      <c r="GE6" s="392"/>
      <c r="GF6" s="392"/>
      <c r="GG6" s="392"/>
      <c r="GH6" s="392"/>
      <c r="GI6" s="392"/>
      <c r="GJ6" s="392"/>
      <c r="GK6" s="392"/>
      <c r="GL6" s="392"/>
      <c r="GM6" s="392"/>
      <c r="GN6" s="392"/>
      <c r="GO6" s="392"/>
      <c r="GP6" s="392"/>
      <c r="GQ6" s="392"/>
      <c r="GR6" s="392"/>
      <c r="GS6" s="392"/>
      <c r="GT6" s="392"/>
      <c r="GU6" s="392"/>
      <c r="GV6" s="392"/>
      <c r="GW6" s="392"/>
      <c r="GX6" s="392"/>
      <c r="GY6" s="392"/>
      <c r="GZ6" s="392"/>
      <c r="HA6" s="392"/>
      <c r="HB6" s="392"/>
      <c r="HC6" s="392"/>
      <c r="HD6" s="392"/>
      <c r="HE6" s="392"/>
      <c r="HF6" s="392"/>
      <c r="HG6" s="392"/>
      <c r="HH6" s="392"/>
      <c r="HI6" s="392"/>
      <c r="HJ6" s="392"/>
      <c r="HK6" s="392"/>
      <c r="HL6" s="392"/>
      <c r="HM6" s="392"/>
      <c r="HN6" s="392"/>
      <c r="HO6" s="392"/>
      <c r="HP6" s="392"/>
      <c r="HQ6" s="392"/>
      <c r="HR6" s="392"/>
      <c r="HS6" s="392"/>
      <c r="HT6" s="392"/>
      <c r="HU6" s="392"/>
      <c r="HV6" s="392"/>
      <c r="HW6" s="392"/>
      <c r="HX6" s="392"/>
      <c r="HY6" s="392"/>
      <c r="HZ6" s="392"/>
      <c r="IA6" s="392"/>
      <c r="IB6" s="392"/>
      <c r="IC6" s="392"/>
      <c r="ID6" s="392"/>
      <c r="IE6" s="392"/>
      <c r="IF6" s="392"/>
      <c r="IG6" s="392"/>
      <c r="IH6" s="392"/>
      <c r="II6" s="392"/>
      <c r="IJ6" s="392"/>
    </row>
    <row r="7" spans="1:244" s="393" customFormat="1" ht="40.35" customHeight="1">
      <c r="A7" s="624"/>
      <c r="B7" s="619" t="s">
        <v>282</v>
      </c>
      <c r="C7" s="620"/>
      <c r="D7" s="619" t="s">
        <v>283</v>
      </c>
      <c r="E7" s="620"/>
      <c r="F7" s="621" t="s">
        <v>195</v>
      </c>
      <c r="G7" s="621" t="s">
        <v>577</v>
      </c>
      <c r="H7" s="390"/>
      <c r="I7" s="619" t="s">
        <v>282</v>
      </c>
      <c r="J7" s="620"/>
      <c r="K7" s="619" t="s">
        <v>283</v>
      </c>
      <c r="L7" s="620"/>
      <c r="M7" s="621" t="s">
        <v>195</v>
      </c>
      <c r="N7" s="621" t="s">
        <v>577</v>
      </c>
      <c r="O7" s="391"/>
      <c r="P7" s="624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2"/>
      <c r="BZ7" s="392"/>
      <c r="CA7" s="392"/>
      <c r="CB7" s="392"/>
      <c r="CC7" s="392"/>
      <c r="CD7" s="392"/>
      <c r="CE7" s="392"/>
      <c r="CF7" s="392"/>
      <c r="CG7" s="392"/>
      <c r="CH7" s="392"/>
      <c r="CI7" s="392"/>
      <c r="CJ7" s="392"/>
      <c r="CK7" s="392"/>
      <c r="CL7" s="392"/>
      <c r="CM7" s="392"/>
      <c r="CN7" s="392"/>
      <c r="CO7" s="392"/>
      <c r="CP7" s="392"/>
      <c r="CQ7" s="392"/>
      <c r="CR7" s="392"/>
      <c r="CS7" s="392"/>
      <c r="CT7" s="392"/>
      <c r="CU7" s="392"/>
      <c r="CV7" s="392"/>
      <c r="CW7" s="392"/>
      <c r="CX7" s="392"/>
      <c r="CY7" s="392"/>
      <c r="CZ7" s="392"/>
      <c r="DA7" s="392"/>
      <c r="DB7" s="392"/>
      <c r="DC7" s="392"/>
      <c r="DD7" s="392"/>
      <c r="DE7" s="392"/>
      <c r="DF7" s="392"/>
      <c r="DG7" s="392"/>
      <c r="DH7" s="392"/>
      <c r="DI7" s="392"/>
      <c r="DJ7" s="392"/>
      <c r="DK7" s="392"/>
      <c r="DL7" s="392"/>
      <c r="DM7" s="392"/>
      <c r="DN7" s="392"/>
      <c r="DO7" s="392"/>
      <c r="DP7" s="392"/>
      <c r="DQ7" s="392"/>
      <c r="DR7" s="392"/>
      <c r="DS7" s="392"/>
      <c r="DT7" s="392"/>
      <c r="DU7" s="392"/>
      <c r="DV7" s="392"/>
      <c r="DW7" s="392"/>
      <c r="DX7" s="392"/>
      <c r="DY7" s="392"/>
      <c r="DZ7" s="392"/>
      <c r="EA7" s="392"/>
      <c r="EB7" s="392"/>
      <c r="EC7" s="392"/>
      <c r="ED7" s="392"/>
      <c r="EE7" s="392"/>
      <c r="EF7" s="392"/>
      <c r="EG7" s="392"/>
      <c r="EH7" s="392"/>
      <c r="EI7" s="392"/>
      <c r="EJ7" s="392"/>
      <c r="EK7" s="392"/>
      <c r="EL7" s="392"/>
      <c r="EM7" s="392"/>
      <c r="EN7" s="392"/>
      <c r="EO7" s="392"/>
      <c r="EP7" s="392"/>
      <c r="EQ7" s="392"/>
      <c r="ER7" s="392"/>
      <c r="ES7" s="392"/>
      <c r="ET7" s="392"/>
      <c r="EU7" s="392"/>
      <c r="EV7" s="392"/>
      <c r="EW7" s="392"/>
      <c r="EX7" s="392"/>
      <c r="EY7" s="392"/>
      <c r="EZ7" s="392"/>
      <c r="FA7" s="392"/>
      <c r="FB7" s="392"/>
      <c r="FC7" s="392"/>
      <c r="FD7" s="392"/>
      <c r="FE7" s="392"/>
      <c r="FF7" s="392"/>
      <c r="FG7" s="392"/>
      <c r="FH7" s="392"/>
      <c r="FI7" s="392"/>
      <c r="FJ7" s="392"/>
      <c r="FK7" s="392"/>
      <c r="FL7" s="392"/>
      <c r="FM7" s="392"/>
      <c r="FN7" s="392"/>
      <c r="FO7" s="392"/>
      <c r="FP7" s="392"/>
      <c r="FQ7" s="392"/>
      <c r="FR7" s="392"/>
      <c r="FS7" s="392"/>
      <c r="FT7" s="392"/>
      <c r="FU7" s="392"/>
      <c r="FV7" s="392"/>
      <c r="FW7" s="392"/>
      <c r="FX7" s="392"/>
      <c r="FY7" s="392"/>
      <c r="FZ7" s="392"/>
      <c r="GA7" s="392"/>
      <c r="GB7" s="392"/>
      <c r="GC7" s="392"/>
      <c r="GD7" s="392"/>
      <c r="GE7" s="392"/>
      <c r="GF7" s="392"/>
      <c r="GG7" s="392"/>
      <c r="GH7" s="392"/>
      <c r="GI7" s="392"/>
      <c r="GJ7" s="392"/>
      <c r="GK7" s="392"/>
      <c r="GL7" s="392"/>
      <c r="GM7" s="392"/>
      <c r="GN7" s="392"/>
      <c r="GO7" s="392"/>
      <c r="GP7" s="392"/>
      <c r="GQ7" s="392"/>
      <c r="GR7" s="392"/>
      <c r="GS7" s="392"/>
      <c r="GT7" s="392"/>
      <c r="GU7" s="392"/>
      <c r="GV7" s="392"/>
      <c r="GW7" s="392"/>
      <c r="GX7" s="392"/>
      <c r="GY7" s="392"/>
      <c r="GZ7" s="392"/>
      <c r="HA7" s="392"/>
      <c r="HB7" s="392"/>
      <c r="HC7" s="392"/>
      <c r="HD7" s="392"/>
      <c r="HE7" s="392"/>
      <c r="HF7" s="392"/>
      <c r="HG7" s="392"/>
      <c r="HH7" s="392"/>
      <c r="HI7" s="392"/>
      <c r="HJ7" s="392"/>
      <c r="HK7" s="392"/>
      <c r="HL7" s="392"/>
      <c r="HM7" s="392"/>
      <c r="HN7" s="392"/>
      <c r="HO7" s="392"/>
      <c r="HP7" s="392"/>
      <c r="HQ7" s="392"/>
      <c r="HR7" s="392"/>
      <c r="HS7" s="392"/>
      <c r="HT7" s="392"/>
      <c r="HU7" s="392"/>
      <c r="HV7" s="392"/>
      <c r="HW7" s="392"/>
      <c r="HX7" s="392"/>
      <c r="HY7" s="392"/>
      <c r="HZ7" s="392"/>
      <c r="IA7" s="392"/>
      <c r="IB7" s="392"/>
      <c r="IC7" s="392"/>
      <c r="ID7" s="392"/>
      <c r="IE7" s="392"/>
      <c r="IF7" s="392"/>
      <c r="IG7" s="392"/>
      <c r="IH7" s="392"/>
      <c r="II7" s="392"/>
      <c r="IJ7" s="392"/>
    </row>
    <row r="8" spans="1:244" s="393" customFormat="1" ht="21.75" customHeight="1">
      <c r="A8" s="624"/>
      <c r="B8" s="389" t="s">
        <v>285</v>
      </c>
      <c r="C8" s="389" t="s">
        <v>286</v>
      </c>
      <c r="D8" s="389" t="s">
        <v>285</v>
      </c>
      <c r="E8" s="389" t="s">
        <v>286</v>
      </c>
      <c r="F8" s="621"/>
      <c r="G8" s="621"/>
      <c r="H8" s="390"/>
      <c r="I8" s="389" t="s">
        <v>285</v>
      </c>
      <c r="J8" s="389" t="s">
        <v>286</v>
      </c>
      <c r="K8" s="389" t="s">
        <v>285</v>
      </c>
      <c r="L8" s="389" t="s">
        <v>286</v>
      </c>
      <c r="M8" s="621"/>
      <c r="N8" s="621"/>
      <c r="O8" s="394"/>
      <c r="P8" s="624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2"/>
      <c r="BO8" s="392"/>
      <c r="BP8" s="392"/>
      <c r="BQ8" s="392"/>
      <c r="BR8" s="392"/>
      <c r="BS8" s="392"/>
      <c r="BT8" s="392"/>
      <c r="BU8" s="392"/>
      <c r="BV8" s="392"/>
      <c r="BW8" s="392"/>
      <c r="BX8" s="392"/>
      <c r="BY8" s="392"/>
      <c r="BZ8" s="392"/>
      <c r="CA8" s="392"/>
      <c r="CB8" s="392"/>
      <c r="CC8" s="392"/>
      <c r="CD8" s="392"/>
      <c r="CE8" s="392"/>
      <c r="CF8" s="392"/>
      <c r="CG8" s="392"/>
      <c r="CH8" s="392"/>
      <c r="CI8" s="392"/>
      <c r="CJ8" s="392"/>
      <c r="CK8" s="392"/>
      <c r="CL8" s="392"/>
      <c r="CM8" s="392"/>
      <c r="CN8" s="392"/>
      <c r="CO8" s="392"/>
      <c r="CP8" s="392"/>
      <c r="CQ8" s="392"/>
      <c r="CR8" s="392"/>
      <c r="CS8" s="392"/>
      <c r="CT8" s="392"/>
      <c r="CU8" s="392"/>
      <c r="CV8" s="392"/>
      <c r="CW8" s="392"/>
      <c r="CX8" s="392"/>
      <c r="CY8" s="392"/>
      <c r="CZ8" s="392"/>
      <c r="DA8" s="392"/>
      <c r="DB8" s="392"/>
      <c r="DC8" s="392"/>
      <c r="DD8" s="392"/>
      <c r="DE8" s="392"/>
      <c r="DF8" s="392"/>
      <c r="DG8" s="392"/>
      <c r="DH8" s="392"/>
      <c r="DI8" s="392"/>
      <c r="DJ8" s="392"/>
      <c r="DK8" s="392"/>
      <c r="DL8" s="392"/>
      <c r="DM8" s="392"/>
      <c r="DN8" s="392"/>
      <c r="DO8" s="392"/>
      <c r="DP8" s="392"/>
      <c r="DQ8" s="392"/>
      <c r="DR8" s="392"/>
      <c r="DS8" s="392"/>
      <c r="DT8" s="392"/>
      <c r="DU8" s="392"/>
      <c r="DV8" s="392"/>
      <c r="DW8" s="392"/>
      <c r="DX8" s="392"/>
      <c r="DY8" s="392"/>
      <c r="DZ8" s="392"/>
      <c r="EA8" s="392"/>
      <c r="EB8" s="392"/>
      <c r="EC8" s="392"/>
      <c r="ED8" s="392"/>
      <c r="EE8" s="392"/>
      <c r="EF8" s="392"/>
      <c r="EG8" s="392"/>
      <c r="EH8" s="392"/>
      <c r="EI8" s="392"/>
      <c r="EJ8" s="392"/>
      <c r="EK8" s="392"/>
      <c r="EL8" s="392"/>
      <c r="EM8" s="392"/>
      <c r="EN8" s="392"/>
      <c r="EO8" s="392"/>
      <c r="EP8" s="392"/>
      <c r="EQ8" s="392"/>
      <c r="ER8" s="392"/>
      <c r="ES8" s="392"/>
      <c r="ET8" s="392"/>
      <c r="EU8" s="392"/>
      <c r="EV8" s="392"/>
      <c r="EW8" s="392"/>
      <c r="EX8" s="392"/>
      <c r="EY8" s="392"/>
      <c r="EZ8" s="392"/>
      <c r="FA8" s="392"/>
      <c r="FB8" s="392"/>
      <c r="FC8" s="392"/>
      <c r="FD8" s="392"/>
      <c r="FE8" s="392"/>
      <c r="FF8" s="392"/>
      <c r="FG8" s="392"/>
      <c r="FH8" s="392"/>
      <c r="FI8" s="392"/>
      <c r="FJ8" s="392"/>
      <c r="FK8" s="392"/>
      <c r="FL8" s="392"/>
      <c r="FM8" s="392"/>
      <c r="FN8" s="392"/>
      <c r="FO8" s="392"/>
      <c r="FP8" s="392"/>
      <c r="FQ8" s="392"/>
      <c r="FR8" s="392"/>
      <c r="FS8" s="392"/>
      <c r="FT8" s="392"/>
      <c r="FU8" s="392"/>
      <c r="FV8" s="392"/>
      <c r="FW8" s="392"/>
      <c r="FX8" s="392"/>
      <c r="FY8" s="392"/>
      <c r="FZ8" s="392"/>
      <c r="GA8" s="392"/>
      <c r="GB8" s="392"/>
      <c r="GC8" s="392"/>
      <c r="GD8" s="392"/>
      <c r="GE8" s="392"/>
      <c r="GF8" s="392"/>
      <c r="GG8" s="392"/>
      <c r="GH8" s="392"/>
      <c r="GI8" s="392"/>
      <c r="GJ8" s="392"/>
      <c r="GK8" s="392"/>
      <c r="GL8" s="392"/>
      <c r="GM8" s="392"/>
      <c r="GN8" s="392"/>
      <c r="GO8" s="392"/>
      <c r="GP8" s="392"/>
      <c r="GQ8" s="392"/>
      <c r="GR8" s="392"/>
      <c r="GS8" s="392"/>
      <c r="GT8" s="392"/>
      <c r="GU8" s="392"/>
      <c r="GV8" s="392"/>
      <c r="GW8" s="392"/>
      <c r="GX8" s="392"/>
      <c r="GY8" s="392"/>
      <c r="GZ8" s="392"/>
      <c r="HA8" s="392"/>
      <c r="HB8" s="392"/>
      <c r="HC8" s="392"/>
      <c r="HD8" s="392"/>
      <c r="HE8" s="392"/>
      <c r="HF8" s="392"/>
      <c r="HG8" s="392"/>
      <c r="HH8" s="392"/>
      <c r="HI8" s="392"/>
      <c r="HJ8" s="392"/>
      <c r="HK8" s="392"/>
      <c r="HL8" s="392"/>
      <c r="HM8" s="392"/>
      <c r="HN8" s="392"/>
      <c r="HO8" s="392"/>
      <c r="HP8" s="392"/>
      <c r="HQ8" s="392"/>
      <c r="HR8" s="392"/>
      <c r="HS8" s="392"/>
      <c r="HT8" s="392"/>
      <c r="HU8" s="392"/>
      <c r="HV8" s="392"/>
      <c r="HW8" s="392"/>
      <c r="HX8" s="392"/>
      <c r="HY8" s="392"/>
      <c r="HZ8" s="392"/>
      <c r="IA8" s="392"/>
      <c r="IB8" s="392"/>
      <c r="IC8" s="392"/>
      <c r="ID8" s="392"/>
      <c r="IE8" s="392"/>
      <c r="IF8" s="392"/>
      <c r="IG8" s="392"/>
      <c r="IH8" s="392"/>
      <c r="II8" s="392"/>
      <c r="IJ8" s="392"/>
    </row>
    <row r="9" spans="1:244" ht="8.25" customHeight="1">
      <c r="A9" s="329"/>
      <c r="B9" s="329"/>
      <c r="C9" s="330"/>
      <c r="D9" s="330"/>
      <c r="E9" s="330"/>
      <c r="F9" s="330"/>
      <c r="G9" s="330"/>
      <c r="H9" s="331"/>
      <c r="I9" s="330"/>
      <c r="J9" s="330"/>
      <c r="K9" s="330"/>
      <c r="L9" s="330"/>
      <c r="M9" s="330"/>
      <c r="N9" s="330"/>
      <c r="O9" s="330"/>
      <c r="P9" s="330"/>
      <c r="Q9" s="332"/>
      <c r="R9" s="332"/>
      <c r="S9" s="332"/>
      <c r="T9" s="332"/>
      <c r="U9" s="332"/>
      <c r="V9" s="332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/>
      <c r="AX9" s="333"/>
      <c r="AY9" s="333"/>
      <c r="AZ9" s="333"/>
      <c r="BA9" s="333"/>
      <c r="BB9" s="333"/>
      <c r="BC9" s="333"/>
      <c r="BD9" s="333"/>
      <c r="BE9" s="333"/>
      <c r="BF9" s="333"/>
      <c r="BG9" s="333"/>
      <c r="BH9" s="333"/>
      <c r="BI9" s="333"/>
      <c r="BJ9" s="333"/>
      <c r="BK9" s="333"/>
      <c r="BL9" s="333"/>
      <c r="BM9" s="333"/>
      <c r="BN9" s="333"/>
      <c r="BO9" s="333"/>
      <c r="BP9" s="333"/>
      <c r="BQ9" s="333"/>
      <c r="BR9" s="333"/>
      <c r="BS9" s="333"/>
      <c r="BT9" s="333"/>
      <c r="BU9" s="333"/>
      <c r="BV9" s="333"/>
      <c r="BW9" s="333"/>
      <c r="BX9" s="333"/>
      <c r="BY9" s="333"/>
      <c r="BZ9" s="333"/>
      <c r="CA9" s="333"/>
      <c r="CB9" s="333"/>
      <c r="CC9" s="333"/>
      <c r="CD9" s="333"/>
      <c r="CE9" s="333"/>
      <c r="CF9" s="333"/>
      <c r="CG9" s="333"/>
      <c r="CH9" s="333"/>
      <c r="CI9" s="333"/>
      <c r="CJ9" s="333"/>
      <c r="CK9" s="333"/>
      <c r="CL9" s="333"/>
      <c r="CM9" s="333"/>
      <c r="CN9" s="333"/>
      <c r="CO9" s="333"/>
      <c r="CP9" s="333"/>
      <c r="CQ9" s="333"/>
      <c r="CR9" s="333"/>
      <c r="CS9" s="333"/>
      <c r="CT9" s="333"/>
      <c r="CU9" s="333"/>
      <c r="CV9" s="333"/>
      <c r="CW9" s="333"/>
      <c r="CX9" s="333"/>
      <c r="CY9" s="333"/>
      <c r="CZ9" s="333"/>
      <c r="DA9" s="333"/>
      <c r="DB9" s="333"/>
      <c r="DC9" s="333"/>
      <c r="DD9" s="333"/>
      <c r="DE9" s="333"/>
      <c r="DF9" s="333"/>
      <c r="DG9" s="333"/>
      <c r="DH9" s="333"/>
      <c r="DI9" s="333"/>
      <c r="DJ9" s="333"/>
      <c r="DK9" s="333"/>
      <c r="DL9" s="333"/>
      <c r="DM9" s="333"/>
      <c r="DN9" s="333"/>
      <c r="DO9" s="333"/>
      <c r="DP9" s="333"/>
      <c r="DQ9" s="333"/>
      <c r="DR9" s="333"/>
      <c r="DS9" s="333"/>
      <c r="DT9" s="333"/>
      <c r="DU9" s="333"/>
      <c r="DV9" s="333"/>
      <c r="DW9" s="333"/>
      <c r="DX9" s="333"/>
      <c r="DY9" s="333"/>
      <c r="DZ9" s="333"/>
      <c r="EA9" s="333"/>
      <c r="EB9" s="333"/>
      <c r="EC9" s="333"/>
      <c r="ED9" s="333"/>
      <c r="EE9" s="333"/>
      <c r="EF9" s="333"/>
      <c r="EG9" s="333"/>
      <c r="EH9" s="333"/>
      <c r="EI9" s="333"/>
      <c r="EJ9" s="333"/>
      <c r="EK9" s="333"/>
      <c r="EL9" s="333"/>
      <c r="EM9" s="333"/>
      <c r="EN9" s="333"/>
      <c r="EO9" s="333"/>
      <c r="EP9" s="333"/>
      <c r="EQ9" s="333"/>
      <c r="ER9" s="333"/>
      <c r="ES9" s="333"/>
      <c r="ET9" s="333"/>
      <c r="EU9" s="333"/>
      <c r="EV9" s="333"/>
      <c r="EW9" s="333"/>
      <c r="EX9" s="333"/>
      <c r="EY9" s="333"/>
      <c r="EZ9" s="333"/>
      <c r="FA9" s="333"/>
      <c r="FB9" s="333"/>
      <c r="FC9" s="333"/>
      <c r="FD9" s="333"/>
      <c r="FE9" s="333"/>
      <c r="FF9" s="333"/>
      <c r="FG9" s="333"/>
      <c r="FH9" s="333"/>
      <c r="FI9" s="333"/>
      <c r="FJ9" s="333"/>
      <c r="FK9" s="333"/>
      <c r="FL9" s="333"/>
      <c r="FM9" s="333"/>
      <c r="FN9" s="333"/>
      <c r="FO9" s="333"/>
      <c r="FP9" s="333"/>
      <c r="FQ9" s="333"/>
      <c r="FR9" s="333"/>
      <c r="FS9" s="333"/>
      <c r="FT9" s="333"/>
      <c r="FU9" s="333"/>
      <c r="FV9" s="333"/>
      <c r="FW9" s="333"/>
      <c r="FX9" s="333"/>
      <c r="FY9" s="333"/>
      <c r="FZ9" s="333"/>
      <c r="GA9" s="333"/>
      <c r="GB9" s="333"/>
      <c r="GC9" s="333"/>
      <c r="GD9" s="333"/>
      <c r="GE9" s="333"/>
      <c r="GF9" s="333"/>
      <c r="GG9" s="333"/>
      <c r="GH9" s="333"/>
      <c r="GI9" s="333"/>
      <c r="GJ9" s="333"/>
      <c r="GK9" s="333"/>
      <c r="GL9" s="333"/>
      <c r="GM9" s="333"/>
      <c r="GN9" s="333"/>
      <c r="GO9" s="333"/>
      <c r="GP9" s="333"/>
      <c r="GQ9" s="333"/>
      <c r="GR9" s="333"/>
      <c r="GS9" s="333"/>
      <c r="GT9" s="333"/>
      <c r="GU9" s="333"/>
      <c r="GV9" s="333"/>
      <c r="GW9" s="333"/>
      <c r="GX9" s="333"/>
      <c r="GY9" s="333"/>
      <c r="GZ9" s="333"/>
      <c r="HA9" s="333"/>
      <c r="HB9" s="333"/>
      <c r="HC9" s="333"/>
      <c r="HD9" s="333"/>
      <c r="HE9" s="333"/>
      <c r="HF9" s="333"/>
      <c r="HG9" s="333"/>
      <c r="HH9" s="333"/>
      <c r="HI9" s="333"/>
      <c r="HJ9" s="333"/>
      <c r="HK9" s="333"/>
      <c r="HL9" s="333"/>
      <c r="HM9" s="333"/>
      <c r="HN9" s="333"/>
      <c r="HO9" s="333"/>
      <c r="HP9" s="333"/>
      <c r="HQ9" s="333"/>
      <c r="HR9" s="333"/>
      <c r="HS9" s="333"/>
      <c r="HT9" s="333"/>
      <c r="HU9" s="333"/>
      <c r="HV9" s="333"/>
      <c r="HW9" s="333"/>
      <c r="HX9" s="333"/>
      <c r="HY9" s="333"/>
      <c r="HZ9" s="333"/>
      <c r="IA9" s="333"/>
      <c r="IB9" s="333"/>
      <c r="IC9" s="333"/>
      <c r="ID9" s="333"/>
      <c r="IE9" s="333"/>
      <c r="IF9" s="333"/>
      <c r="IG9" s="333"/>
      <c r="IH9" s="333"/>
      <c r="II9" s="333"/>
      <c r="IJ9" s="333"/>
    </row>
    <row r="10" spans="1:244" s="396" customFormat="1" ht="50.1" customHeight="1">
      <c r="A10" s="395" t="s">
        <v>583</v>
      </c>
      <c r="B10" s="335">
        <v>0</v>
      </c>
      <c r="C10" s="335">
        <v>164</v>
      </c>
      <c r="D10" s="335">
        <v>0</v>
      </c>
      <c r="E10" s="335">
        <v>323</v>
      </c>
      <c r="F10" s="336">
        <v>487</v>
      </c>
      <c r="G10" s="336">
        <v>85.438596491228068</v>
      </c>
      <c r="H10" s="338"/>
      <c r="I10" s="335">
        <v>0</v>
      </c>
      <c r="J10" s="335">
        <v>33</v>
      </c>
      <c r="K10" s="335">
        <v>0</v>
      </c>
      <c r="L10" s="335">
        <v>50</v>
      </c>
      <c r="M10" s="336">
        <v>83</v>
      </c>
      <c r="N10" s="336">
        <v>14.56140350877193</v>
      </c>
      <c r="O10" s="339"/>
      <c r="P10" s="336">
        <v>570</v>
      </c>
    </row>
    <row r="11" spans="1:244" s="396" customFormat="1" ht="50.1" customHeight="1">
      <c r="A11" s="395" t="s">
        <v>584</v>
      </c>
      <c r="B11" s="335">
        <v>341</v>
      </c>
      <c r="C11" s="335">
        <v>0</v>
      </c>
      <c r="D11" s="335">
        <v>606</v>
      </c>
      <c r="E11" s="335">
        <v>0</v>
      </c>
      <c r="F11" s="336">
        <v>947</v>
      </c>
      <c r="G11" s="336">
        <v>90.622009569377994</v>
      </c>
      <c r="H11" s="338"/>
      <c r="I11" s="335">
        <v>45</v>
      </c>
      <c r="J11" s="335">
        <v>0</v>
      </c>
      <c r="K11" s="335">
        <v>53</v>
      </c>
      <c r="L11" s="335">
        <v>0</v>
      </c>
      <c r="M11" s="336">
        <v>98</v>
      </c>
      <c r="N11" s="336">
        <v>9.3779904306220097</v>
      </c>
      <c r="O11" s="339"/>
      <c r="P11" s="336">
        <v>1045</v>
      </c>
    </row>
    <row r="12" spans="1:244" s="396" customFormat="1" ht="50.1" customHeight="1">
      <c r="A12" s="395" t="s">
        <v>585</v>
      </c>
      <c r="B12" s="335">
        <v>150</v>
      </c>
      <c r="C12" s="335">
        <v>195</v>
      </c>
      <c r="D12" s="335">
        <v>421</v>
      </c>
      <c r="E12" s="335">
        <v>604</v>
      </c>
      <c r="F12" s="336">
        <v>1370</v>
      </c>
      <c r="G12" s="336">
        <v>90.013140604467807</v>
      </c>
      <c r="H12" s="338"/>
      <c r="I12" s="335">
        <v>30</v>
      </c>
      <c r="J12" s="335">
        <v>37</v>
      </c>
      <c r="K12" s="335">
        <v>32</v>
      </c>
      <c r="L12" s="335">
        <v>53</v>
      </c>
      <c r="M12" s="336">
        <v>152</v>
      </c>
      <c r="N12" s="336">
        <v>9.9868593955321945</v>
      </c>
      <c r="O12" s="339"/>
      <c r="P12" s="336">
        <v>1522</v>
      </c>
    </row>
    <row r="13" spans="1:244" s="396" customFormat="1" ht="50.1" customHeight="1">
      <c r="A13" s="395" t="s">
        <v>586</v>
      </c>
      <c r="B13" s="335">
        <v>14</v>
      </c>
      <c r="C13" s="335">
        <v>2</v>
      </c>
      <c r="D13" s="335">
        <v>55</v>
      </c>
      <c r="E13" s="335">
        <v>12</v>
      </c>
      <c r="F13" s="336">
        <v>83</v>
      </c>
      <c r="G13" s="336">
        <v>90.217391304347828</v>
      </c>
      <c r="H13" s="338"/>
      <c r="I13" s="335">
        <v>2</v>
      </c>
      <c r="J13" s="335">
        <v>0</v>
      </c>
      <c r="K13" s="335">
        <v>3</v>
      </c>
      <c r="L13" s="335">
        <v>4</v>
      </c>
      <c r="M13" s="336">
        <v>9</v>
      </c>
      <c r="N13" s="336">
        <v>9.7826086956521738</v>
      </c>
      <c r="O13" s="339"/>
      <c r="P13" s="336">
        <v>92</v>
      </c>
    </row>
    <row r="14" spans="1:244" s="396" customFormat="1" ht="50.1" customHeight="1">
      <c r="A14" s="395" t="s">
        <v>587</v>
      </c>
      <c r="B14" s="335">
        <v>12</v>
      </c>
      <c r="C14" s="335">
        <v>1</v>
      </c>
      <c r="D14" s="335">
        <v>17</v>
      </c>
      <c r="E14" s="335">
        <v>1</v>
      </c>
      <c r="F14" s="336">
        <v>31</v>
      </c>
      <c r="G14" s="336">
        <v>88.571428571428569</v>
      </c>
      <c r="H14" s="338"/>
      <c r="I14" s="335">
        <v>2</v>
      </c>
      <c r="J14" s="335">
        <v>0</v>
      </c>
      <c r="K14" s="335">
        <v>1</v>
      </c>
      <c r="L14" s="335">
        <v>1</v>
      </c>
      <c r="M14" s="336">
        <v>4</v>
      </c>
      <c r="N14" s="336">
        <v>11.428571428571429</v>
      </c>
      <c r="O14" s="339"/>
      <c r="P14" s="336">
        <v>35</v>
      </c>
    </row>
    <row r="15" spans="1:244" s="396" customFormat="1" ht="50.1" customHeight="1">
      <c r="A15" s="395" t="s">
        <v>588</v>
      </c>
      <c r="B15" s="335">
        <v>3</v>
      </c>
      <c r="C15" s="335">
        <v>0</v>
      </c>
      <c r="D15" s="335">
        <v>1</v>
      </c>
      <c r="E15" s="335">
        <v>0</v>
      </c>
      <c r="F15" s="336">
        <v>4</v>
      </c>
      <c r="G15" s="336">
        <v>100</v>
      </c>
      <c r="H15" s="338"/>
      <c r="I15" s="335">
        <v>0</v>
      </c>
      <c r="J15" s="335">
        <v>0</v>
      </c>
      <c r="K15" s="335">
        <v>0</v>
      </c>
      <c r="L15" s="335">
        <v>0</v>
      </c>
      <c r="M15" s="336">
        <v>0</v>
      </c>
      <c r="N15" s="336">
        <v>0</v>
      </c>
      <c r="O15" s="339"/>
      <c r="P15" s="336">
        <v>4</v>
      </c>
    </row>
    <row r="16" spans="1:244" s="396" customFormat="1" ht="50.1" customHeight="1">
      <c r="A16" s="395" t="s">
        <v>589</v>
      </c>
      <c r="B16" s="335">
        <v>2</v>
      </c>
      <c r="C16" s="335">
        <v>0</v>
      </c>
      <c r="D16" s="335">
        <v>2</v>
      </c>
      <c r="E16" s="335">
        <v>0</v>
      </c>
      <c r="F16" s="336">
        <v>4</v>
      </c>
      <c r="G16" s="336">
        <v>100</v>
      </c>
      <c r="H16" s="338"/>
      <c r="I16" s="335">
        <v>0</v>
      </c>
      <c r="J16" s="335">
        <v>0</v>
      </c>
      <c r="K16" s="335">
        <v>0</v>
      </c>
      <c r="L16" s="335">
        <v>0</v>
      </c>
      <c r="M16" s="336">
        <v>0</v>
      </c>
      <c r="N16" s="336">
        <v>0</v>
      </c>
      <c r="O16" s="339"/>
      <c r="P16" s="336">
        <v>4</v>
      </c>
    </row>
    <row r="17" spans="1:249" s="396" customFormat="1" ht="50.1" customHeight="1">
      <c r="A17" s="395" t="s">
        <v>590</v>
      </c>
      <c r="B17" s="335">
        <v>0</v>
      </c>
      <c r="C17" s="335">
        <v>0</v>
      </c>
      <c r="D17" s="335">
        <v>1</v>
      </c>
      <c r="E17" s="335">
        <v>0</v>
      </c>
      <c r="F17" s="336">
        <v>1</v>
      </c>
      <c r="G17" s="336">
        <v>100</v>
      </c>
      <c r="H17" s="338"/>
      <c r="I17" s="335">
        <v>0</v>
      </c>
      <c r="J17" s="335">
        <v>0</v>
      </c>
      <c r="K17" s="335">
        <v>0</v>
      </c>
      <c r="L17" s="335">
        <v>0</v>
      </c>
      <c r="M17" s="336">
        <v>0</v>
      </c>
      <c r="N17" s="336">
        <v>0</v>
      </c>
      <c r="O17" s="339"/>
      <c r="P17" s="336">
        <v>1</v>
      </c>
    </row>
    <row r="18" spans="1:249" ht="6" customHeight="1">
      <c r="A18" s="397"/>
      <c r="B18" s="398"/>
      <c r="C18" s="398"/>
      <c r="D18" s="398"/>
      <c r="E18" s="399"/>
      <c r="F18" s="399"/>
      <c r="G18" s="399"/>
      <c r="H18" s="400"/>
      <c r="I18" s="398"/>
      <c r="J18" s="398"/>
      <c r="K18" s="398"/>
      <c r="L18" s="399"/>
      <c r="M18" s="399"/>
      <c r="N18" s="399"/>
      <c r="O18" s="398"/>
      <c r="P18" s="401"/>
      <c r="Q18" s="323"/>
      <c r="R18" s="323"/>
      <c r="S18" s="323"/>
      <c r="T18" s="323"/>
      <c r="U18" s="323"/>
      <c r="V18" s="323"/>
    </row>
    <row r="19" spans="1:249" s="396" customFormat="1" ht="50.1" customHeight="1">
      <c r="A19" s="402" t="s">
        <v>68</v>
      </c>
      <c r="B19" s="403">
        <v>522</v>
      </c>
      <c r="C19" s="403">
        <v>362</v>
      </c>
      <c r="D19" s="403">
        <v>1103</v>
      </c>
      <c r="E19" s="403">
        <v>940</v>
      </c>
      <c r="F19" s="403">
        <v>2927</v>
      </c>
      <c r="G19" s="403">
        <v>89.428658722884208</v>
      </c>
      <c r="H19" s="404"/>
      <c r="I19" s="403">
        <v>79</v>
      </c>
      <c r="J19" s="403">
        <v>70</v>
      </c>
      <c r="K19" s="403">
        <v>89</v>
      </c>
      <c r="L19" s="403">
        <v>108</v>
      </c>
      <c r="M19" s="403">
        <v>346</v>
      </c>
      <c r="N19" s="349">
        <v>10.571341277115796</v>
      </c>
      <c r="O19" s="405"/>
      <c r="P19" s="349">
        <v>3273</v>
      </c>
      <c r="AJ19" s="406"/>
      <c r="AK19" s="406"/>
      <c r="AL19" s="406"/>
      <c r="AM19" s="406"/>
      <c r="AN19" s="406"/>
      <c r="AO19" s="406"/>
      <c r="AP19" s="406"/>
      <c r="AQ19" s="406"/>
      <c r="AR19" s="406"/>
      <c r="AS19" s="406"/>
      <c r="AT19" s="406"/>
      <c r="AU19" s="406"/>
      <c r="AV19" s="406"/>
      <c r="AW19" s="406"/>
      <c r="AX19" s="406"/>
      <c r="AY19" s="406"/>
      <c r="AZ19" s="406"/>
      <c r="BA19" s="406"/>
      <c r="BB19" s="406"/>
      <c r="BC19" s="406"/>
      <c r="BD19" s="406"/>
      <c r="BE19" s="406"/>
      <c r="BF19" s="406"/>
      <c r="BG19" s="406"/>
      <c r="BH19" s="406"/>
      <c r="BI19" s="406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6"/>
      <c r="BZ19" s="406"/>
      <c r="CA19" s="406"/>
      <c r="CB19" s="406"/>
      <c r="CC19" s="406"/>
      <c r="CD19" s="406"/>
      <c r="CE19" s="406"/>
      <c r="CF19" s="406"/>
      <c r="CG19" s="406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6"/>
      <c r="DI19" s="406"/>
      <c r="DJ19" s="406"/>
      <c r="DK19" s="406"/>
      <c r="DL19" s="406"/>
      <c r="DM19" s="406"/>
      <c r="DN19" s="406"/>
      <c r="DO19" s="406"/>
      <c r="DP19" s="406"/>
      <c r="DQ19" s="406"/>
      <c r="DR19" s="406"/>
      <c r="DS19" s="406"/>
      <c r="DT19" s="406"/>
      <c r="DU19" s="406"/>
      <c r="DV19" s="406"/>
      <c r="DW19" s="406"/>
      <c r="DX19" s="406"/>
      <c r="DY19" s="406"/>
      <c r="DZ19" s="406"/>
      <c r="EA19" s="406"/>
      <c r="EB19" s="406"/>
      <c r="EC19" s="406"/>
      <c r="ED19" s="406"/>
      <c r="EE19" s="406"/>
      <c r="EF19" s="406"/>
      <c r="EG19" s="406"/>
      <c r="EH19" s="406"/>
      <c r="EI19" s="406"/>
      <c r="EJ19" s="406"/>
      <c r="EK19" s="406"/>
      <c r="EL19" s="406"/>
      <c r="EM19" s="406"/>
      <c r="EN19" s="406"/>
      <c r="EO19" s="406"/>
      <c r="EP19" s="406"/>
      <c r="EQ19" s="406"/>
      <c r="ER19" s="406"/>
      <c r="ES19" s="406"/>
      <c r="ET19" s="406"/>
      <c r="EU19" s="406"/>
      <c r="EV19" s="406"/>
      <c r="EW19" s="406"/>
      <c r="EX19" s="406"/>
      <c r="EY19" s="406"/>
      <c r="EZ19" s="406"/>
      <c r="FA19" s="406"/>
      <c r="FB19" s="406"/>
      <c r="FC19" s="406"/>
      <c r="FD19" s="406"/>
      <c r="FE19" s="406"/>
      <c r="FF19" s="406"/>
      <c r="FG19" s="406"/>
      <c r="FH19" s="406"/>
      <c r="FI19" s="406"/>
      <c r="FJ19" s="406"/>
      <c r="FK19" s="406"/>
      <c r="FL19" s="406"/>
      <c r="FM19" s="406"/>
      <c r="FN19" s="406"/>
      <c r="FO19" s="406"/>
      <c r="FP19" s="406"/>
      <c r="FQ19" s="406"/>
      <c r="FR19" s="406"/>
      <c r="FS19" s="406"/>
      <c r="FT19" s="406"/>
      <c r="FU19" s="406"/>
      <c r="FV19" s="406"/>
      <c r="FW19" s="406"/>
      <c r="FX19" s="406"/>
      <c r="FY19" s="406"/>
      <c r="FZ19" s="406"/>
      <c r="GA19" s="406"/>
      <c r="GB19" s="406"/>
      <c r="GC19" s="406"/>
      <c r="GD19" s="406"/>
      <c r="GE19" s="406"/>
      <c r="GF19" s="406"/>
      <c r="GG19" s="406"/>
      <c r="GH19" s="406"/>
      <c r="GI19" s="406"/>
      <c r="GJ19" s="406"/>
      <c r="GK19" s="406"/>
      <c r="GL19" s="406"/>
      <c r="GM19" s="406"/>
      <c r="GN19" s="406"/>
      <c r="GO19" s="406"/>
      <c r="GP19" s="406"/>
      <c r="GQ19" s="406"/>
      <c r="GR19" s="406"/>
      <c r="GS19" s="406"/>
      <c r="GT19" s="406"/>
      <c r="GU19" s="406"/>
      <c r="GV19" s="406"/>
      <c r="GW19" s="406"/>
      <c r="GX19" s="406"/>
      <c r="GY19" s="406"/>
      <c r="GZ19" s="406"/>
      <c r="HA19" s="406"/>
      <c r="HB19" s="406"/>
      <c r="HC19" s="406"/>
      <c r="HD19" s="406"/>
      <c r="HE19" s="406"/>
      <c r="HF19" s="406"/>
      <c r="HG19" s="406"/>
      <c r="HH19" s="406"/>
      <c r="HI19" s="406"/>
      <c r="HJ19" s="406"/>
      <c r="HK19" s="406"/>
      <c r="HL19" s="406"/>
      <c r="HM19" s="406"/>
      <c r="HN19" s="406"/>
      <c r="HO19" s="406"/>
      <c r="HP19" s="406"/>
      <c r="HQ19" s="406"/>
      <c r="HR19" s="406"/>
      <c r="HS19" s="406"/>
      <c r="HT19" s="406"/>
      <c r="HU19" s="406"/>
      <c r="HV19" s="406"/>
      <c r="HW19" s="406"/>
      <c r="HX19" s="406"/>
      <c r="HY19" s="406"/>
      <c r="HZ19" s="406"/>
      <c r="IA19" s="406"/>
      <c r="IB19" s="406"/>
      <c r="IC19" s="406"/>
      <c r="ID19" s="406"/>
      <c r="IE19" s="406"/>
      <c r="IF19" s="406"/>
      <c r="IG19" s="406"/>
      <c r="IH19" s="406"/>
      <c r="II19" s="406"/>
      <c r="IJ19" s="406"/>
    </row>
    <row r="20" spans="1:249" ht="38.25" customHeight="1">
      <c r="A20" s="407"/>
      <c r="B20" s="408"/>
      <c r="C20" s="409"/>
      <c r="D20" s="409"/>
      <c r="E20" s="409"/>
      <c r="F20" s="409"/>
      <c r="G20" s="409"/>
      <c r="H20" s="321"/>
      <c r="I20" s="409"/>
      <c r="J20" s="409"/>
      <c r="K20" s="409"/>
      <c r="L20" s="409"/>
      <c r="M20" s="409"/>
      <c r="N20" s="409"/>
      <c r="O20" s="409"/>
      <c r="P20" s="409"/>
      <c r="Q20" s="323"/>
      <c r="R20" s="323"/>
      <c r="S20" s="323"/>
      <c r="T20" s="323"/>
      <c r="U20" s="323"/>
      <c r="V20" s="323"/>
    </row>
    <row r="21" spans="1:249" ht="38.25" customHeight="1">
      <c r="A21" s="407"/>
      <c r="B21" s="408"/>
      <c r="C21" s="409"/>
      <c r="D21" s="409"/>
      <c r="E21" s="409"/>
      <c r="F21" s="409"/>
      <c r="G21" s="409"/>
      <c r="H21" s="321"/>
      <c r="I21" s="409"/>
      <c r="J21" s="409"/>
      <c r="K21" s="409"/>
      <c r="L21" s="409"/>
      <c r="M21" s="409"/>
      <c r="N21" s="409"/>
      <c r="O21" s="409"/>
      <c r="P21" s="409"/>
      <c r="Q21" s="323"/>
      <c r="R21" s="323"/>
      <c r="S21" s="323"/>
      <c r="T21" s="323"/>
      <c r="U21" s="323"/>
      <c r="V21" s="323"/>
    </row>
    <row r="22" spans="1:249" ht="15" customHeight="1">
      <c r="A22" s="407" t="s">
        <v>287</v>
      </c>
      <c r="B22" s="408"/>
      <c r="C22" s="409"/>
      <c r="D22" s="409"/>
      <c r="E22" s="409"/>
      <c r="F22" s="409"/>
      <c r="G22" s="409"/>
      <c r="H22" s="321"/>
      <c r="I22" s="409"/>
      <c r="J22" s="409"/>
      <c r="K22" s="409"/>
      <c r="L22" s="409"/>
      <c r="M22" s="409"/>
      <c r="N22" s="409"/>
      <c r="O22" s="409"/>
      <c r="P22" s="409"/>
      <c r="Q22" s="323"/>
      <c r="R22" s="323"/>
      <c r="S22" s="323"/>
      <c r="T22" s="323"/>
      <c r="U22" s="323"/>
      <c r="V22" s="323"/>
    </row>
    <row r="23" spans="1:249" ht="15" customHeight="1">
      <c r="A23" s="407" t="s">
        <v>605</v>
      </c>
      <c r="B23" s="408"/>
      <c r="C23" s="409"/>
      <c r="D23" s="409"/>
      <c r="E23" s="409"/>
      <c r="F23" s="409"/>
      <c r="G23" s="409"/>
      <c r="H23" s="321"/>
      <c r="I23" s="409"/>
      <c r="J23" s="409"/>
      <c r="K23" s="409"/>
      <c r="L23" s="409"/>
      <c r="M23" s="409"/>
      <c r="N23" s="409"/>
      <c r="O23" s="409"/>
      <c r="P23" s="409"/>
      <c r="Q23" s="323"/>
      <c r="R23" s="323"/>
      <c r="S23" s="323"/>
      <c r="T23" s="323"/>
      <c r="U23" s="323"/>
      <c r="V23" s="323"/>
    </row>
    <row r="24" spans="1:249" ht="15" customHeight="1">
      <c r="A24" s="407" t="s">
        <v>606</v>
      </c>
      <c r="B24" s="408"/>
      <c r="C24" s="409"/>
      <c r="D24" s="409"/>
      <c r="E24" s="409"/>
      <c r="F24" s="409"/>
      <c r="G24" s="409"/>
      <c r="H24" s="321"/>
      <c r="I24" s="409"/>
      <c r="J24" s="409"/>
      <c r="K24" s="409"/>
      <c r="L24" s="409"/>
      <c r="M24" s="409"/>
      <c r="N24" s="409"/>
      <c r="O24" s="409"/>
      <c r="P24" s="409"/>
      <c r="Q24" s="323"/>
      <c r="R24" s="323"/>
      <c r="S24" s="323"/>
      <c r="T24" s="323"/>
      <c r="U24" s="323"/>
      <c r="V24" s="323"/>
    </row>
    <row r="25" spans="1:249" ht="15" customHeight="1">
      <c r="A25" s="410"/>
      <c r="C25" s="321"/>
      <c r="D25" s="321"/>
      <c r="E25" s="321"/>
      <c r="F25" s="321"/>
      <c r="G25" s="321"/>
      <c r="H25" s="321"/>
      <c r="I25" s="321"/>
      <c r="J25" s="321"/>
      <c r="K25" s="321"/>
      <c r="L25" s="322"/>
      <c r="M25" s="322"/>
      <c r="N25" s="321"/>
      <c r="O25" s="321"/>
      <c r="P25" s="321"/>
      <c r="Q25" s="323"/>
      <c r="R25" s="323"/>
      <c r="S25" s="323"/>
      <c r="T25" s="323"/>
      <c r="U25" s="323"/>
      <c r="V25" s="323"/>
    </row>
    <row r="26" spans="1:249" s="316" customFormat="1" ht="15" customHeight="1">
      <c r="A26" s="411" t="s">
        <v>562</v>
      </c>
      <c r="C26" s="321"/>
      <c r="D26" s="321"/>
      <c r="E26" s="321"/>
      <c r="F26" s="321"/>
      <c r="G26" s="321"/>
      <c r="H26" s="321"/>
      <c r="I26" s="321"/>
      <c r="J26" s="321"/>
      <c r="K26" s="321"/>
      <c r="L26" s="322"/>
      <c r="M26" s="322"/>
      <c r="N26" s="321"/>
      <c r="O26" s="321"/>
      <c r="P26" s="321"/>
      <c r="Q26" s="323"/>
      <c r="R26" s="323"/>
      <c r="S26" s="323"/>
      <c r="T26" s="323"/>
      <c r="U26" s="323"/>
      <c r="V26" s="323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</row>
    <row r="27" spans="1:249" s="316" customFormat="1" ht="15" customHeight="1">
      <c r="A27" s="411" t="s">
        <v>277</v>
      </c>
      <c r="C27" s="321"/>
      <c r="D27" s="321"/>
      <c r="E27" s="321"/>
      <c r="F27" s="321"/>
      <c r="G27" s="321"/>
      <c r="H27" s="321"/>
      <c r="I27" s="321"/>
      <c r="J27" s="321"/>
      <c r="K27" s="321"/>
      <c r="L27" s="322"/>
      <c r="M27" s="322"/>
      <c r="N27" s="321"/>
      <c r="O27" s="321"/>
      <c r="P27" s="321"/>
      <c r="Q27" s="323"/>
      <c r="R27" s="323"/>
      <c r="S27" s="323"/>
      <c r="T27" s="323"/>
      <c r="U27" s="323"/>
      <c r="V27" s="323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</row>
    <row r="28" spans="1:249" ht="15.75">
      <c r="C28" s="321"/>
      <c r="D28" s="321"/>
      <c r="E28" s="321"/>
      <c r="F28" s="321"/>
      <c r="G28" s="321"/>
      <c r="H28" s="321"/>
      <c r="I28" s="321"/>
      <c r="J28" s="321"/>
      <c r="K28" s="321"/>
      <c r="L28" s="322"/>
      <c r="M28" s="322"/>
      <c r="N28" s="321"/>
      <c r="O28" s="321"/>
      <c r="P28" s="321"/>
      <c r="Q28" s="323"/>
      <c r="R28" s="323"/>
      <c r="S28" s="323"/>
      <c r="T28" s="323"/>
      <c r="U28" s="323"/>
      <c r="V28" s="323"/>
    </row>
    <row r="29" spans="1:249" ht="15.75">
      <c r="C29" s="321"/>
      <c r="D29" s="321"/>
      <c r="E29" s="321"/>
      <c r="F29" s="321"/>
      <c r="G29" s="321"/>
      <c r="H29" s="321"/>
      <c r="I29" s="321"/>
      <c r="J29" s="321"/>
      <c r="K29" s="321"/>
      <c r="L29" s="322"/>
      <c r="M29" s="322"/>
      <c r="N29" s="321"/>
      <c r="O29" s="321"/>
      <c r="P29" s="321"/>
      <c r="Q29" s="323"/>
      <c r="R29" s="323"/>
      <c r="S29" s="323"/>
      <c r="T29" s="323"/>
      <c r="U29" s="323"/>
      <c r="V29" s="323"/>
    </row>
    <row r="30" spans="1:249" ht="15.75">
      <c r="C30" s="321"/>
      <c r="D30" s="321"/>
      <c r="E30" s="321"/>
      <c r="F30" s="321"/>
      <c r="G30" s="321"/>
      <c r="H30" s="321"/>
      <c r="I30" s="321"/>
      <c r="J30" s="321"/>
      <c r="K30" s="321"/>
      <c r="L30" s="322"/>
      <c r="M30" s="322"/>
      <c r="N30" s="321"/>
      <c r="O30" s="321"/>
      <c r="P30" s="321"/>
      <c r="Q30" s="323"/>
      <c r="R30" s="323"/>
      <c r="S30" s="323"/>
      <c r="T30" s="323"/>
      <c r="U30" s="323"/>
      <c r="V30" s="323"/>
    </row>
    <row r="31" spans="1:249" ht="15.75">
      <c r="C31" s="321"/>
      <c r="D31" s="321"/>
      <c r="E31" s="321"/>
      <c r="F31" s="321"/>
      <c r="G31" s="321"/>
      <c r="H31" s="321"/>
      <c r="I31" s="321"/>
      <c r="J31" s="321"/>
      <c r="K31" s="321"/>
      <c r="L31" s="322"/>
      <c r="M31" s="322"/>
      <c r="N31" s="321"/>
      <c r="O31" s="321"/>
      <c r="P31" s="321"/>
      <c r="Q31" s="323"/>
      <c r="R31" s="323"/>
      <c r="S31" s="323"/>
      <c r="T31" s="323"/>
      <c r="U31" s="323"/>
      <c r="V31" s="323"/>
    </row>
    <row r="32" spans="1:249" ht="15.75">
      <c r="C32" s="321"/>
      <c r="D32" s="321"/>
      <c r="E32" s="321"/>
      <c r="F32" s="321"/>
      <c r="G32" s="321"/>
      <c r="H32" s="321"/>
      <c r="I32" s="321"/>
      <c r="J32" s="321"/>
      <c r="K32" s="321"/>
      <c r="L32" s="322"/>
      <c r="M32" s="322"/>
      <c r="N32" s="321"/>
      <c r="O32" s="321"/>
      <c r="P32" s="321"/>
      <c r="Q32" s="323"/>
      <c r="R32" s="323"/>
      <c r="S32" s="323"/>
      <c r="T32" s="323"/>
      <c r="U32" s="323"/>
      <c r="V32" s="323"/>
    </row>
    <row r="33" spans="3:22" ht="15.75">
      <c r="C33" s="321"/>
      <c r="D33" s="321"/>
      <c r="E33" s="321"/>
      <c r="F33" s="321"/>
      <c r="G33" s="321"/>
      <c r="H33" s="321"/>
      <c r="I33" s="321"/>
      <c r="J33" s="321"/>
      <c r="K33" s="321"/>
      <c r="L33" s="322"/>
      <c r="M33" s="322"/>
      <c r="N33" s="321"/>
      <c r="O33" s="321"/>
      <c r="P33" s="321"/>
      <c r="Q33" s="323"/>
      <c r="R33" s="323"/>
      <c r="S33" s="323"/>
      <c r="T33" s="323"/>
      <c r="U33" s="323"/>
      <c r="V33" s="323"/>
    </row>
    <row r="34" spans="3:22" ht="15.75">
      <c r="C34" s="321"/>
      <c r="D34" s="321"/>
      <c r="E34" s="321"/>
      <c r="F34" s="321"/>
      <c r="G34" s="321"/>
      <c r="H34" s="321"/>
      <c r="I34" s="321"/>
      <c r="J34" s="321"/>
      <c r="K34" s="321"/>
      <c r="L34" s="322"/>
      <c r="M34" s="322"/>
      <c r="N34" s="321"/>
      <c r="O34" s="321"/>
      <c r="P34" s="321"/>
      <c r="Q34" s="323"/>
      <c r="R34" s="323"/>
      <c r="S34" s="323"/>
      <c r="T34" s="323"/>
      <c r="U34" s="323"/>
      <c r="V34" s="323"/>
    </row>
    <row r="35" spans="3:22" ht="15.75">
      <c r="C35" s="321"/>
      <c r="D35" s="321"/>
      <c r="E35" s="321"/>
      <c r="F35" s="321"/>
      <c r="G35" s="321"/>
      <c r="H35" s="321"/>
      <c r="I35" s="321"/>
      <c r="J35" s="321"/>
      <c r="K35" s="321"/>
      <c r="L35" s="322"/>
      <c r="M35" s="322"/>
      <c r="N35" s="321"/>
      <c r="O35" s="321"/>
      <c r="P35" s="321"/>
      <c r="Q35" s="323"/>
      <c r="R35" s="323"/>
      <c r="S35" s="323"/>
      <c r="T35" s="323"/>
      <c r="U35" s="323"/>
      <c r="V35" s="323"/>
    </row>
    <row r="36" spans="3:22" ht="15.75">
      <c r="C36" s="321"/>
      <c r="D36" s="321"/>
      <c r="E36" s="321"/>
      <c r="F36" s="321"/>
      <c r="G36" s="321"/>
      <c r="H36" s="321"/>
      <c r="I36" s="321"/>
      <c r="J36" s="321"/>
      <c r="K36" s="321"/>
      <c r="L36" s="322"/>
      <c r="M36" s="322"/>
      <c r="N36" s="321"/>
      <c r="O36" s="321"/>
      <c r="P36" s="321"/>
      <c r="Q36" s="323"/>
      <c r="R36" s="323"/>
      <c r="S36" s="323"/>
      <c r="T36" s="323"/>
      <c r="U36" s="323"/>
      <c r="V36" s="323"/>
    </row>
    <row r="37" spans="3:22" ht="15.75">
      <c r="C37" s="321"/>
      <c r="D37" s="321"/>
      <c r="E37" s="321"/>
      <c r="F37" s="321"/>
      <c r="G37" s="321"/>
      <c r="H37" s="321"/>
      <c r="I37" s="321"/>
      <c r="J37" s="321"/>
      <c r="K37" s="321"/>
      <c r="L37" s="322"/>
      <c r="M37" s="322"/>
      <c r="N37" s="321"/>
      <c r="O37" s="321"/>
      <c r="P37" s="321"/>
      <c r="Q37" s="323"/>
      <c r="R37" s="323"/>
      <c r="S37" s="323"/>
      <c r="T37" s="323"/>
      <c r="U37" s="323"/>
      <c r="V37" s="323"/>
    </row>
    <row r="38" spans="3:22" ht="15.75">
      <c r="C38" s="321"/>
      <c r="D38" s="321"/>
      <c r="E38" s="321"/>
      <c r="F38" s="321"/>
      <c r="G38" s="321"/>
      <c r="H38" s="321"/>
      <c r="I38" s="321"/>
      <c r="J38" s="321"/>
      <c r="K38" s="321"/>
      <c r="L38" s="322"/>
      <c r="M38" s="322"/>
      <c r="N38" s="321"/>
      <c r="O38" s="321"/>
      <c r="P38" s="321"/>
      <c r="Q38" s="323"/>
      <c r="R38" s="323"/>
      <c r="S38" s="323"/>
      <c r="T38" s="323"/>
      <c r="U38" s="323"/>
      <c r="V38" s="323"/>
    </row>
    <row r="39" spans="3:22" ht="15.75">
      <c r="C39" s="321"/>
      <c r="D39" s="321"/>
      <c r="E39" s="321"/>
      <c r="F39" s="321"/>
      <c r="G39" s="321"/>
      <c r="H39" s="321"/>
      <c r="I39" s="321"/>
      <c r="J39" s="321"/>
      <c r="K39" s="321"/>
      <c r="L39" s="322"/>
      <c r="M39" s="322"/>
      <c r="N39" s="321"/>
      <c r="O39" s="321"/>
      <c r="P39" s="321"/>
      <c r="Q39" s="323"/>
      <c r="R39" s="323"/>
      <c r="S39" s="323"/>
      <c r="T39" s="323"/>
      <c r="U39" s="323"/>
      <c r="V39" s="323"/>
    </row>
    <row r="40" spans="3:22" ht="15.75">
      <c r="C40" s="321"/>
      <c r="D40" s="321"/>
      <c r="E40" s="321"/>
      <c r="F40" s="321"/>
      <c r="G40" s="321"/>
      <c r="H40" s="321"/>
      <c r="I40" s="321"/>
      <c r="J40" s="321"/>
      <c r="K40" s="321"/>
      <c r="L40" s="322"/>
      <c r="M40" s="322"/>
      <c r="N40" s="321"/>
      <c r="O40" s="321"/>
      <c r="P40" s="321"/>
      <c r="Q40" s="323"/>
      <c r="R40" s="323"/>
      <c r="S40" s="323"/>
      <c r="T40" s="323"/>
      <c r="U40" s="323"/>
      <c r="V40" s="323"/>
    </row>
    <row r="41" spans="3:22" ht="15.75">
      <c r="C41" s="321"/>
      <c r="D41" s="321"/>
      <c r="E41" s="321"/>
      <c r="F41" s="321"/>
      <c r="G41" s="321"/>
      <c r="H41" s="321"/>
      <c r="I41" s="321"/>
      <c r="J41" s="321"/>
      <c r="K41" s="321"/>
      <c r="L41" s="322"/>
      <c r="M41" s="322"/>
      <c r="N41" s="321"/>
      <c r="O41" s="321"/>
      <c r="P41" s="321"/>
      <c r="Q41" s="323"/>
      <c r="R41" s="323"/>
      <c r="S41" s="323"/>
      <c r="T41" s="323"/>
      <c r="U41" s="323"/>
      <c r="V41" s="323"/>
    </row>
    <row r="42" spans="3:22" ht="15.75">
      <c r="C42" s="321"/>
      <c r="D42" s="321"/>
      <c r="E42" s="321"/>
      <c r="F42" s="321"/>
      <c r="G42" s="321"/>
      <c r="H42" s="321"/>
      <c r="I42" s="321"/>
      <c r="J42" s="321"/>
      <c r="K42" s="321"/>
      <c r="L42" s="322"/>
      <c r="M42" s="322"/>
      <c r="N42" s="321"/>
      <c r="O42" s="321"/>
      <c r="P42" s="321"/>
      <c r="Q42" s="323"/>
      <c r="R42" s="323"/>
      <c r="S42" s="323"/>
      <c r="T42" s="323"/>
      <c r="U42" s="323"/>
      <c r="V42" s="323"/>
    </row>
    <row r="43" spans="3:22" ht="15.75">
      <c r="C43" s="321"/>
      <c r="D43" s="321"/>
      <c r="E43" s="321"/>
      <c r="F43" s="321"/>
      <c r="G43" s="321"/>
      <c r="H43" s="321"/>
      <c r="I43" s="321"/>
      <c r="J43" s="321"/>
      <c r="K43" s="321"/>
      <c r="L43" s="322"/>
      <c r="M43" s="322"/>
      <c r="N43" s="321"/>
      <c r="O43" s="321"/>
      <c r="P43" s="321"/>
      <c r="Q43" s="323"/>
      <c r="R43" s="323"/>
      <c r="S43" s="323"/>
      <c r="T43" s="323"/>
      <c r="U43" s="323"/>
      <c r="V43" s="323"/>
    </row>
    <row r="44" spans="3:22" ht="15.75">
      <c r="C44" s="321"/>
      <c r="D44" s="321"/>
      <c r="E44" s="321"/>
      <c r="F44" s="321"/>
      <c r="G44" s="321"/>
      <c r="H44" s="321"/>
      <c r="I44" s="321"/>
      <c r="J44" s="321"/>
      <c r="K44" s="321"/>
      <c r="L44" s="322"/>
      <c r="M44" s="322"/>
      <c r="N44" s="321"/>
      <c r="O44" s="321"/>
      <c r="P44" s="321"/>
      <c r="Q44" s="323"/>
      <c r="R44" s="323"/>
      <c r="S44" s="323"/>
      <c r="T44" s="323"/>
      <c r="U44" s="323"/>
      <c r="V44" s="323"/>
    </row>
    <row r="45" spans="3:22" ht="15.75">
      <c r="C45" s="321"/>
      <c r="D45" s="321"/>
      <c r="E45" s="321"/>
      <c r="F45" s="321"/>
      <c r="G45" s="321"/>
      <c r="H45" s="321"/>
      <c r="I45" s="321"/>
      <c r="J45" s="321"/>
      <c r="K45" s="321"/>
      <c r="L45" s="322"/>
      <c r="M45" s="322"/>
      <c r="N45" s="321"/>
      <c r="O45" s="321"/>
      <c r="P45" s="321"/>
      <c r="Q45" s="323"/>
      <c r="R45" s="323"/>
      <c r="S45" s="323"/>
      <c r="T45" s="323"/>
      <c r="U45" s="323"/>
      <c r="V45" s="323"/>
    </row>
    <row r="46" spans="3:22" ht="15.75">
      <c r="C46" s="321"/>
      <c r="D46" s="321"/>
      <c r="E46" s="321"/>
      <c r="F46" s="321"/>
      <c r="G46" s="321"/>
      <c r="H46" s="321"/>
      <c r="I46" s="321"/>
      <c r="J46" s="321"/>
      <c r="K46" s="321"/>
      <c r="L46" s="322"/>
      <c r="M46" s="322"/>
      <c r="N46" s="321"/>
      <c r="O46" s="321"/>
      <c r="P46" s="321"/>
      <c r="Q46" s="323"/>
      <c r="R46" s="323"/>
      <c r="S46" s="323"/>
      <c r="T46" s="323"/>
      <c r="U46" s="323"/>
      <c r="V46" s="323"/>
    </row>
    <row r="47" spans="3:22" ht="15.75">
      <c r="C47" s="321"/>
      <c r="D47" s="321"/>
      <c r="E47" s="321"/>
      <c r="F47" s="321"/>
      <c r="G47" s="321"/>
      <c r="H47" s="321"/>
      <c r="I47" s="321"/>
      <c r="J47" s="321"/>
      <c r="K47" s="321"/>
      <c r="L47" s="322"/>
      <c r="M47" s="322"/>
      <c r="N47" s="321"/>
      <c r="O47" s="321"/>
      <c r="P47" s="321"/>
      <c r="Q47" s="323"/>
      <c r="R47" s="323"/>
      <c r="S47" s="323"/>
      <c r="T47" s="323"/>
      <c r="U47" s="323"/>
      <c r="V47" s="323"/>
    </row>
    <row r="48" spans="3:22" ht="15.75">
      <c r="C48" s="321"/>
      <c r="D48" s="321"/>
      <c r="E48" s="321"/>
      <c r="F48" s="321"/>
      <c r="G48" s="321"/>
      <c r="H48" s="321"/>
      <c r="I48" s="321"/>
      <c r="J48" s="321"/>
      <c r="K48" s="321"/>
      <c r="L48" s="322"/>
      <c r="M48" s="322"/>
      <c r="N48" s="321"/>
      <c r="O48" s="321"/>
      <c r="P48" s="321"/>
      <c r="Q48" s="323"/>
      <c r="R48" s="323"/>
      <c r="S48" s="323"/>
      <c r="T48" s="323"/>
      <c r="U48" s="323"/>
      <c r="V48" s="323"/>
    </row>
    <row r="49" spans="3:22" ht="15.75">
      <c r="C49" s="321"/>
      <c r="D49" s="321"/>
      <c r="E49" s="321"/>
      <c r="F49" s="321"/>
      <c r="G49" s="321"/>
      <c r="H49" s="321"/>
      <c r="I49" s="321"/>
      <c r="J49" s="321"/>
      <c r="K49" s="321"/>
      <c r="L49" s="322"/>
      <c r="M49" s="322"/>
      <c r="N49" s="321"/>
      <c r="O49" s="321"/>
      <c r="P49" s="321"/>
      <c r="Q49" s="323"/>
      <c r="R49" s="323"/>
      <c r="S49" s="323"/>
      <c r="T49" s="323"/>
      <c r="U49" s="323"/>
      <c r="V49" s="323"/>
    </row>
    <row r="50" spans="3:22" ht="15.75">
      <c r="C50" s="321"/>
      <c r="D50" s="321"/>
      <c r="E50" s="321"/>
      <c r="F50" s="321"/>
      <c r="G50" s="321"/>
      <c r="H50" s="321"/>
      <c r="I50" s="321"/>
      <c r="J50" s="321"/>
      <c r="K50" s="321"/>
      <c r="L50" s="322"/>
      <c r="M50" s="322"/>
      <c r="N50" s="321"/>
      <c r="O50" s="321"/>
      <c r="P50" s="321"/>
      <c r="Q50" s="323"/>
      <c r="R50" s="323"/>
      <c r="S50" s="323"/>
      <c r="T50" s="323"/>
      <c r="U50" s="323"/>
      <c r="V50" s="323"/>
    </row>
    <row r="51" spans="3:22" ht="15.75">
      <c r="C51" s="321"/>
      <c r="D51" s="321"/>
      <c r="E51" s="321"/>
      <c r="F51" s="321"/>
      <c r="G51" s="321"/>
      <c r="H51" s="321"/>
      <c r="I51" s="321"/>
      <c r="J51" s="321"/>
      <c r="K51" s="321"/>
      <c r="L51" s="322"/>
      <c r="M51" s="322"/>
      <c r="N51" s="321"/>
      <c r="O51" s="321"/>
      <c r="P51" s="321"/>
      <c r="Q51" s="323"/>
      <c r="R51" s="323"/>
      <c r="S51" s="323"/>
      <c r="T51" s="323"/>
      <c r="U51" s="323"/>
      <c r="V51" s="323"/>
    </row>
    <row r="52" spans="3:22" ht="15.75">
      <c r="C52" s="321"/>
      <c r="D52" s="321"/>
      <c r="E52" s="321"/>
      <c r="F52" s="321"/>
      <c r="G52" s="321"/>
      <c r="H52" s="321"/>
      <c r="I52" s="321"/>
      <c r="J52" s="321"/>
      <c r="K52" s="321"/>
      <c r="L52" s="322"/>
      <c r="M52" s="322"/>
      <c r="N52" s="321"/>
      <c r="O52" s="321"/>
      <c r="P52" s="321"/>
      <c r="Q52" s="323"/>
      <c r="R52" s="323"/>
      <c r="S52" s="323"/>
      <c r="T52" s="323"/>
      <c r="U52" s="323"/>
      <c r="V52" s="323"/>
    </row>
    <row r="53" spans="3:22" ht="15.75">
      <c r="C53" s="321"/>
      <c r="D53" s="321"/>
      <c r="E53" s="321"/>
      <c r="F53" s="321"/>
      <c r="G53" s="321"/>
      <c r="H53" s="321"/>
      <c r="I53" s="321"/>
      <c r="J53" s="321"/>
      <c r="K53" s="321"/>
      <c r="L53" s="322"/>
      <c r="M53" s="322"/>
      <c r="N53" s="321"/>
      <c r="O53" s="321"/>
      <c r="P53" s="321"/>
      <c r="Q53" s="323"/>
      <c r="R53" s="323"/>
      <c r="S53" s="323"/>
      <c r="T53" s="323"/>
      <c r="U53" s="323"/>
      <c r="V53" s="323"/>
    </row>
    <row r="54" spans="3:22" ht="15.75">
      <c r="C54" s="321"/>
      <c r="D54" s="321"/>
      <c r="E54" s="321"/>
      <c r="F54" s="321"/>
      <c r="G54" s="321"/>
      <c r="H54" s="321"/>
      <c r="I54" s="321"/>
      <c r="J54" s="321"/>
      <c r="K54" s="321"/>
      <c r="L54" s="322"/>
      <c r="M54" s="322"/>
      <c r="N54" s="321"/>
      <c r="O54" s="321"/>
      <c r="P54" s="321"/>
      <c r="Q54" s="323"/>
      <c r="R54" s="323"/>
      <c r="S54" s="323"/>
      <c r="T54" s="323"/>
      <c r="U54" s="323"/>
      <c r="V54" s="323"/>
    </row>
    <row r="55" spans="3:22" ht="15.75">
      <c r="C55" s="321"/>
      <c r="D55" s="321"/>
      <c r="E55" s="321"/>
      <c r="F55" s="321"/>
      <c r="G55" s="321"/>
      <c r="H55" s="321"/>
      <c r="I55" s="321"/>
      <c r="J55" s="321"/>
      <c r="K55" s="321"/>
      <c r="L55" s="322"/>
      <c r="M55" s="322"/>
      <c r="N55" s="321"/>
      <c r="O55" s="321"/>
      <c r="P55" s="321"/>
      <c r="Q55" s="323"/>
      <c r="R55" s="323"/>
      <c r="S55" s="323"/>
      <c r="T55" s="323"/>
      <c r="U55" s="323"/>
      <c r="V55" s="323"/>
    </row>
    <row r="56" spans="3:22" ht="15.75">
      <c r="C56" s="321"/>
      <c r="D56" s="321"/>
      <c r="E56" s="321"/>
      <c r="F56" s="321"/>
      <c r="G56" s="321"/>
      <c r="H56" s="321"/>
      <c r="I56" s="321"/>
      <c r="J56" s="321"/>
      <c r="K56" s="321"/>
      <c r="L56" s="322"/>
      <c r="M56" s="322"/>
      <c r="N56" s="321"/>
      <c r="O56" s="321"/>
      <c r="P56" s="321"/>
      <c r="Q56" s="323"/>
      <c r="R56" s="323"/>
      <c r="S56" s="323"/>
      <c r="T56" s="323"/>
      <c r="U56" s="323"/>
      <c r="V56" s="323"/>
    </row>
  </sheetData>
  <sheetProtection formatCells="0" formatColumns="0" formatRows="0" autoFilter="0"/>
  <protectedRanges>
    <protectedRange sqref="A19:N24 M7:N17 F7:G17 O6:P24 H6:L18 A6:E18" name="Rango1"/>
  </protectedRanges>
  <mergeCells count="14">
    <mergeCell ref="I7:J7"/>
    <mergeCell ref="K7:L7"/>
    <mergeCell ref="M7:M8"/>
    <mergeCell ref="N7:N8"/>
    <mergeCell ref="A1:P1"/>
    <mergeCell ref="A2:P2"/>
    <mergeCell ref="A6:A8"/>
    <mergeCell ref="B6:G6"/>
    <mergeCell ref="I6:N6"/>
    <mergeCell ref="P6:P8"/>
    <mergeCell ref="B7:C7"/>
    <mergeCell ref="D7:E7"/>
    <mergeCell ref="F7:F8"/>
    <mergeCell ref="G7:G8"/>
  </mergeCells>
  <conditionalFormatting sqref="B10 D10 I10 K10">
    <cfRule type="cellIs" dxfId="1" priority="2" operator="greaterThan">
      <formula>0</formula>
    </cfRule>
  </conditionalFormatting>
  <conditionalFormatting sqref="C11 E11 J11 L11">
    <cfRule type="cellIs" dxfId="0" priority="1" operator="greaterThan">
      <formula>0</formula>
    </cfRule>
  </conditionalFormatting>
  <dataValidations disablePrompts="1" count="2">
    <dataValidation type="list" allowBlank="1" showInputMessage="1" showErrorMessage="1" sqref="P4" xr:uid="{AF1039D2-160E-4CB3-AED7-2855E85AF477}">
      <formula1>Meses</formula1>
    </dataValidation>
    <dataValidation type="whole" allowBlank="1" showInputMessage="1" showErrorMessage="1" sqref="B10:E17 I10:L17" xr:uid="{1FF27EB0-6EF0-47D1-90D9-392B8D749CA1}">
      <formula1>0</formula1>
      <formula2>1000</formula2>
    </dataValidation>
  </dataValidations>
  <printOptions horizontalCentered="1"/>
  <pageMargins left="0.23622047244094491" right="0.23622047244094491" top="1.2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6C60A-8F9A-4302-B8D9-86115A0A2A84}">
  <sheetPr>
    <tabColor theme="0" tint="-0.14999847407452621"/>
    <pageSetUpPr fitToPage="1"/>
  </sheetPr>
  <dimension ref="A1:Z63"/>
  <sheetViews>
    <sheetView view="pageBreakPreview" zoomScale="70" zoomScaleNormal="100" zoomScaleSheetLayoutView="70" workbookViewId="0">
      <selection activeCell="U26" sqref="U26"/>
    </sheetView>
  </sheetViews>
  <sheetFormatPr baseColWidth="10" defaultColWidth="11.42578125" defaultRowHeight="15"/>
  <cols>
    <col min="1" max="1" width="2.42578125" style="358" customWidth="1"/>
    <col min="2" max="2" width="6.42578125" style="414" customWidth="1"/>
    <col min="3" max="3" width="5.28515625" style="414" customWidth="1"/>
    <col min="4" max="4" width="1.140625" style="414" customWidth="1"/>
    <col min="5" max="5" width="7.7109375" style="358" customWidth="1"/>
    <col min="6" max="6" width="8.85546875" style="358" customWidth="1"/>
    <col min="7" max="11" width="11.42578125" style="358"/>
    <col min="12" max="12" width="14.140625" style="358" customWidth="1"/>
    <col min="13" max="13" width="11.42578125" style="358"/>
    <col min="14" max="14" width="13.5703125" style="358" bestFit="1" customWidth="1"/>
    <col min="15" max="16" width="11.42578125" style="358"/>
    <col min="17" max="17" width="4.140625" style="358" customWidth="1"/>
    <col min="18" max="16384" width="11.42578125" style="358"/>
  </cols>
  <sheetData>
    <row r="1" spans="1:26">
      <c r="A1" s="489"/>
      <c r="B1" s="412" t="s">
        <v>607</v>
      </c>
      <c r="C1" s="412" t="s">
        <v>575</v>
      </c>
      <c r="D1" s="486"/>
      <c r="E1" s="413" t="s">
        <v>64</v>
      </c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</row>
    <row r="2" spans="1:26" ht="20.100000000000001" customHeight="1">
      <c r="A2" s="489"/>
      <c r="B2" s="412" t="s">
        <v>590</v>
      </c>
      <c r="C2" s="415">
        <v>1</v>
      </c>
      <c r="D2" s="487"/>
      <c r="E2" s="625" t="s">
        <v>608</v>
      </c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</row>
    <row r="3" spans="1:26" ht="20.100000000000001" customHeight="1">
      <c r="A3" s="489"/>
      <c r="B3" s="412" t="s">
        <v>589</v>
      </c>
      <c r="C3" s="415">
        <v>4</v>
      </c>
      <c r="D3" s="487"/>
      <c r="E3" s="625" t="str">
        <f>UPPER('[5]TOTAL CF Y EF'!P4&amp; " "&amp; '[5]TOTAL CF Y EF'!P3)</f>
        <v>MARZO 2024</v>
      </c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416"/>
      <c r="S3" s="416"/>
      <c r="T3" s="416"/>
      <c r="U3" s="416"/>
      <c r="V3" s="416"/>
      <c r="W3" s="416"/>
      <c r="X3" s="416"/>
      <c r="Y3" s="416"/>
      <c r="Z3" s="416"/>
    </row>
    <row r="4" spans="1:26" ht="16.5" customHeight="1">
      <c r="A4" s="489"/>
      <c r="B4" s="412" t="s">
        <v>588</v>
      </c>
      <c r="C4" s="415">
        <v>4</v>
      </c>
      <c r="D4" s="487"/>
      <c r="E4" s="417"/>
      <c r="F4" s="418"/>
      <c r="G4" s="414"/>
      <c r="H4" s="414"/>
      <c r="I4" s="414"/>
      <c r="J4" s="414"/>
      <c r="K4" s="414"/>
      <c r="L4" s="414"/>
      <c r="M4" s="414"/>
      <c r="N4" s="414"/>
      <c r="O4" s="414"/>
      <c r="P4" s="414"/>
      <c r="Q4" s="414"/>
    </row>
    <row r="5" spans="1:26" ht="10.5" customHeight="1">
      <c r="A5" s="489"/>
      <c r="B5" s="412" t="s">
        <v>587</v>
      </c>
      <c r="C5" s="415">
        <v>35</v>
      </c>
      <c r="D5" s="487"/>
      <c r="E5" s="419"/>
      <c r="F5" s="419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1"/>
      <c r="S5" s="421"/>
      <c r="T5" s="421"/>
      <c r="U5" s="421"/>
      <c r="V5" s="421"/>
      <c r="W5" s="421"/>
      <c r="X5" s="421"/>
      <c r="Y5" s="421"/>
      <c r="Z5" s="421"/>
    </row>
    <row r="6" spans="1:26" ht="13.5" customHeight="1">
      <c r="A6" s="490"/>
      <c r="B6" s="412" t="s">
        <v>586</v>
      </c>
      <c r="C6" s="422">
        <v>92</v>
      </c>
      <c r="D6" s="488"/>
      <c r="E6" s="423"/>
      <c r="F6" s="424"/>
      <c r="G6" s="420"/>
      <c r="H6" s="420"/>
      <c r="I6" s="420"/>
      <c r="J6" s="420"/>
      <c r="K6" s="420"/>
      <c r="L6" s="420"/>
      <c r="M6" s="420"/>
      <c r="N6" s="420"/>
      <c r="O6" s="420"/>
      <c r="P6" s="420"/>
      <c r="Q6" s="420"/>
      <c r="R6" s="421"/>
      <c r="S6" s="421"/>
      <c r="T6" s="421"/>
      <c r="U6" s="421"/>
      <c r="V6" s="421"/>
      <c r="W6" s="421"/>
      <c r="X6" s="421"/>
      <c r="Y6" s="421"/>
      <c r="Z6" s="421"/>
    </row>
    <row r="7" spans="1:26" ht="13.5" customHeight="1">
      <c r="A7" s="490"/>
      <c r="B7" s="425" t="s">
        <v>583</v>
      </c>
      <c r="C7" s="426">
        <v>570</v>
      </c>
      <c r="D7" s="487"/>
      <c r="E7" s="423"/>
      <c r="F7" s="42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</row>
    <row r="8" spans="1:26" ht="13.5" customHeight="1">
      <c r="A8" s="490"/>
      <c r="B8" s="412" t="s">
        <v>584</v>
      </c>
      <c r="C8" s="422">
        <v>1045</v>
      </c>
      <c r="D8" s="488"/>
      <c r="E8" s="423"/>
      <c r="F8" s="424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1"/>
      <c r="S8" s="421"/>
      <c r="T8" s="421"/>
      <c r="U8" s="421"/>
      <c r="V8" s="421"/>
      <c r="W8" s="421"/>
      <c r="X8" s="421"/>
      <c r="Y8" s="421"/>
      <c r="Z8" s="421"/>
    </row>
    <row r="9" spans="1:26" ht="13.5" customHeight="1">
      <c r="A9" s="491"/>
      <c r="B9" s="412" t="s">
        <v>585</v>
      </c>
      <c r="C9" s="427">
        <v>1522</v>
      </c>
      <c r="D9" s="487"/>
      <c r="E9" s="423"/>
      <c r="F9" s="424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1"/>
      <c r="S9" s="421"/>
      <c r="T9" s="421"/>
      <c r="U9" s="421"/>
      <c r="V9" s="421"/>
      <c r="W9" s="421"/>
      <c r="X9" s="421"/>
      <c r="Y9" s="421"/>
      <c r="Z9" s="421"/>
    </row>
    <row r="10" spans="1:26" ht="13.5" customHeight="1">
      <c r="A10" s="489"/>
      <c r="B10" s="430"/>
      <c r="C10" s="430"/>
      <c r="D10" s="473"/>
      <c r="E10" s="423"/>
      <c r="F10" s="424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1"/>
      <c r="S10" s="421"/>
      <c r="T10" s="421"/>
      <c r="U10" s="421"/>
      <c r="V10" s="421"/>
      <c r="W10" s="421"/>
      <c r="X10" s="421"/>
      <c r="Y10" s="421"/>
      <c r="Z10" s="421"/>
    </row>
    <row r="11" spans="1:26" ht="13.5" customHeight="1">
      <c r="A11" s="472"/>
      <c r="B11" s="473"/>
      <c r="C11" s="473"/>
      <c r="D11" s="473"/>
      <c r="E11" s="423"/>
      <c r="F11" s="424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1"/>
      <c r="S11" s="421"/>
      <c r="T11" s="421"/>
      <c r="U11" s="421"/>
      <c r="V11" s="421"/>
      <c r="W11" s="421"/>
      <c r="X11" s="421"/>
      <c r="Y11" s="421"/>
      <c r="Z11" s="421"/>
    </row>
    <row r="12" spans="1:26" ht="13.5" customHeight="1">
      <c r="A12" s="472"/>
      <c r="B12" s="473"/>
      <c r="C12" s="473"/>
      <c r="D12" s="473"/>
      <c r="E12" s="423"/>
      <c r="F12" s="424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1"/>
      <c r="S12" s="421"/>
      <c r="T12" s="421"/>
      <c r="U12" s="421"/>
      <c r="V12" s="421"/>
      <c r="W12" s="421"/>
      <c r="X12" s="421"/>
      <c r="Y12" s="421"/>
      <c r="Z12" s="421"/>
    </row>
    <row r="13" spans="1:26" ht="13.5" customHeight="1">
      <c r="A13" s="472"/>
      <c r="B13" s="473"/>
      <c r="C13" s="473"/>
      <c r="D13" s="473"/>
      <c r="E13" s="423"/>
      <c r="F13" s="424"/>
      <c r="G13" s="420"/>
      <c r="H13" s="420"/>
      <c r="I13" s="420"/>
      <c r="J13" s="420"/>
      <c r="K13" s="420"/>
      <c r="L13" s="420"/>
      <c r="M13" s="420"/>
      <c r="N13" s="420"/>
      <c r="O13" s="420"/>
      <c r="P13" s="420"/>
      <c r="Q13" s="420"/>
      <c r="R13" s="421"/>
      <c r="S13" s="421"/>
      <c r="T13" s="421"/>
      <c r="U13" s="421"/>
      <c r="V13" s="421"/>
      <c r="W13" s="421"/>
      <c r="X13" s="421"/>
      <c r="Y13" s="421"/>
      <c r="Z13" s="421"/>
    </row>
    <row r="14" spans="1:26" ht="13.5" customHeight="1">
      <c r="A14" s="472"/>
      <c r="B14" s="473"/>
      <c r="C14" s="473"/>
      <c r="D14" s="473"/>
      <c r="E14" s="423"/>
      <c r="F14" s="424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1"/>
      <c r="S14" s="421"/>
      <c r="T14" s="421"/>
      <c r="U14" s="421"/>
      <c r="V14" s="421"/>
      <c r="W14" s="421"/>
      <c r="X14" s="421"/>
      <c r="Y14" s="421"/>
      <c r="Z14" s="421"/>
    </row>
    <row r="15" spans="1:26" ht="13.5" customHeight="1">
      <c r="A15" s="472"/>
      <c r="B15" s="473"/>
      <c r="C15" s="473"/>
      <c r="D15" s="473"/>
      <c r="E15" s="423"/>
      <c r="F15" s="424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  <c r="R15" s="421"/>
      <c r="S15" s="421"/>
      <c r="T15" s="421"/>
      <c r="U15" s="421"/>
      <c r="V15" s="421"/>
      <c r="W15" s="421"/>
      <c r="X15" s="421"/>
      <c r="Y15" s="421"/>
      <c r="Z15" s="421"/>
    </row>
    <row r="16" spans="1:26" ht="13.5" customHeight="1">
      <c r="A16" s="472"/>
      <c r="B16" s="473"/>
      <c r="C16" s="473"/>
      <c r="D16" s="473"/>
      <c r="E16" s="423"/>
      <c r="F16" s="424"/>
      <c r="G16" s="420"/>
      <c r="H16" s="420"/>
      <c r="I16" s="420"/>
      <c r="J16" s="420"/>
      <c r="K16" s="420"/>
      <c r="L16" s="420"/>
      <c r="M16" s="420"/>
      <c r="N16" s="420"/>
      <c r="O16" s="420"/>
      <c r="P16" s="420"/>
      <c r="Q16" s="420"/>
      <c r="R16" s="421"/>
      <c r="S16" s="421"/>
      <c r="T16" s="421"/>
      <c r="U16" s="421"/>
      <c r="V16" s="421"/>
      <c r="W16" s="421"/>
      <c r="X16" s="421"/>
      <c r="Y16" s="421"/>
      <c r="Z16" s="421"/>
    </row>
    <row r="17" spans="1:26" ht="13.5" customHeight="1">
      <c r="A17" s="472"/>
      <c r="B17" s="473"/>
      <c r="C17" s="473"/>
      <c r="D17" s="473"/>
      <c r="E17" s="423"/>
      <c r="F17" s="424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1"/>
      <c r="S17" s="421"/>
      <c r="T17" s="421"/>
      <c r="U17" s="421"/>
      <c r="V17" s="421"/>
      <c r="W17" s="421"/>
      <c r="X17" s="421"/>
      <c r="Y17" s="421"/>
      <c r="Z17" s="421"/>
    </row>
    <row r="18" spans="1:26" ht="13.5" customHeight="1">
      <c r="A18" s="472"/>
      <c r="B18" s="473"/>
      <c r="C18" s="473"/>
      <c r="D18" s="473"/>
      <c r="E18" s="423"/>
      <c r="F18" s="424"/>
      <c r="G18" s="420"/>
      <c r="H18" s="420"/>
      <c r="I18" s="420"/>
      <c r="J18" s="420"/>
      <c r="K18" s="420"/>
      <c r="L18" s="420"/>
      <c r="M18" s="420"/>
      <c r="N18" s="420"/>
      <c r="O18" s="420"/>
      <c r="P18" s="420"/>
      <c r="Q18" s="420"/>
      <c r="R18" s="421"/>
      <c r="S18" s="421"/>
      <c r="T18" s="421"/>
      <c r="U18" s="421"/>
      <c r="V18" s="421"/>
      <c r="W18" s="421"/>
      <c r="X18" s="421"/>
      <c r="Y18" s="421"/>
      <c r="Z18" s="421"/>
    </row>
    <row r="19" spans="1:26" ht="13.5" customHeight="1">
      <c r="A19" s="472"/>
      <c r="B19" s="473"/>
      <c r="C19" s="473"/>
      <c r="D19" s="473"/>
      <c r="E19" s="423"/>
      <c r="F19" s="424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  <c r="R19" s="421"/>
      <c r="S19" s="421"/>
      <c r="T19" s="421"/>
      <c r="U19" s="421"/>
      <c r="V19" s="421"/>
      <c r="W19" s="421"/>
      <c r="X19" s="421"/>
      <c r="Y19" s="421"/>
      <c r="Z19" s="421"/>
    </row>
    <row r="20" spans="1:26" ht="13.5" customHeight="1">
      <c r="A20" s="472"/>
      <c r="B20" s="473"/>
      <c r="C20" s="473"/>
      <c r="D20" s="473"/>
      <c r="E20" s="423"/>
      <c r="F20" s="424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1"/>
      <c r="S20" s="421"/>
      <c r="T20" s="421"/>
      <c r="U20" s="421"/>
      <c r="V20" s="421"/>
      <c r="W20" s="421"/>
      <c r="X20" s="421"/>
      <c r="Y20" s="421"/>
      <c r="Z20" s="421"/>
    </row>
    <row r="21" spans="1:26" ht="13.5" customHeight="1">
      <c r="E21" s="423"/>
      <c r="F21" s="424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1"/>
      <c r="S21" s="421"/>
      <c r="T21" s="421"/>
      <c r="U21" s="421"/>
      <c r="V21" s="421"/>
      <c r="W21" s="421"/>
      <c r="X21" s="421"/>
      <c r="Y21" s="421"/>
      <c r="Z21" s="421"/>
    </row>
    <row r="22" spans="1:26" ht="13.5" customHeight="1">
      <c r="E22" s="423"/>
      <c r="F22" s="424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1"/>
      <c r="S22" s="421"/>
      <c r="T22" s="421"/>
      <c r="U22" s="421"/>
      <c r="V22" s="421"/>
      <c r="W22" s="421"/>
      <c r="X22" s="421"/>
      <c r="Y22" s="421"/>
      <c r="Z22" s="421"/>
    </row>
    <row r="23" spans="1:26" ht="13.5" customHeight="1">
      <c r="E23" s="423"/>
      <c r="F23" s="424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1"/>
      <c r="S23" s="421"/>
      <c r="T23" s="421"/>
      <c r="U23" s="421"/>
      <c r="V23" s="421"/>
      <c r="W23" s="421"/>
      <c r="X23" s="421"/>
      <c r="Y23" s="421"/>
      <c r="Z23" s="421"/>
    </row>
    <row r="24" spans="1:26" ht="13.5" customHeight="1">
      <c r="E24" s="428"/>
      <c r="F24" s="429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1"/>
      <c r="S24" s="421"/>
      <c r="T24" s="421"/>
      <c r="U24" s="421"/>
      <c r="V24" s="421"/>
      <c r="W24" s="421"/>
      <c r="X24" s="421"/>
      <c r="Y24" s="421"/>
      <c r="Z24" s="421"/>
    </row>
    <row r="25" spans="1:26" ht="13.5" customHeight="1">
      <c r="E25" s="430"/>
      <c r="F25" s="43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1"/>
      <c r="S25" s="421"/>
      <c r="T25" s="421"/>
      <c r="U25" s="421"/>
      <c r="V25" s="421"/>
      <c r="W25" s="421"/>
      <c r="X25" s="421"/>
      <c r="Y25" s="421"/>
      <c r="Z25" s="421"/>
    </row>
    <row r="26" spans="1:26" ht="13.5" customHeight="1">
      <c r="E26" s="430"/>
      <c r="F26" s="430"/>
      <c r="G26" s="431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1"/>
      <c r="S26" s="421"/>
      <c r="T26" s="421"/>
      <c r="U26" s="421"/>
      <c r="V26" s="421"/>
      <c r="W26" s="421"/>
      <c r="X26" s="421"/>
      <c r="Y26" s="421"/>
      <c r="Z26" s="421"/>
    </row>
    <row r="27" spans="1:26" ht="16.5" customHeight="1">
      <c r="E27" s="430"/>
      <c r="F27" s="430"/>
      <c r="G27" s="431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1"/>
      <c r="S27" s="421"/>
      <c r="T27" s="421"/>
      <c r="U27" s="421"/>
      <c r="V27" s="421"/>
      <c r="W27" s="421"/>
      <c r="X27" s="421"/>
      <c r="Y27" s="421"/>
      <c r="Z27" s="421"/>
    </row>
    <row r="28" spans="1:26" ht="16.5" customHeight="1">
      <c r="E28" s="430"/>
      <c r="F28" s="43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1"/>
      <c r="S28" s="421"/>
      <c r="T28" s="421"/>
      <c r="U28" s="421"/>
      <c r="V28" s="421"/>
      <c r="W28" s="421"/>
      <c r="X28" s="421"/>
      <c r="Y28" s="421"/>
      <c r="Z28" s="421"/>
    </row>
    <row r="29" spans="1:26" ht="16.5" customHeight="1">
      <c r="E29" s="414"/>
      <c r="F29" s="414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1"/>
      <c r="S29" s="421"/>
      <c r="T29" s="421"/>
      <c r="U29" s="421"/>
      <c r="V29" s="421"/>
      <c r="W29" s="421"/>
      <c r="X29" s="421"/>
      <c r="Y29" s="421"/>
      <c r="Z29" s="421"/>
    </row>
    <row r="30" spans="1:26" ht="16.5" customHeight="1">
      <c r="E30" s="414"/>
      <c r="F30" s="414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1"/>
      <c r="S30" s="421"/>
      <c r="T30" s="421"/>
      <c r="U30" s="421"/>
      <c r="V30" s="421"/>
      <c r="W30" s="421"/>
      <c r="X30" s="421"/>
      <c r="Y30" s="421"/>
      <c r="Z30" s="421"/>
    </row>
    <row r="31" spans="1:26" ht="29.25" customHeight="1">
      <c r="E31" s="414"/>
      <c r="F31" s="414"/>
      <c r="G31" s="420"/>
      <c r="H31" s="420"/>
      <c r="I31" s="420"/>
      <c r="J31" s="420"/>
      <c r="K31" s="414"/>
      <c r="L31" s="414"/>
      <c r="M31" s="420"/>
      <c r="N31" s="420"/>
      <c r="O31" s="420"/>
      <c r="P31" s="420"/>
      <c r="Q31" s="420"/>
      <c r="R31" s="421"/>
      <c r="S31" s="421"/>
      <c r="T31" s="421"/>
      <c r="U31" s="421"/>
      <c r="V31" s="421"/>
      <c r="W31" s="421"/>
      <c r="X31" s="421"/>
      <c r="Y31" s="421"/>
      <c r="Z31" s="421"/>
    </row>
    <row r="32" spans="1:26" ht="34.5" customHeight="1">
      <c r="E32" s="414"/>
      <c r="F32" s="414"/>
      <c r="G32" s="420"/>
      <c r="H32" s="420"/>
      <c r="I32" s="420"/>
      <c r="J32" s="420"/>
      <c r="K32" s="432" t="s">
        <v>223</v>
      </c>
      <c r="L32" s="433">
        <v>3273</v>
      </c>
      <c r="M32" s="420"/>
      <c r="N32" s="420"/>
      <c r="O32" s="420"/>
      <c r="P32" s="420"/>
      <c r="Q32" s="420"/>
      <c r="R32" s="421"/>
      <c r="S32" s="421"/>
      <c r="T32" s="421"/>
      <c r="U32" s="421"/>
      <c r="V32" s="421"/>
      <c r="W32" s="421"/>
      <c r="X32" s="421"/>
      <c r="Y32" s="421"/>
      <c r="Z32" s="421"/>
    </row>
    <row r="33" spans="1:26" ht="34.5" customHeight="1">
      <c r="E33" s="414"/>
      <c r="F33" s="414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1"/>
      <c r="S33" s="421"/>
      <c r="T33" s="421"/>
      <c r="U33" s="421"/>
      <c r="V33" s="421"/>
      <c r="W33" s="421"/>
      <c r="X33" s="421"/>
      <c r="Y33" s="421"/>
      <c r="Z33" s="421"/>
    </row>
    <row r="34" spans="1:26" ht="10.5" customHeight="1">
      <c r="A34" s="434" t="s">
        <v>287</v>
      </c>
      <c r="F34" s="414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1"/>
      <c r="S34" s="421"/>
      <c r="T34" s="421"/>
      <c r="U34" s="421"/>
      <c r="V34" s="421"/>
      <c r="W34" s="421"/>
      <c r="X34" s="421"/>
      <c r="Y34" s="421"/>
      <c r="Z34" s="421"/>
    </row>
    <row r="35" spans="1:26" ht="10.5" customHeight="1">
      <c r="A35" s="435" t="s">
        <v>609</v>
      </c>
      <c r="F35" s="414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1"/>
      <c r="S35" s="421"/>
      <c r="T35" s="421"/>
      <c r="U35" s="421"/>
      <c r="V35" s="421"/>
      <c r="W35" s="421"/>
      <c r="X35" s="421"/>
      <c r="Y35" s="421"/>
      <c r="Z35" s="421"/>
    </row>
    <row r="36" spans="1:26" ht="10.5" customHeight="1">
      <c r="A36" s="435" t="s">
        <v>277</v>
      </c>
      <c r="F36" s="414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1"/>
      <c r="S36" s="421"/>
      <c r="T36" s="421"/>
      <c r="U36" s="421"/>
      <c r="V36" s="421"/>
      <c r="W36" s="421"/>
      <c r="X36" s="421"/>
      <c r="Y36" s="421"/>
      <c r="Z36" s="421"/>
    </row>
    <row r="37" spans="1:26" ht="15.75"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</row>
    <row r="38" spans="1:26" ht="15.75">
      <c r="G38" s="421"/>
      <c r="H38" s="421"/>
      <c r="I38" s="421"/>
      <c r="J38" s="421"/>
      <c r="K38" s="421"/>
      <c r="L38" s="421"/>
      <c r="M38" s="421"/>
      <c r="N38" s="421"/>
      <c r="O38" s="421"/>
      <c r="P38" s="421"/>
      <c r="Q38" s="421"/>
      <c r="R38" s="421"/>
      <c r="S38" s="421"/>
      <c r="T38" s="421"/>
      <c r="U38" s="421"/>
      <c r="V38" s="421"/>
      <c r="W38" s="421"/>
      <c r="X38" s="421"/>
      <c r="Y38" s="421"/>
      <c r="Z38" s="421"/>
    </row>
    <row r="39" spans="1:26" ht="15.75">
      <c r="G39" s="421"/>
      <c r="H39" s="421"/>
      <c r="I39" s="421"/>
      <c r="J39" s="421"/>
      <c r="K39" s="421"/>
      <c r="L39" s="421"/>
      <c r="M39" s="421"/>
      <c r="N39" s="421"/>
      <c r="O39" s="421"/>
      <c r="P39" s="421"/>
      <c r="Q39" s="421"/>
      <c r="R39" s="421"/>
      <c r="S39" s="421"/>
      <c r="T39" s="421"/>
      <c r="U39" s="421"/>
      <c r="V39" s="421"/>
      <c r="W39" s="421"/>
      <c r="X39" s="421"/>
      <c r="Y39" s="421"/>
      <c r="Z39" s="421"/>
    </row>
    <row r="40" spans="1:26" ht="15.75">
      <c r="G40" s="421"/>
      <c r="H40" s="421"/>
      <c r="I40" s="421"/>
      <c r="J40" s="421"/>
      <c r="K40" s="421"/>
      <c r="L40" s="421"/>
      <c r="M40" s="421"/>
      <c r="N40" s="421"/>
      <c r="O40" s="421"/>
      <c r="P40" s="421"/>
      <c r="Q40" s="421"/>
      <c r="R40" s="421"/>
      <c r="S40" s="421"/>
      <c r="T40" s="421"/>
      <c r="U40" s="421"/>
      <c r="V40" s="421"/>
      <c r="W40" s="421"/>
      <c r="X40" s="421"/>
      <c r="Y40" s="421"/>
      <c r="Z40" s="421"/>
    </row>
    <row r="41" spans="1:26" ht="15.75">
      <c r="G41" s="421"/>
      <c r="H41" s="421"/>
      <c r="I41" s="421"/>
      <c r="J41" s="421"/>
      <c r="K41" s="421"/>
      <c r="L41" s="421"/>
      <c r="M41" s="421"/>
      <c r="N41" s="421"/>
      <c r="O41" s="421"/>
      <c r="P41" s="421"/>
      <c r="Q41" s="421"/>
      <c r="R41" s="421"/>
      <c r="S41" s="421"/>
      <c r="T41" s="421"/>
      <c r="U41" s="421"/>
      <c r="V41" s="421"/>
      <c r="W41" s="421"/>
      <c r="X41" s="421"/>
      <c r="Y41" s="421"/>
      <c r="Z41" s="421"/>
    </row>
    <row r="42" spans="1:26" ht="15.75">
      <c r="G42" s="421"/>
      <c r="H42" s="421"/>
      <c r="I42" s="421"/>
      <c r="J42" s="42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</row>
    <row r="43" spans="1:26" ht="15.75">
      <c r="G43" s="421"/>
      <c r="H43" s="421"/>
      <c r="I43" s="421"/>
      <c r="J43" s="421"/>
      <c r="K43" s="421"/>
      <c r="L43" s="421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</row>
    <row r="44" spans="1:26" ht="15.75">
      <c r="G44" s="421"/>
      <c r="H44" s="421"/>
      <c r="I44" s="421"/>
      <c r="J44" s="421"/>
      <c r="K44" s="421"/>
      <c r="L44" s="421"/>
      <c r="M44" s="421"/>
      <c r="N44" s="421"/>
      <c r="O44" s="421"/>
      <c r="P44" s="421"/>
      <c r="Q44" s="421"/>
      <c r="R44" s="421"/>
      <c r="S44" s="421"/>
      <c r="T44" s="421"/>
      <c r="U44" s="421"/>
      <c r="V44" s="421"/>
      <c r="W44" s="421"/>
      <c r="X44" s="421"/>
      <c r="Y44" s="421"/>
      <c r="Z44" s="421"/>
    </row>
    <row r="45" spans="1:26" ht="15.75">
      <c r="G45" s="421"/>
      <c r="H45" s="421"/>
      <c r="I45" s="421"/>
      <c r="J45" s="421"/>
      <c r="K45" s="421"/>
      <c r="L45" s="421"/>
      <c r="M45" s="421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</row>
    <row r="46" spans="1:26" ht="15.75">
      <c r="G46" s="421"/>
      <c r="H46" s="421"/>
      <c r="I46" s="421"/>
      <c r="J46" s="421"/>
      <c r="K46" s="421"/>
      <c r="L46" s="421"/>
      <c r="M46" s="421"/>
      <c r="N46" s="421"/>
      <c r="O46" s="421"/>
      <c r="P46" s="421"/>
      <c r="Q46" s="421"/>
      <c r="R46" s="421"/>
      <c r="S46" s="421"/>
      <c r="T46" s="421"/>
      <c r="U46" s="421"/>
      <c r="V46" s="421"/>
      <c r="W46" s="421"/>
      <c r="X46" s="421"/>
      <c r="Y46" s="421"/>
      <c r="Z46" s="421"/>
    </row>
    <row r="47" spans="1:26" ht="15.75">
      <c r="G47" s="421"/>
      <c r="H47" s="421"/>
      <c r="I47" s="421"/>
      <c r="J47" s="421"/>
      <c r="K47" s="421"/>
      <c r="L47" s="421"/>
      <c r="M47" s="421"/>
      <c r="N47" s="421"/>
      <c r="O47" s="421"/>
      <c r="P47" s="421"/>
      <c r="Q47" s="421"/>
      <c r="R47" s="421"/>
      <c r="S47" s="421"/>
      <c r="T47" s="421"/>
      <c r="U47" s="421"/>
      <c r="V47" s="421"/>
      <c r="W47" s="421"/>
      <c r="X47" s="421"/>
      <c r="Y47" s="421"/>
      <c r="Z47" s="421"/>
    </row>
    <row r="48" spans="1:26" ht="15.75">
      <c r="G48" s="421"/>
      <c r="H48" s="421"/>
      <c r="I48" s="421"/>
      <c r="J48" s="421"/>
      <c r="K48" s="421"/>
      <c r="L48" s="421"/>
      <c r="M48" s="421"/>
      <c r="N48" s="421"/>
      <c r="O48" s="421"/>
      <c r="P48" s="421"/>
      <c r="Q48" s="421"/>
      <c r="R48" s="421"/>
      <c r="S48" s="421"/>
      <c r="T48" s="421"/>
      <c r="U48" s="421"/>
      <c r="V48" s="421"/>
      <c r="W48" s="421"/>
      <c r="X48" s="421"/>
      <c r="Y48" s="421"/>
      <c r="Z48" s="421"/>
    </row>
    <row r="49" spans="7:26" ht="15.75">
      <c r="G49" s="421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</row>
    <row r="50" spans="7:26" ht="15.75">
      <c r="G50" s="421"/>
      <c r="H50" s="421"/>
      <c r="I50" s="421"/>
      <c r="J50" s="421"/>
      <c r="K50" s="421"/>
      <c r="L50" s="421"/>
      <c r="M50" s="421"/>
      <c r="N50" s="421"/>
      <c r="O50" s="421"/>
      <c r="P50" s="421"/>
      <c r="Q50" s="421"/>
      <c r="R50" s="421"/>
      <c r="S50" s="421"/>
      <c r="T50" s="421"/>
      <c r="U50" s="421"/>
      <c r="V50" s="421"/>
      <c r="W50" s="421"/>
      <c r="X50" s="421"/>
      <c r="Y50" s="421"/>
      <c r="Z50" s="421"/>
    </row>
    <row r="51" spans="7:26" ht="15.75"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</row>
    <row r="52" spans="7:26" ht="15.75"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</row>
    <row r="53" spans="7:26" ht="15.75"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</row>
    <row r="54" spans="7:26" ht="15.75"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</row>
    <row r="55" spans="7:26" ht="15.75"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V55" s="421"/>
      <c r="W55" s="421"/>
      <c r="X55" s="421"/>
      <c r="Y55" s="421"/>
      <c r="Z55" s="421"/>
    </row>
    <row r="56" spans="7:26" ht="15.75">
      <c r="G56" s="421"/>
      <c r="H56" s="421"/>
      <c r="I56" s="421"/>
      <c r="J56" s="421"/>
      <c r="K56" s="421"/>
      <c r="L56" s="421"/>
      <c r="M56" s="421"/>
      <c r="N56" s="421"/>
      <c r="O56" s="421"/>
      <c r="P56" s="421"/>
      <c r="Q56" s="421"/>
      <c r="R56" s="421"/>
      <c r="S56" s="421"/>
      <c r="T56" s="421"/>
      <c r="U56" s="421"/>
      <c r="V56" s="421"/>
      <c r="W56" s="421"/>
      <c r="X56" s="421"/>
      <c r="Y56" s="421"/>
      <c r="Z56" s="421"/>
    </row>
    <row r="57" spans="7:26" ht="15.75">
      <c r="G57" s="421"/>
      <c r="H57" s="421"/>
      <c r="I57" s="421"/>
      <c r="J57" s="421"/>
      <c r="K57" s="421"/>
      <c r="L57" s="421"/>
      <c r="M57" s="421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</row>
    <row r="58" spans="7:26" ht="15.75">
      <c r="G58" s="421"/>
      <c r="H58" s="421"/>
      <c r="I58" s="421"/>
      <c r="J58" s="421"/>
      <c r="K58" s="421"/>
      <c r="L58" s="421"/>
      <c r="M58" s="421"/>
      <c r="N58" s="421"/>
      <c r="O58" s="421"/>
      <c r="P58" s="421"/>
      <c r="Q58" s="421"/>
      <c r="R58" s="421"/>
      <c r="S58" s="421"/>
      <c r="T58" s="421"/>
      <c r="U58" s="421"/>
      <c r="V58" s="421"/>
      <c r="W58" s="421"/>
      <c r="X58" s="421"/>
      <c r="Y58" s="421"/>
      <c r="Z58" s="421"/>
    </row>
    <row r="59" spans="7:26" ht="15.75">
      <c r="G59" s="421"/>
      <c r="H59" s="421"/>
      <c r="I59" s="421"/>
      <c r="J59" s="421"/>
      <c r="K59" s="421"/>
      <c r="L59" s="421"/>
      <c r="M59" s="421"/>
      <c r="N59" s="421"/>
      <c r="O59" s="421"/>
      <c r="P59" s="421"/>
      <c r="Q59" s="421"/>
      <c r="R59" s="421"/>
      <c r="S59" s="421"/>
      <c r="T59" s="421"/>
      <c r="U59" s="421"/>
      <c r="V59" s="421"/>
      <c r="W59" s="421"/>
      <c r="X59" s="421"/>
      <c r="Y59" s="421"/>
      <c r="Z59" s="421"/>
    </row>
    <row r="60" spans="7:26" ht="15.75">
      <c r="G60" s="421"/>
      <c r="H60" s="421"/>
      <c r="I60" s="421"/>
      <c r="J60" s="421"/>
      <c r="K60" s="421"/>
      <c r="L60" s="421"/>
      <c r="M60" s="421"/>
      <c r="N60" s="421"/>
      <c r="O60" s="421"/>
      <c r="P60" s="421"/>
      <c r="Q60" s="421"/>
      <c r="R60" s="421"/>
      <c r="S60" s="421"/>
      <c r="T60" s="421"/>
      <c r="U60" s="421"/>
      <c r="V60" s="421"/>
      <c r="W60" s="421"/>
      <c r="X60" s="421"/>
      <c r="Y60" s="421"/>
      <c r="Z60" s="421"/>
    </row>
    <row r="61" spans="7:26" ht="15.75">
      <c r="G61" s="421"/>
      <c r="H61" s="421"/>
      <c r="I61" s="421"/>
      <c r="J61" s="421"/>
      <c r="K61" s="421"/>
      <c r="L61" s="421"/>
      <c r="M61" s="421"/>
      <c r="N61" s="421"/>
      <c r="O61" s="421"/>
      <c r="P61" s="421"/>
      <c r="Q61" s="421"/>
      <c r="R61" s="421"/>
      <c r="S61" s="421"/>
      <c r="T61" s="421"/>
      <c r="U61" s="421"/>
      <c r="V61" s="421"/>
      <c r="W61" s="421"/>
      <c r="X61" s="421"/>
      <c r="Y61" s="421"/>
      <c r="Z61" s="421"/>
    </row>
    <row r="62" spans="7:26" ht="15.75">
      <c r="G62" s="421"/>
      <c r="H62" s="421"/>
      <c r="I62" s="421"/>
      <c r="J62" s="421"/>
      <c r="K62" s="421"/>
      <c r="L62" s="421"/>
      <c r="M62" s="421"/>
      <c r="N62" s="421"/>
      <c r="O62" s="421"/>
      <c r="P62" s="421"/>
      <c r="Q62" s="421"/>
      <c r="R62" s="421"/>
      <c r="S62" s="421"/>
      <c r="T62" s="421"/>
      <c r="U62" s="421"/>
      <c r="V62" s="421"/>
      <c r="W62" s="421"/>
      <c r="X62" s="421"/>
      <c r="Y62" s="421"/>
      <c r="Z62" s="421"/>
    </row>
    <row r="63" spans="7:26" ht="15.75">
      <c r="G63" s="421"/>
      <c r="H63" s="421"/>
      <c r="I63" s="421"/>
      <c r="J63" s="421"/>
      <c r="K63" s="421"/>
      <c r="L63" s="421"/>
      <c r="M63" s="421"/>
      <c r="N63" s="421"/>
      <c r="O63" s="421"/>
      <c r="P63" s="421"/>
      <c r="Q63" s="421"/>
      <c r="R63" s="421"/>
      <c r="S63" s="421"/>
      <c r="T63" s="421"/>
      <c r="U63" s="421"/>
      <c r="V63" s="421"/>
      <c r="W63" s="421"/>
      <c r="X63" s="421"/>
      <c r="Y63" s="421"/>
      <c r="Z63" s="421"/>
    </row>
  </sheetData>
  <sheetProtection autoFilter="0"/>
  <mergeCells count="2">
    <mergeCell ref="E2:Q2"/>
    <mergeCell ref="E3:Q3"/>
  </mergeCells>
  <printOptions horizontalCentered="1"/>
  <pageMargins left="0.23622047244094491" right="0.23622047244094491" top="0.94488188976377963" bottom="0.35433070866141736" header="0.19685039370078741" footer="0.31496062992125984"/>
  <pageSetup scale="86" firstPageNumber="3" orientation="landscape" useFirstPageNumber="1" r:id="rId1"/>
  <headerFooter scaleWithDoc="0">
    <oddHeader>&amp;L&amp;G&amp;R&amp;G</oddHeader>
    <oddFooter>&amp;R&amp;"Montserrat,Normal"&amp;10 31</oddFooter>
  </headerFooter>
  <drawing r:id="rId2"/>
  <legacyDrawingHF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98A4C-C931-427C-8708-8B49DEC98716}">
  <sheetPr>
    <pageSetUpPr fitToPage="1"/>
  </sheetPr>
  <dimension ref="A1:Q67"/>
  <sheetViews>
    <sheetView view="pageBreakPreview" zoomScale="60" zoomScaleNormal="80" workbookViewId="0">
      <selection activeCell="A8" sqref="A8"/>
    </sheetView>
  </sheetViews>
  <sheetFormatPr baseColWidth="10" defaultColWidth="11.42578125" defaultRowHeight="15"/>
  <cols>
    <col min="1" max="1" width="55.85546875" style="437" customWidth="1"/>
    <col min="2" max="2" width="1.85546875" style="437" customWidth="1"/>
    <col min="3" max="8" width="14.85546875" style="437" customWidth="1"/>
    <col min="9" max="9" width="1.85546875" style="437" customWidth="1"/>
    <col min="10" max="15" width="14.85546875" style="437" customWidth="1"/>
    <col min="16" max="16" width="1.85546875" style="437" customWidth="1"/>
    <col min="17" max="17" width="14.85546875" style="437" customWidth="1"/>
    <col min="18" max="16384" width="11.42578125" style="437"/>
  </cols>
  <sheetData>
    <row r="1" spans="1:17">
      <c r="A1" s="436" t="s">
        <v>64</v>
      </c>
    </row>
    <row r="2" spans="1:17" ht="20.100000000000001" customHeight="1">
      <c r="A2" s="626" t="s">
        <v>610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</row>
    <row r="3" spans="1:17" ht="20.100000000000001" customHeight="1">
      <c r="A3" s="626" t="s">
        <v>53</v>
      </c>
      <c r="B3" s="626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</row>
    <row r="4" spans="1:17">
      <c r="A4" s="438"/>
    </row>
    <row r="5" spans="1:17">
      <c r="A5" s="627" t="s">
        <v>279</v>
      </c>
      <c r="B5" s="440"/>
      <c r="C5" s="627" t="s">
        <v>280</v>
      </c>
      <c r="D5" s="627"/>
      <c r="E5" s="627"/>
      <c r="F5" s="627"/>
      <c r="G5" s="627"/>
      <c r="H5" s="627"/>
      <c r="I5" s="440"/>
      <c r="J5" s="627" t="s">
        <v>281</v>
      </c>
      <c r="K5" s="627"/>
      <c r="L5" s="627"/>
      <c r="M5" s="627"/>
      <c r="N5" s="627"/>
      <c r="O5" s="628"/>
      <c r="P5" s="629"/>
      <c r="Q5" s="627" t="s">
        <v>68</v>
      </c>
    </row>
    <row r="6" spans="1:17">
      <c r="A6" s="627"/>
      <c r="B6" s="440"/>
      <c r="C6" s="627" t="s">
        <v>282</v>
      </c>
      <c r="D6" s="627"/>
      <c r="E6" s="627" t="s">
        <v>283</v>
      </c>
      <c r="F6" s="627"/>
      <c r="G6" s="627" t="s">
        <v>195</v>
      </c>
      <c r="H6" s="627" t="s">
        <v>284</v>
      </c>
      <c r="I6" s="440"/>
      <c r="J6" s="627" t="s">
        <v>282</v>
      </c>
      <c r="K6" s="627"/>
      <c r="L6" s="627" t="s">
        <v>283</v>
      </c>
      <c r="M6" s="627"/>
      <c r="N6" s="627" t="s">
        <v>195</v>
      </c>
      <c r="O6" s="628" t="s">
        <v>284</v>
      </c>
      <c r="P6" s="629"/>
      <c r="Q6" s="627"/>
    </row>
    <row r="7" spans="1:17">
      <c r="A7" s="627"/>
      <c r="B7" s="440"/>
      <c r="C7" s="441" t="s">
        <v>285</v>
      </c>
      <c r="D7" s="441" t="s">
        <v>286</v>
      </c>
      <c r="E7" s="441" t="s">
        <v>285</v>
      </c>
      <c r="F7" s="441" t="s">
        <v>286</v>
      </c>
      <c r="G7" s="630"/>
      <c r="H7" s="630"/>
      <c r="I7" s="440"/>
      <c r="J7" s="439" t="s">
        <v>285</v>
      </c>
      <c r="K7" s="439" t="s">
        <v>286</v>
      </c>
      <c r="L7" s="439" t="s">
        <v>285</v>
      </c>
      <c r="M7" s="439" t="s">
        <v>286</v>
      </c>
      <c r="N7" s="627"/>
      <c r="O7" s="628"/>
      <c r="P7" s="629"/>
      <c r="Q7" s="627"/>
    </row>
    <row r="8" spans="1:17" ht="8.1" customHeight="1">
      <c r="A8" s="438"/>
      <c r="B8" s="438"/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</row>
    <row r="9" spans="1:17">
      <c r="A9" s="442" t="s">
        <v>163</v>
      </c>
      <c r="B9" s="443"/>
      <c r="C9" s="444">
        <v>20</v>
      </c>
      <c r="D9" s="444">
        <v>14</v>
      </c>
      <c r="E9" s="444">
        <v>1</v>
      </c>
      <c r="F9" s="444">
        <v>14</v>
      </c>
      <c r="G9" s="445">
        <v>49</v>
      </c>
      <c r="H9" s="446">
        <v>85.964912280701753</v>
      </c>
      <c r="I9" s="447"/>
      <c r="J9" s="444">
        <v>0</v>
      </c>
      <c r="K9" s="444">
        <v>6</v>
      </c>
      <c r="L9" s="444">
        <v>1</v>
      </c>
      <c r="M9" s="444">
        <v>1</v>
      </c>
      <c r="N9" s="445">
        <v>8</v>
      </c>
      <c r="O9" s="446">
        <v>14.035087719298245</v>
      </c>
      <c r="P9" s="448"/>
      <c r="Q9" s="445">
        <v>57</v>
      </c>
    </row>
    <row r="10" spans="1:17">
      <c r="A10" s="442" t="s">
        <v>164</v>
      </c>
      <c r="B10" s="443"/>
      <c r="C10" s="444">
        <v>57</v>
      </c>
      <c r="D10" s="444">
        <v>12</v>
      </c>
      <c r="E10" s="444">
        <v>55</v>
      </c>
      <c r="F10" s="444">
        <v>12</v>
      </c>
      <c r="G10" s="445">
        <v>136</v>
      </c>
      <c r="H10" s="446">
        <v>92.517006802721085</v>
      </c>
      <c r="I10" s="447"/>
      <c r="J10" s="444">
        <v>2</v>
      </c>
      <c r="K10" s="444">
        <v>2</v>
      </c>
      <c r="L10" s="444">
        <v>3</v>
      </c>
      <c r="M10" s="444">
        <v>4</v>
      </c>
      <c r="N10" s="445">
        <v>11</v>
      </c>
      <c r="O10" s="446">
        <v>7.4829931972789119</v>
      </c>
      <c r="P10" s="448"/>
      <c r="Q10" s="445">
        <v>147</v>
      </c>
    </row>
    <row r="11" spans="1:17">
      <c r="A11" s="442" t="s">
        <v>165</v>
      </c>
      <c r="B11" s="443"/>
      <c r="C11" s="444">
        <v>1</v>
      </c>
      <c r="D11" s="444">
        <v>1</v>
      </c>
      <c r="E11" s="444">
        <v>1</v>
      </c>
      <c r="F11" s="444">
        <v>0</v>
      </c>
      <c r="G11" s="445">
        <v>3</v>
      </c>
      <c r="H11" s="446">
        <v>100</v>
      </c>
      <c r="I11" s="447"/>
      <c r="J11" s="444">
        <v>0</v>
      </c>
      <c r="K11" s="444">
        <v>0</v>
      </c>
      <c r="L11" s="444">
        <v>0</v>
      </c>
      <c r="M11" s="444">
        <v>0</v>
      </c>
      <c r="N11" s="445">
        <v>0</v>
      </c>
      <c r="O11" s="446">
        <v>0</v>
      </c>
      <c r="P11" s="448"/>
      <c r="Q11" s="445">
        <v>3</v>
      </c>
    </row>
    <row r="12" spans="1:17">
      <c r="A12" s="442" t="s">
        <v>166</v>
      </c>
      <c r="B12" s="443"/>
      <c r="C12" s="444">
        <v>1</v>
      </c>
      <c r="D12" s="444">
        <v>0</v>
      </c>
      <c r="E12" s="444">
        <v>16</v>
      </c>
      <c r="F12" s="444">
        <v>5</v>
      </c>
      <c r="G12" s="445">
        <v>22</v>
      </c>
      <c r="H12" s="446">
        <v>100</v>
      </c>
      <c r="I12" s="447"/>
      <c r="J12" s="444">
        <v>0</v>
      </c>
      <c r="K12" s="444">
        <v>0</v>
      </c>
      <c r="L12" s="444">
        <v>0</v>
      </c>
      <c r="M12" s="444">
        <v>0</v>
      </c>
      <c r="N12" s="445">
        <v>0</v>
      </c>
      <c r="O12" s="446">
        <v>0</v>
      </c>
      <c r="P12" s="448"/>
      <c r="Q12" s="445">
        <v>22</v>
      </c>
    </row>
    <row r="13" spans="1:17">
      <c r="A13" s="442" t="s">
        <v>167</v>
      </c>
      <c r="B13" s="443"/>
      <c r="C13" s="444">
        <v>21</v>
      </c>
      <c r="D13" s="444">
        <v>9</v>
      </c>
      <c r="E13" s="444">
        <v>6</v>
      </c>
      <c r="F13" s="444">
        <v>8</v>
      </c>
      <c r="G13" s="445">
        <v>44</v>
      </c>
      <c r="H13" s="446">
        <v>95.652173913043484</v>
      </c>
      <c r="I13" s="447"/>
      <c r="J13" s="444">
        <v>0</v>
      </c>
      <c r="K13" s="444">
        <v>0</v>
      </c>
      <c r="L13" s="444">
        <v>0</v>
      </c>
      <c r="M13" s="444">
        <v>2</v>
      </c>
      <c r="N13" s="445">
        <v>2</v>
      </c>
      <c r="O13" s="446">
        <v>4.3478260869565215</v>
      </c>
      <c r="P13" s="448"/>
      <c r="Q13" s="445">
        <v>46</v>
      </c>
    </row>
    <row r="14" spans="1:17">
      <c r="A14" s="442" t="s">
        <v>168</v>
      </c>
      <c r="B14" s="443"/>
      <c r="C14" s="444">
        <v>10</v>
      </c>
      <c r="D14" s="444">
        <v>16</v>
      </c>
      <c r="E14" s="444">
        <v>23</v>
      </c>
      <c r="F14" s="444">
        <v>16</v>
      </c>
      <c r="G14" s="445">
        <v>65</v>
      </c>
      <c r="H14" s="446">
        <v>95.588235294117652</v>
      </c>
      <c r="I14" s="447"/>
      <c r="J14" s="444">
        <v>0</v>
      </c>
      <c r="K14" s="444">
        <v>1</v>
      </c>
      <c r="L14" s="444">
        <v>0</v>
      </c>
      <c r="M14" s="444">
        <v>2</v>
      </c>
      <c r="N14" s="445">
        <v>3</v>
      </c>
      <c r="O14" s="446">
        <v>4.4117647058823533</v>
      </c>
      <c r="P14" s="448"/>
      <c r="Q14" s="445">
        <v>68</v>
      </c>
    </row>
    <row r="15" spans="1:17">
      <c r="A15" s="442" t="s">
        <v>169</v>
      </c>
      <c r="B15" s="443"/>
      <c r="C15" s="444">
        <v>47</v>
      </c>
      <c r="D15" s="444">
        <v>15</v>
      </c>
      <c r="E15" s="444">
        <v>316</v>
      </c>
      <c r="F15" s="444">
        <v>174</v>
      </c>
      <c r="G15" s="445">
        <v>552</v>
      </c>
      <c r="H15" s="446">
        <v>93.086003372681276</v>
      </c>
      <c r="I15" s="447"/>
      <c r="J15" s="444">
        <v>2</v>
      </c>
      <c r="K15" s="444">
        <v>5</v>
      </c>
      <c r="L15" s="444">
        <v>11</v>
      </c>
      <c r="M15" s="444">
        <v>23</v>
      </c>
      <c r="N15" s="445">
        <v>41</v>
      </c>
      <c r="O15" s="446">
        <v>6.9139966273187188</v>
      </c>
      <c r="P15" s="448"/>
      <c r="Q15" s="445">
        <v>593</v>
      </c>
    </row>
    <row r="16" spans="1:17">
      <c r="A16" s="442" t="s">
        <v>170</v>
      </c>
      <c r="B16" s="443"/>
      <c r="C16" s="444">
        <v>5</v>
      </c>
      <c r="D16" s="444">
        <v>15</v>
      </c>
      <c r="E16" s="444">
        <v>19</v>
      </c>
      <c r="F16" s="444">
        <v>33</v>
      </c>
      <c r="G16" s="445">
        <v>72</v>
      </c>
      <c r="H16" s="446">
        <v>100</v>
      </c>
      <c r="I16" s="447"/>
      <c r="J16" s="444">
        <v>0</v>
      </c>
      <c r="K16" s="444">
        <v>0</v>
      </c>
      <c r="L16" s="444">
        <v>0</v>
      </c>
      <c r="M16" s="444">
        <v>0</v>
      </c>
      <c r="N16" s="445">
        <v>0</v>
      </c>
      <c r="O16" s="446">
        <v>0</v>
      </c>
      <c r="P16" s="448"/>
      <c r="Q16" s="445">
        <v>72</v>
      </c>
    </row>
    <row r="17" spans="1:17">
      <c r="A17" s="442" t="s">
        <v>171</v>
      </c>
      <c r="B17" s="443"/>
      <c r="C17" s="444">
        <v>41</v>
      </c>
      <c r="D17" s="444">
        <v>1</v>
      </c>
      <c r="E17" s="444">
        <v>25</v>
      </c>
      <c r="F17" s="444">
        <v>4</v>
      </c>
      <c r="G17" s="445">
        <v>71</v>
      </c>
      <c r="H17" s="446">
        <v>71</v>
      </c>
      <c r="I17" s="447"/>
      <c r="J17" s="444">
        <v>21</v>
      </c>
      <c r="K17" s="444">
        <v>0</v>
      </c>
      <c r="L17" s="444">
        <v>5</v>
      </c>
      <c r="M17" s="444">
        <v>3</v>
      </c>
      <c r="N17" s="445">
        <v>29</v>
      </c>
      <c r="O17" s="446">
        <v>29</v>
      </c>
      <c r="P17" s="448"/>
      <c r="Q17" s="445">
        <v>100</v>
      </c>
    </row>
    <row r="18" spans="1:17">
      <c r="A18" s="442" t="s">
        <v>172</v>
      </c>
      <c r="B18" s="443"/>
      <c r="C18" s="444">
        <v>1</v>
      </c>
      <c r="D18" s="444">
        <v>0</v>
      </c>
      <c r="E18" s="444">
        <v>0</v>
      </c>
      <c r="F18" s="444">
        <v>0</v>
      </c>
      <c r="G18" s="445">
        <v>1</v>
      </c>
      <c r="H18" s="446">
        <v>100</v>
      </c>
      <c r="I18" s="447"/>
      <c r="J18" s="444">
        <v>0</v>
      </c>
      <c r="K18" s="444">
        <v>0</v>
      </c>
      <c r="L18" s="444">
        <v>0</v>
      </c>
      <c r="M18" s="444">
        <v>0</v>
      </c>
      <c r="N18" s="445">
        <v>0</v>
      </c>
      <c r="O18" s="446">
        <v>0</v>
      </c>
      <c r="P18" s="448"/>
      <c r="Q18" s="445">
        <v>1</v>
      </c>
    </row>
    <row r="19" spans="1:17">
      <c r="A19" s="442" t="s">
        <v>173</v>
      </c>
      <c r="B19" s="443"/>
      <c r="C19" s="444">
        <v>37</v>
      </c>
      <c r="D19" s="444">
        <v>34</v>
      </c>
      <c r="E19" s="444">
        <v>163</v>
      </c>
      <c r="F19" s="444">
        <v>185</v>
      </c>
      <c r="G19" s="445">
        <v>419</v>
      </c>
      <c r="H19" s="446">
        <v>96.990740740740748</v>
      </c>
      <c r="I19" s="447"/>
      <c r="J19" s="444">
        <v>3</v>
      </c>
      <c r="K19" s="444">
        <v>4</v>
      </c>
      <c r="L19" s="444">
        <v>4</v>
      </c>
      <c r="M19" s="444">
        <v>2</v>
      </c>
      <c r="N19" s="445">
        <v>13</v>
      </c>
      <c r="O19" s="446">
        <v>3.0092592592592591</v>
      </c>
      <c r="P19" s="448"/>
      <c r="Q19" s="445">
        <v>432</v>
      </c>
    </row>
    <row r="20" spans="1:17">
      <c r="A20" s="442" t="s">
        <v>174</v>
      </c>
      <c r="B20" s="443"/>
      <c r="C20" s="444">
        <v>6</v>
      </c>
      <c r="D20" s="444">
        <v>7</v>
      </c>
      <c r="E20" s="444">
        <v>8</v>
      </c>
      <c r="F20" s="444">
        <v>13</v>
      </c>
      <c r="G20" s="445">
        <v>34</v>
      </c>
      <c r="H20" s="446">
        <v>94.444444444444443</v>
      </c>
      <c r="I20" s="447"/>
      <c r="J20" s="444">
        <v>1</v>
      </c>
      <c r="K20" s="444">
        <v>1</v>
      </c>
      <c r="L20" s="444">
        <v>0</v>
      </c>
      <c r="M20" s="444">
        <v>0</v>
      </c>
      <c r="N20" s="445">
        <v>2</v>
      </c>
      <c r="O20" s="446">
        <v>5.5555555555555554</v>
      </c>
      <c r="P20" s="448"/>
      <c r="Q20" s="445">
        <v>36</v>
      </c>
    </row>
    <row r="21" spans="1:17">
      <c r="A21" s="442" t="s">
        <v>175</v>
      </c>
      <c r="B21" s="443"/>
      <c r="C21" s="444">
        <v>24</v>
      </c>
      <c r="D21" s="444">
        <v>11</v>
      </c>
      <c r="E21" s="444">
        <v>22</v>
      </c>
      <c r="F21" s="444">
        <v>1</v>
      </c>
      <c r="G21" s="445">
        <v>58</v>
      </c>
      <c r="H21" s="446">
        <v>86.567164179104481</v>
      </c>
      <c r="I21" s="447"/>
      <c r="J21" s="444">
        <v>1</v>
      </c>
      <c r="K21" s="444">
        <v>3</v>
      </c>
      <c r="L21" s="444">
        <v>2</v>
      </c>
      <c r="M21" s="444">
        <v>3</v>
      </c>
      <c r="N21" s="445">
        <v>9</v>
      </c>
      <c r="O21" s="446">
        <v>13.432835820895523</v>
      </c>
      <c r="P21" s="448"/>
      <c r="Q21" s="445">
        <v>67</v>
      </c>
    </row>
    <row r="22" spans="1:17">
      <c r="A22" s="442" t="s">
        <v>176</v>
      </c>
      <c r="B22" s="443"/>
      <c r="C22" s="444">
        <v>3</v>
      </c>
      <c r="D22" s="444">
        <v>5</v>
      </c>
      <c r="E22" s="444">
        <v>22</v>
      </c>
      <c r="F22" s="444">
        <v>22</v>
      </c>
      <c r="G22" s="445">
        <v>52</v>
      </c>
      <c r="H22" s="446">
        <v>96.296296296296291</v>
      </c>
      <c r="I22" s="447"/>
      <c r="J22" s="444">
        <v>0</v>
      </c>
      <c r="K22" s="444">
        <v>1</v>
      </c>
      <c r="L22" s="444">
        <v>0</v>
      </c>
      <c r="M22" s="444">
        <v>1</v>
      </c>
      <c r="N22" s="445">
        <v>2</v>
      </c>
      <c r="O22" s="446">
        <v>3.7037037037037037</v>
      </c>
      <c r="P22" s="448"/>
      <c r="Q22" s="445">
        <v>54</v>
      </c>
    </row>
    <row r="23" spans="1:17">
      <c r="A23" s="442" t="s">
        <v>177</v>
      </c>
      <c r="B23" s="443"/>
      <c r="C23" s="444">
        <v>68</v>
      </c>
      <c r="D23" s="444">
        <v>42</v>
      </c>
      <c r="E23" s="444">
        <v>87</v>
      </c>
      <c r="F23" s="444">
        <v>36</v>
      </c>
      <c r="G23" s="445">
        <v>233</v>
      </c>
      <c r="H23" s="446">
        <v>90.310077519379846</v>
      </c>
      <c r="I23" s="447"/>
      <c r="J23" s="444">
        <v>6</v>
      </c>
      <c r="K23" s="444">
        <v>5</v>
      </c>
      <c r="L23" s="444">
        <v>10</v>
      </c>
      <c r="M23" s="444">
        <v>4</v>
      </c>
      <c r="N23" s="445">
        <v>25</v>
      </c>
      <c r="O23" s="446">
        <v>9.6899224806201545</v>
      </c>
      <c r="P23" s="448"/>
      <c r="Q23" s="445">
        <v>258</v>
      </c>
    </row>
    <row r="24" spans="1:17">
      <c r="A24" s="442" t="s">
        <v>178</v>
      </c>
      <c r="B24" s="443"/>
      <c r="C24" s="444">
        <v>4</v>
      </c>
      <c r="D24" s="444">
        <v>13</v>
      </c>
      <c r="E24" s="444">
        <v>20</v>
      </c>
      <c r="F24" s="444">
        <v>16</v>
      </c>
      <c r="G24" s="445">
        <v>53</v>
      </c>
      <c r="H24" s="446">
        <v>86.885245901639351</v>
      </c>
      <c r="I24" s="447"/>
      <c r="J24" s="444">
        <v>0</v>
      </c>
      <c r="K24" s="444">
        <v>1</v>
      </c>
      <c r="L24" s="444">
        <v>1</v>
      </c>
      <c r="M24" s="444">
        <v>6</v>
      </c>
      <c r="N24" s="445">
        <v>8</v>
      </c>
      <c r="O24" s="446">
        <v>13.114754098360656</v>
      </c>
      <c r="P24" s="448"/>
      <c r="Q24" s="445">
        <v>61</v>
      </c>
    </row>
    <row r="25" spans="1:17">
      <c r="A25" s="442" t="s">
        <v>179</v>
      </c>
      <c r="B25" s="443"/>
      <c r="C25" s="444">
        <v>4</v>
      </c>
      <c r="D25" s="444">
        <v>9</v>
      </c>
      <c r="E25" s="444">
        <v>26</v>
      </c>
      <c r="F25" s="444">
        <v>49</v>
      </c>
      <c r="G25" s="445">
        <v>88</v>
      </c>
      <c r="H25" s="446">
        <v>96.703296703296701</v>
      </c>
      <c r="I25" s="447"/>
      <c r="J25" s="444">
        <v>0</v>
      </c>
      <c r="K25" s="444">
        <v>1</v>
      </c>
      <c r="L25" s="444">
        <v>1</v>
      </c>
      <c r="M25" s="444">
        <v>1</v>
      </c>
      <c r="N25" s="445">
        <v>3</v>
      </c>
      <c r="O25" s="446">
        <v>3.2967032967032965</v>
      </c>
      <c r="P25" s="448"/>
      <c r="Q25" s="445">
        <v>91</v>
      </c>
    </row>
    <row r="26" spans="1:17">
      <c r="A26" s="442" t="s">
        <v>180</v>
      </c>
      <c r="B26" s="443"/>
      <c r="C26" s="444">
        <v>6</v>
      </c>
      <c r="D26" s="444">
        <v>6</v>
      </c>
      <c r="E26" s="444">
        <v>8</v>
      </c>
      <c r="F26" s="444">
        <v>13</v>
      </c>
      <c r="G26" s="445">
        <v>33</v>
      </c>
      <c r="H26" s="446">
        <v>100</v>
      </c>
      <c r="I26" s="447"/>
      <c r="J26" s="444">
        <v>0</v>
      </c>
      <c r="K26" s="444">
        <v>0</v>
      </c>
      <c r="L26" s="444">
        <v>0</v>
      </c>
      <c r="M26" s="444">
        <v>0</v>
      </c>
      <c r="N26" s="445">
        <v>0</v>
      </c>
      <c r="O26" s="446">
        <v>0</v>
      </c>
      <c r="P26" s="448"/>
      <c r="Q26" s="445">
        <v>33</v>
      </c>
    </row>
    <row r="27" spans="1:17">
      <c r="A27" s="442" t="s">
        <v>181</v>
      </c>
      <c r="B27" s="443"/>
      <c r="C27" s="444">
        <v>11</v>
      </c>
      <c r="D27" s="444">
        <v>32</v>
      </c>
      <c r="E27" s="444">
        <v>45</v>
      </c>
      <c r="F27" s="444">
        <v>112</v>
      </c>
      <c r="G27" s="445">
        <v>200</v>
      </c>
      <c r="H27" s="446">
        <v>96.618357487922708</v>
      </c>
      <c r="I27" s="447"/>
      <c r="J27" s="444">
        <v>2</v>
      </c>
      <c r="K27" s="444">
        <v>3</v>
      </c>
      <c r="L27" s="444">
        <v>0</v>
      </c>
      <c r="M27" s="444">
        <v>2</v>
      </c>
      <c r="N27" s="445">
        <v>7</v>
      </c>
      <c r="O27" s="446">
        <v>3.3816425120772946</v>
      </c>
      <c r="P27" s="448"/>
      <c r="Q27" s="445">
        <v>207</v>
      </c>
    </row>
    <row r="28" spans="1:17">
      <c r="A28" s="442" t="s">
        <v>182</v>
      </c>
      <c r="B28" s="443"/>
      <c r="C28" s="444">
        <v>7</v>
      </c>
      <c r="D28" s="444">
        <v>8</v>
      </c>
      <c r="E28" s="444">
        <v>6</v>
      </c>
      <c r="F28" s="444">
        <v>13</v>
      </c>
      <c r="G28" s="445">
        <v>34</v>
      </c>
      <c r="H28" s="446">
        <v>94.444444444444443</v>
      </c>
      <c r="I28" s="447"/>
      <c r="J28" s="444">
        <v>0</v>
      </c>
      <c r="K28" s="444">
        <v>0</v>
      </c>
      <c r="L28" s="444">
        <v>0</v>
      </c>
      <c r="M28" s="444">
        <v>2</v>
      </c>
      <c r="N28" s="445">
        <v>2</v>
      </c>
      <c r="O28" s="446">
        <v>5.5555555555555554</v>
      </c>
      <c r="P28" s="448"/>
      <c r="Q28" s="445">
        <v>36</v>
      </c>
    </row>
    <row r="29" spans="1:17">
      <c r="A29" s="442" t="s">
        <v>183</v>
      </c>
      <c r="B29" s="443"/>
      <c r="C29" s="444">
        <v>12</v>
      </c>
      <c r="D29" s="444">
        <v>28</v>
      </c>
      <c r="E29" s="444">
        <v>30</v>
      </c>
      <c r="F29" s="444">
        <v>17</v>
      </c>
      <c r="G29" s="445">
        <v>87</v>
      </c>
      <c r="H29" s="446">
        <v>95.604395604395606</v>
      </c>
      <c r="I29" s="447"/>
      <c r="J29" s="444">
        <v>0</v>
      </c>
      <c r="K29" s="444">
        <v>0</v>
      </c>
      <c r="L29" s="444">
        <v>2</v>
      </c>
      <c r="M29" s="444">
        <v>2</v>
      </c>
      <c r="N29" s="445">
        <v>4</v>
      </c>
      <c r="O29" s="446">
        <v>4.395604395604396</v>
      </c>
      <c r="P29" s="448"/>
      <c r="Q29" s="445">
        <v>91</v>
      </c>
    </row>
    <row r="30" spans="1:17">
      <c r="A30" s="442" t="s">
        <v>184</v>
      </c>
      <c r="B30" s="443"/>
      <c r="C30" s="444">
        <v>7</v>
      </c>
      <c r="D30" s="444">
        <v>1</v>
      </c>
      <c r="E30" s="444">
        <v>28</v>
      </c>
      <c r="F30" s="444">
        <v>2</v>
      </c>
      <c r="G30" s="445">
        <v>38</v>
      </c>
      <c r="H30" s="446">
        <v>100</v>
      </c>
      <c r="I30" s="447"/>
      <c r="J30" s="444">
        <v>0</v>
      </c>
      <c r="K30" s="444">
        <v>0</v>
      </c>
      <c r="L30" s="444">
        <v>0</v>
      </c>
      <c r="M30" s="444">
        <v>0</v>
      </c>
      <c r="N30" s="445">
        <v>0</v>
      </c>
      <c r="O30" s="446">
        <v>0</v>
      </c>
      <c r="P30" s="448"/>
      <c r="Q30" s="445">
        <v>38</v>
      </c>
    </row>
    <row r="31" spans="1:17">
      <c r="A31" s="442" t="s">
        <v>185</v>
      </c>
      <c r="B31" s="443"/>
      <c r="C31" s="444">
        <v>22</v>
      </c>
      <c r="D31" s="444">
        <v>7</v>
      </c>
      <c r="E31" s="444">
        <v>7</v>
      </c>
      <c r="F31" s="444">
        <v>2</v>
      </c>
      <c r="G31" s="445">
        <v>38</v>
      </c>
      <c r="H31" s="446">
        <v>84.444444444444443</v>
      </c>
      <c r="I31" s="447"/>
      <c r="J31" s="444">
        <v>5</v>
      </c>
      <c r="K31" s="444">
        <v>1</v>
      </c>
      <c r="L31" s="444">
        <v>1</v>
      </c>
      <c r="M31" s="444">
        <v>0</v>
      </c>
      <c r="N31" s="445">
        <v>7</v>
      </c>
      <c r="O31" s="446">
        <v>15.555555555555555</v>
      </c>
      <c r="P31" s="448"/>
      <c r="Q31" s="445">
        <v>45</v>
      </c>
    </row>
    <row r="32" spans="1:17">
      <c r="A32" s="442" t="s">
        <v>186</v>
      </c>
      <c r="B32" s="443"/>
      <c r="C32" s="444">
        <v>3</v>
      </c>
      <c r="D32" s="444">
        <v>0</v>
      </c>
      <c r="E32" s="444">
        <v>5</v>
      </c>
      <c r="F32" s="444">
        <v>0</v>
      </c>
      <c r="G32" s="445">
        <v>8</v>
      </c>
      <c r="H32" s="446">
        <v>88.888888888888886</v>
      </c>
      <c r="I32" s="447"/>
      <c r="J32" s="444">
        <v>1</v>
      </c>
      <c r="K32" s="444">
        <v>0</v>
      </c>
      <c r="L32" s="444">
        <v>0</v>
      </c>
      <c r="M32" s="444">
        <v>0</v>
      </c>
      <c r="N32" s="445">
        <v>1</v>
      </c>
      <c r="O32" s="446">
        <v>11.111111111111111</v>
      </c>
      <c r="P32" s="448"/>
      <c r="Q32" s="445">
        <v>9</v>
      </c>
    </row>
    <row r="33" spans="1:17">
      <c r="A33" s="442" t="s">
        <v>187</v>
      </c>
      <c r="B33" s="443"/>
      <c r="C33" s="444">
        <v>6</v>
      </c>
      <c r="D33" s="444">
        <v>2</v>
      </c>
      <c r="E33" s="444">
        <v>12</v>
      </c>
      <c r="F33" s="444">
        <v>1</v>
      </c>
      <c r="G33" s="445">
        <v>21</v>
      </c>
      <c r="H33" s="446">
        <v>70</v>
      </c>
      <c r="I33" s="447"/>
      <c r="J33" s="444">
        <v>1</v>
      </c>
      <c r="K33" s="444">
        <v>6</v>
      </c>
      <c r="L33" s="444">
        <v>1</v>
      </c>
      <c r="M33" s="444">
        <v>1</v>
      </c>
      <c r="N33" s="445">
        <v>9</v>
      </c>
      <c r="O33" s="446">
        <v>30</v>
      </c>
      <c r="P33" s="448"/>
      <c r="Q33" s="445">
        <v>30</v>
      </c>
    </row>
    <row r="34" spans="1:17">
      <c r="A34" s="442" t="s">
        <v>188</v>
      </c>
      <c r="B34" s="443"/>
      <c r="C34" s="444">
        <v>1</v>
      </c>
      <c r="D34" s="444">
        <v>7</v>
      </c>
      <c r="E34" s="444">
        <v>19</v>
      </c>
      <c r="F34" s="444">
        <v>7</v>
      </c>
      <c r="G34" s="445">
        <v>34</v>
      </c>
      <c r="H34" s="446">
        <v>89.473684210526315</v>
      </c>
      <c r="I34" s="447"/>
      <c r="J34" s="444">
        <v>0</v>
      </c>
      <c r="K34" s="444">
        <v>0</v>
      </c>
      <c r="L34" s="444">
        <v>2</v>
      </c>
      <c r="M34" s="444">
        <v>2</v>
      </c>
      <c r="N34" s="445">
        <v>4</v>
      </c>
      <c r="O34" s="446">
        <v>10.526315789473685</v>
      </c>
      <c r="P34" s="448"/>
      <c r="Q34" s="445">
        <v>38</v>
      </c>
    </row>
    <row r="35" spans="1:17">
      <c r="A35" s="442" t="s">
        <v>189</v>
      </c>
      <c r="B35" s="443"/>
      <c r="C35" s="444">
        <v>2</v>
      </c>
      <c r="D35" s="444">
        <v>0</v>
      </c>
      <c r="E35" s="444">
        <v>5</v>
      </c>
      <c r="F35" s="444">
        <v>8</v>
      </c>
      <c r="G35" s="445">
        <v>15</v>
      </c>
      <c r="H35" s="446">
        <v>100</v>
      </c>
      <c r="I35" s="447"/>
      <c r="J35" s="444">
        <v>0</v>
      </c>
      <c r="K35" s="444">
        <v>0</v>
      </c>
      <c r="L35" s="444">
        <v>0</v>
      </c>
      <c r="M35" s="444">
        <v>0</v>
      </c>
      <c r="N35" s="445">
        <v>0</v>
      </c>
      <c r="O35" s="446">
        <v>0</v>
      </c>
      <c r="P35" s="448"/>
      <c r="Q35" s="445">
        <v>15</v>
      </c>
    </row>
    <row r="36" spans="1:17">
      <c r="A36" s="442" t="s">
        <v>190</v>
      </c>
      <c r="B36" s="443"/>
      <c r="C36" s="444">
        <v>4</v>
      </c>
      <c r="D36" s="444">
        <v>4</v>
      </c>
      <c r="E36" s="444">
        <v>21</v>
      </c>
      <c r="F36" s="444">
        <v>6</v>
      </c>
      <c r="G36" s="445">
        <v>35</v>
      </c>
      <c r="H36" s="446">
        <v>0</v>
      </c>
      <c r="I36" s="447"/>
      <c r="J36" s="444">
        <v>0</v>
      </c>
      <c r="K36" s="444">
        <v>0</v>
      </c>
      <c r="L36" s="444">
        <v>1</v>
      </c>
      <c r="M36" s="444">
        <v>0</v>
      </c>
      <c r="N36" s="445">
        <v>1</v>
      </c>
      <c r="O36" s="446">
        <v>0</v>
      </c>
      <c r="P36" s="448"/>
      <c r="Q36" s="445">
        <v>36</v>
      </c>
    </row>
    <row r="37" spans="1:17">
      <c r="A37" s="442" t="s">
        <v>191</v>
      </c>
      <c r="B37" s="443"/>
      <c r="C37" s="444">
        <v>1</v>
      </c>
      <c r="D37" s="444">
        <v>11</v>
      </c>
      <c r="E37" s="444">
        <v>1</v>
      </c>
      <c r="F37" s="444">
        <v>3</v>
      </c>
      <c r="G37" s="445">
        <v>16</v>
      </c>
      <c r="H37" s="446">
        <v>94.117647058823536</v>
      </c>
      <c r="I37" s="447"/>
      <c r="J37" s="444">
        <v>0</v>
      </c>
      <c r="K37" s="444">
        <v>0</v>
      </c>
      <c r="L37" s="444">
        <v>0</v>
      </c>
      <c r="M37" s="444">
        <v>1</v>
      </c>
      <c r="N37" s="445">
        <v>1</v>
      </c>
      <c r="O37" s="446">
        <v>5.882352941176471</v>
      </c>
      <c r="P37" s="448"/>
      <c r="Q37" s="445">
        <v>17</v>
      </c>
    </row>
    <row r="38" spans="1:17">
      <c r="A38" s="442" t="s">
        <v>192</v>
      </c>
      <c r="B38" s="443"/>
      <c r="C38" s="444">
        <v>70</v>
      </c>
      <c r="D38" s="444">
        <v>31</v>
      </c>
      <c r="E38" s="444">
        <v>9</v>
      </c>
      <c r="F38" s="444">
        <v>6</v>
      </c>
      <c r="G38" s="445">
        <v>116</v>
      </c>
      <c r="H38" s="446">
        <v>100</v>
      </c>
      <c r="I38" s="447"/>
      <c r="J38" s="444">
        <v>0</v>
      </c>
      <c r="K38" s="444">
        <v>0</v>
      </c>
      <c r="L38" s="444">
        <v>0</v>
      </c>
      <c r="M38" s="444">
        <v>0</v>
      </c>
      <c r="N38" s="445">
        <v>0</v>
      </c>
      <c r="O38" s="446">
        <v>0</v>
      </c>
      <c r="P38" s="448"/>
      <c r="Q38" s="445">
        <v>116</v>
      </c>
    </row>
    <row r="39" spans="1:17">
      <c r="A39" s="442" t="s">
        <v>193</v>
      </c>
      <c r="B39" s="443"/>
      <c r="C39" s="444">
        <v>6</v>
      </c>
      <c r="D39" s="444">
        <v>0</v>
      </c>
      <c r="E39" s="444">
        <v>28</v>
      </c>
      <c r="F39" s="444">
        <v>7</v>
      </c>
      <c r="G39" s="445">
        <v>41</v>
      </c>
      <c r="H39" s="446">
        <v>100</v>
      </c>
      <c r="I39" s="447"/>
      <c r="J39" s="444">
        <v>0</v>
      </c>
      <c r="K39" s="444">
        <v>0</v>
      </c>
      <c r="L39" s="444">
        <v>0</v>
      </c>
      <c r="M39" s="444">
        <v>0</v>
      </c>
      <c r="N39" s="445">
        <v>0</v>
      </c>
      <c r="O39" s="446">
        <v>0</v>
      </c>
      <c r="P39" s="448"/>
      <c r="Q39" s="445">
        <v>41</v>
      </c>
    </row>
    <row r="40" spans="1:17">
      <c r="A40" s="442" t="s">
        <v>194</v>
      </c>
      <c r="B40" s="443"/>
      <c r="C40" s="444">
        <v>5</v>
      </c>
      <c r="D40" s="444">
        <v>0</v>
      </c>
      <c r="E40" s="444">
        <v>1</v>
      </c>
      <c r="F40" s="444">
        <v>23</v>
      </c>
      <c r="G40" s="445">
        <v>29</v>
      </c>
      <c r="H40" s="446">
        <v>87.878787878787875</v>
      </c>
      <c r="I40" s="447"/>
      <c r="J40" s="444">
        <v>0</v>
      </c>
      <c r="K40" s="444">
        <v>2</v>
      </c>
      <c r="L40" s="444">
        <v>0</v>
      </c>
      <c r="M40" s="444">
        <v>2</v>
      </c>
      <c r="N40" s="445">
        <v>4</v>
      </c>
      <c r="O40" s="446">
        <v>12.121212121212121</v>
      </c>
      <c r="P40" s="448"/>
      <c r="Q40" s="445">
        <v>33</v>
      </c>
    </row>
    <row r="41" spans="1:17" ht="8.1" customHeight="1">
      <c r="A41" s="438"/>
      <c r="B41" s="438"/>
      <c r="C41" s="444"/>
      <c r="D41" s="444"/>
      <c r="E41" s="444"/>
      <c r="F41" s="444"/>
      <c r="G41" s="449"/>
      <c r="H41" s="450"/>
      <c r="I41" s="451"/>
      <c r="J41" s="444"/>
      <c r="K41" s="444"/>
      <c r="L41" s="444"/>
      <c r="M41" s="444"/>
      <c r="N41" s="449"/>
      <c r="O41" s="450"/>
      <c r="P41" s="451"/>
      <c r="Q41" s="449"/>
    </row>
    <row r="42" spans="1:17">
      <c r="A42" s="452" t="s">
        <v>195</v>
      </c>
      <c r="B42" s="453"/>
      <c r="C42" s="454">
        <v>513</v>
      </c>
      <c r="D42" s="454">
        <v>341</v>
      </c>
      <c r="E42" s="454">
        <v>1035</v>
      </c>
      <c r="F42" s="454">
        <v>808</v>
      </c>
      <c r="G42" s="454">
        <v>2697</v>
      </c>
      <c r="H42" s="455">
        <v>93.225025924645692</v>
      </c>
      <c r="I42" s="448"/>
      <c r="J42" s="454">
        <v>45</v>
      </c>
      <c r="K42" s="454">
        <v>42</v>
      </c>
      <c r="L42" s="454">
        <v>45</v>
      </c>
      <c r="M42" s="454">
        <v>64</v>
      </c>
      <c r="N42" s="454">
        <v>196</v>
      </c>
      <c r="O42" s="455">
        <v>6.7749740753543035</v>
      </c>
      <c r="P42" s="448"/>
      <c r="Q42" s="454">
        <v>2893</v>
      </c>
    </row>
    <row r="43" spans="1:17" ht="8.1" customHeight="1">
      <c r="A43" s="438"/>
      <c r="B43" s="438"/>
      <c r="C43" s="449"/>
      <c r="D43" s="449"/>
      <c r="E43" s="449"/>
      <c r="F43" s="449"/>
      <c r="G43" s="449"/>
      <c r="H43" s="450"/>
      <c r="I43" s="451"/>
      <c r="J43" s="449"/>
      <c r="K43" s="449"/>
      <c r="L43" s="449"/>
      <c r="M43" s="449"/>
      <c r="N43" s="449"/>
      <c r="O43" s="450"/>
      <c r="P43" s="451"/>
      <c r="Q43" s="449"/>
    </row>
    <row r="44" spans="1:17">
      <c r="A44" s="442" t="s">
        <v>196</v>
      </c>
      <c r="B44" s="453"/>
      <c r="C44" s="444">
        <v>0</v>
      </c>
      <c r="D44" s="444">
        <v>0</v>
      </c>
      <c r="E44" s="444">
        <v>0</v>
      </c>
      <c r="F44" s="444">
        <v>0</v>
      </c>
      <c r="G44" s="445">
        <v>0</v>
      </c>
      <c r="H44" s="446">
        <v>0</v>
      </c>
      <c r="I44" s="448"/>
      <c r="J44" s="444">
        <v>2</v>
      </c>
      <c r="K44" s="444">
        <v>0</v>
      </c>
      <c r="L44" s="444">
        <v>0</v>
      </c>
      <c r="M44" s="444">
        <v>0</v>
      </c>
      <c r="N44" s="445">
        <v>2</v>
      </c>
      <c r="O44" s="446">
        <v>100</v>
      </c>
      <c r="P44" s="448"/>
      <c r="Q44" s="445">
        <v>2</v>
      </c>
    </row>
    <row r="45" spans="1:17">
      <c r="A45" s="442" t="s">
        <v>197</v>
      </c>
      <c r="B45" s="453"/>
      <c r="C45" s="444">
        <v>0</v>
      </c>
      <c r="D45" s="444">
        <v>0</v>
      </c>
      <c r="E45" s="444">
        <v>0</v>
      </c>
      <c r="F45" s="444">
        <v>0</v>
      </c>
      <c r="G45" s="445">
        <v>0</v>
      </c>
      <c r="H45" s="446">
        <v>0</v>
      </c>
      <c r="I45" s="448"/>
      <c r="J45" s="444">
        <v>1</v>
      </c>
      <c r="K45" s="444">
        <v>0</v>
      </c>
      <c r="L45" s="444">
        <v>1</v>
      </c>
      <c r="M45" s="444">
        <v>0</v>
      </c>
      <c r="N45" s="445">
        <v>2</v>
      </c>
      <c r="O45" s="446">
        <v>100</v>
      </c>
      <c r="P45" s="448"/>
      <c r="Q45" s="445">
        <v>2</v>
      </c>
    </row>
    <row r="46" spans="1:17">
      <c r="A46" s="442" t="s">
        <v>198</v>
      </c>
      <c r="B46" s="453"/>
      <c r="C46" s="444">
        <v>0</v>
      </c>
      <c r="D46" s="444">
        <v>0</v>
      </c>
      <c r="E46" s="444">
        <v>9</v>
      </c>
      <c r="F46" s="444">
        <v>0</v>
      </c>
      <c r="G46" s="445">
        <v>9</v>
      </c>
      <c r="H46" s="446">
        <v>39.130434782608695</v>
      </c>
      <c r="I46" s="448"/>
      <c r="J46" s="444">
        <v>2</v>
      </c>
      <c r="K46" s="444">
        <v>0</v>
      </c>
      <c r="L46" s="444">
        <v>12</v>
      </c>
      <c r="M46" s="444">
        <v>0</v>
      </c>
      <c r="N46" s="445">
        <v>14</v>
      </c>
      <c r="O46" s="446">
        <v>60.869565217391305</v>
      </c>
      <c r="P46" s="448"/>
      <c r="Q46" s="445">
        <v>23</v>
      </c>
    </row>
    <row r="47" spans="1:17">
      <c r="A47" s="442" t="s">
        <v>199</v>
      </c>
      <c r="B47" s="453"/>
      <c r="C47" s="444">
        <v>0</v>
      </c>
      <c r="D47" s="444">
        <v>0</v>
      </c>
      <c r="E47" s="444">
        <v>0</v>
      </c>
      <c r="F47" s="444">
        <v>0</v>
      </c>
      <c r="G47" s="445">
        <v>0</v>
      </c>
      <c r="H47" s="446">
        <v>0</v>
      </c>
      <c r="I47" s="448"/>
      <c r="J47" s="444">
        <v>0</v>
      </c>
      <c r="K47" s="444">
        <v>0</v>
      </c>
      <c r="L47" s="444">
        <v>3</v>
      </c>
      <c r="M47" s="444">
        <v>0</v>
      </c>
      <c r="N47" s="445">
        <v>3</v>
      </c>
      <c r="O47" s="446">
        <v>100</v>
      </c>
      <c r="P47" s="448"/>
      <c r="Q47" s="445">
        <v>3</v>
      </c>
    </row>
    <row r="48" spans="1:17">
      <c r="A48" s="442" t="s">
        <v>200</v>
      </c>
      <c r="B48" s="453"/>
      <c r="C48" s="444">
        <v>0</v>
      </c>
      <c r="D48" s="444">
        <v>0</v>
      </c>
      <c r="E48" s="444">
        <v>1</v>
      </c>
      <c r="F48" s="444">
        <v>0</v>
      </c>
      <c r="G48" s="445">
        <v>1</v>
      </c>
      <c r="H48" s="446">
        <v>50</v>
      </c>
      <c r="I48" s="448"/>
      <c r="J48" s="444">
        <v>0</v>
      </c>
      <c r="K48" s="444">
        <v>0</v>
      </c>
      <c r="L48" s="444">
        <v>1</v>
      </c>
      <c r="M48" s="444">
        <v>0</v>
      </c>
      <c r="N48" s="445">
        <v>1</v>
      </c>
      <c r="O48" s="446">
        <v>50</v>
      </c>
      <c r="P48" s="448"/>
      <c r="Q48" s="445">
        <v>2</v>
      </c>
    </row>
    <row r="49" spans="1:17">
      <c r="A49" s="442" t="s">
        <v>201</v>
      </c>
      <c r="B49" s="453"/>
      <c r="C49" s="444">
        <v>2</v>
      </c>
      <c r="D49" s="444">
        <v>0</v>
      </c>
      <c r="E49" s="444">
        <v>0</v>
      </c>
      <c r="F49" s="444">
        <v>0</v>
      </c>
      <c r="G49" s="445">
        <v>2</v>
      </c>
      <c r="H49" s="446">
        <v>11.764705882352942</v>
      </c>
      <c r="I49" s="448"/>
      <c r="J49" s="444">
        <v>10</v>
      </c>
      <c r="K49" s="444">
        <v>0</v>
      </c>
      <c r="L49" s="444">
        <v>5</v>
      </c>
      <c r="M49" s="444">
        <v>0</v>
      </c>
      <c r="N49" s="445">
        <v>15</v>
      </c>
      <c r="O49" s="446">
        <v>88.235294117647058</v>
      </c>
      <c r="P49" s="448"/>
      <c r="Q49" s="445">
        <v>17</v>
      </c>
    </row>
    <row r="50" spans="1:17">
      <c r="A50" s="442" t="s">
        <v>202</v>
      </c>
      <c r="B50" s="453"/>
      <c r="C50" s="444">
        <v>0</v>
      </c>
      <c r="D50" s="444">
        <v>0</v>
      </c>
      <c r="E50" s="444">
        <v>1</v>
      </c>
      <c r="F50" s="444">
        <v>0</v>
      </c>
      <c r="G50" s="445">
        <v>1</v>
      </c>
      <c r="H50" s="446">
        <v>12.5</v>
      </c>
      <c r="I50" s="448"/>
      <c r="J50" s="444">
        <v>3</v>
      </c>
      <c r="K50" s="444">
        <v>0</v>
      </c>
      <c r="L50" s="444">
        <v>4</v>
      </c>
      <c r="M50" s="444">
        <v>0</v>
      </c>
      <c r="N50" s="445">
        <v>7</v>
      </c>
      <c r="O50" s="446">
        <v>87.5</v>
      </c>
      <c r="P50" s="448"/>
      <c r="Q50" s="445">
        <v>8</v>
      </c>
    </row>
    <row r="51" spans="1:17">
      <c r="A51" s="442" t="s">
        <v>203</v>
      </c>
      <c r="B51" s="453"/>
      <c r="C51" s="444">
        <v>3</v>
      </c>
      <c r="D51" s="444">
        <v>0</v>
      </c>
      <c r="E51" s="444">
        <v>23</v>
      </c>
      <c r="F51" s="444">
        <v>0</v>
      </c>
      <c r="G51" s="445">
        <v>26</v>
      </c>
      <c r="H51" s="446">
        <v>76.470588235294116</v>
      </c>
      <c r="I51" s="448"/>
      <c r="J51" s="444">
        <v>3</v>
      </c>
      <c r="K51" s="444">
        <v>0</v>
      </c>
      <c r="L51" s="444">
        <v>5</v>
      </c>
      <c r="M51" s="444">
        <v>0</v>
      </c>
      <c r="N51" s="445">
        <v>8</v>
      </c>
      <c r="O51" s="446">
        <v>23.529411764705884</v>
      </c>
      <c r="P51" s="448"/>
      <c r="Q51" s="445">
        <v>34</v>
      </c>
    </row>
    <row r="52" spans="1:17">
      <c r="A52" s="442" t="s">
        <v>204</v>
      </c>
      <c r="B52" s="453"/>
      <c r="C52" s="444">
        <v>3</v>
      </c>
      <c r="D52" s="444">
        <v>0</v>
      </c>
      <c r="E52" s="444">
        <v>8</v>
      </c>
      <c r="F52" s="444">
        <v>0</v>
      </c>
      <c r="G52" s="445">
        <v>11</v>
      </c>
      <c r="H52" s="446">
        <v>68.75</v>
      </c>
      <c r="I52" s="448"/>
      <c r="J52" s="444">
        <v>1</v>
      </c>
      <c r="K52" s="444">
        <v>0</v>
      </c>
      <c r="L52" s="444">
        <v>4</v>
      </c>
      <c r="M52" s="444">
        <v>0</v>
      </c>
      <c r="N52" s="445">
        <v>5</v>
      </c>
      <c r="O52" s="446">
        <v>31.25</v>
      </c>
      <c r="P52" s="448"/>
      <c r="Q52" s="445">
        <v>16</v>
      </c>
    </row>
    <row r="53" spans="1:17">
      <c r="A53" s="442" t="s">
        <v>206</v>
      </c>
      <c r="B53" s="453"/>
      <c r="C53" s="444">
        <v>0</v>
      </c>
      <c r="D53" s="444">
        <v>0</v>
      </c>
      <c r="E53" s="444">
        <v>7</v>
      </c>
      <c r="F53" s="444">
        <v>0</v>
      </c>
      <c r="G53" s="445">
        <v>7</v>
      </c>
      <c r="H53" s="446">
        <v>58.333333333333336</v>
      </c>
      <c r="I53" s="448"/>
      <c r="J53" s="444">
        <v>3</v>
      </c>
      <c r="K53" s="444">
        <v>0</v>
      </c>
      <c r="L53" s="444">
        <v>2</v>
      </c>
      <c r="M53" s="444">
        <v>0</v>
      </c>
      <c r="N53" s="445">
        <v>5</v>
      </c>
      <c r="O53" s="446">
        <v>41.666666666666664</v>
      </c>
      <c r="P53" s="448"/>
      <c r="Q53" s="445">
        <v>12</v>
      </c>
    </row>
    <row r="54" spans="1:17">
      <c r="A54" s="442" t="s">
        <v>205</v>
      </c>
      <c r="B54" s="453"/>
      <c r="C54" s="444">
        <v>0</v>
      </c>
      <c r="D54" s="444">
        <v>21</v>
      </c>
      <c r="E54" s="444">
        <v>0</v>
      </c>
      <c r="F54" s="444">
        <v>132</v>
      </c>
      <c r="G54" s="445">
        <v>153</v>
      </c>
      <c r="H54" s="446">
        <v>68</v>
      </c>
      <c r="I54" s="448"/>
      <c r="J54" s="444">
        <v>0</v>
      </c>
      <c r="K54" s="444">
        <v>28</v>
      </c>
      <c r="L54" s="444">
        <v>0</v>
      </c>
      <c r="M54" s="444">
        <v>44</v>
      </c>
      <c r="N54" s="445">
        <v>72</v>
      </c>
      <c r="O54" s="446">
        <v>32</v>
      </c>
      <c r="P54" s="448"/>
      <c r="Q54" s="445">
        <v>225</v>
      </c>
    </row>
    <row r="55" spans="1:17">
      <c r="A55" s="442" t="s">
        <v>207</v>
      </c>
      <c r="B55" s="453"/>
      <c r="C55" s="444">
        <v>0</v>
      </c>
      <c r="D55" s="444">
        <v>0</v>
      </c>
      <c r="E55" s="444">
        <v>5</v>
      </c>
      <c r="F55" s="444">
        <v>0</v>
      </c>
      <c r="G55" s="445">
        <v>5</v>
      </c>
      <c r="H55" s="446">
        <v>62.5</v>
      </c>
      <c r="I55" s="448"/>
      <c r="J55" s="444">
        <v>0</v>
      </c>
      <c r="K55" s="444">
        <v>0</v>
      </c>
      <c r="L55" s="444">
        <v>3</v>
      </c>
      <c r="M55" s="444">
        <v>0</v>
      </c>
      <c r="N55" s="445">
        <v>3</v>
      </c>
      <c r="O55" s="446">
        <v>37.5</v>
      </c>
      <c r="P55" s="448"/>
      <c r="Q55" s="445">
        <v>8</v>
      </c>
    </row>
    <row r="56" spans="1:17">
      <c r="A56" s="442" t="s">
        <v>208</v>
      </c>
      <c r="B56" s="453"/>
      <c r="C56" s="444">
        <v>1</v>
      </c>
      <c r="D56" s="444">
        <v>0</v>
      </c>
      <c r="E56" s="444">
        <v>10</v>
      </c>
      <c r="F56" s="444">
        <v>0</v>
      </c>
      <c r="G56" s="445">
        <v>11</v>
      </c>
      <c r="H56" s="446">
        <v>52.38095238095238</v>
      </c>
      <c r="I56" s="448"/>
      <c r="J56" s="444">
        <v>6</v>
      </c>
      <c r="K56" s="444">
        <v>0</v>
      </c>
      <c r="L56" s="444">
        <v>4</v>
      </c>
      <c r="M56" s="444">
        <v>0</v>
      </c>
      <c r="N56" s="445">
        <v>10</v>
      </c>
      <c r="O56" s="446">
        <v>47.61904761904762</v>
      </c>
      <c r="P56" s="448"/>
      <c r="Q56" s="445">
        <v>21</v>
      </c>
    </row>
    <row r="57" spans="1:17">
      <c r="A57" s="442" t="s">
        <v>209</v>
      </c>
      <c r="B57" s="453"/>
      <c r="C57" s="444">
        <v>0</v>
      </c>
      <c r="D57" s="444">
        <v>0</v>
      </c>
      <c r="E57" s="444">
        <v>4</v>
      </c>
      <c r="F57" s="444">
        <v>0</v>
      </c>
      <c r="G57" s="445">
        <v>4</v>
      </c>
      <c r="H57" s="446">
        <v>57.142857142857146</v>
      </c>
      <c r="I57" s="448"/>
      <c r="J57" s="444">
        <v>3</v>
      </c>
      <c r="K57" s="444">
        <v>0</v>
      </c>
      <c r="L57" s="444">
        <v>0</v>
      </c>
      <c r="M57" s="444">
        <v>0</v>
      </c>
      <c r="N57" s="445">
        <v>3</v>
      </c>
      <c r="O57" s="446">
        <v>42.857142857142854</v>
      </c>
      <c r="P57" s="448"/>
      <c r="Q57" s="445">
        <v>7</v>
      </c>
    </row>
    <row r="58" spans="1:17" ht="8.1" customHeight="1">
      <c r="A58" s="456"/>
      <c r="B58" s="453"/>
      <c r="C58" s="457"/>
      <c r="D58" s="457"/>
      <c r="E58" s="457"/>
      <c r="F58" s="457"/>
      <c r="G58" s="458"/>
      <c r="H58" s="459"/>
      <c r="I58" s="448"/>
      <c r="J58" s="457"/>
      <c r="K58" s="457"/>
      <c r="L58" s="457"/>
      <c r="M58" s="457"/>
      <c r="N58" s="458"/>
      <c r="O58" s="459"/>
      <c r="P58" s="448"/>
      <c r="Q58" s="458"/>
    </row>
    <row r="59" spans="1:17">
      <c r="A59" s="452" t="s">
        <v>195</v>
      </c>
      <c r="B59" s="453"/>
      <c r="C59" s="454">
        <v>9</v>
      </c>
      <c r="D59" s="454">
        <v>21</v>
      </c>
      <c r="E59" s="454">
        <v>68</v>
      </c>
      <c r="F59" s="454">
        <v>132</v>
      </c>
      <c r="G59" s="454">
        <v>230</v>
      </c>
      <c r="H59" s="455">
        <v>60.526315789473685</v>
      </c>
      <c r="I59" s="448"/>
      <c r="J59" s="454">
        <v>34</v>
      </c>
      <c r="K59" s="454">
        <v>28</v>
      </c>
      <c r="L59" s="454">
        <v>44</v>
      </c>
      <c r="M59" s="454">
        <v>44</v>
      </c>
      <c r="N59" s="454">
        <v>150</v>
      </c>
      <c r="O59" s="455">
        <v>39.473684210526315</v>
      </c>
      <c r="P59" s="448"/>
      <c r="Q59" s="454">
        <v>380</v>
      </c>
    </row>
    <row r="60" spans="1:17" ht="8.1" customHeight="1">
      <c r="A60" s="438"/>
      <c r="B60" s="438"/>
      <c r="C60" s="449"/>
      <c r="D60" s="449"/>
      <c r="E60" s="449"/>
      <c r="F60" s="449"/>
      <c r="G60" s="449"/>
      <c r="H60" s="450"/>
      <c r="I60" s="451"/>
      <c r="J60" s="449"/>
      <c r="K60" s="449"/>
      <c r="L60" s="449"/>
      <c r="M60" s="449"/>
      <c r="N60" s="449"/>
      <c r="O60" s="450"/>
      <c r="P60" s="451"/>
      <c r="Q60" s="449"/>
    </row>
    <row r="61" spans="1:17">
      <c r="A61" s="460" t="s">
        <v>68</v>
      </c>
      <c r="B61" s="461"/>
      <c r="C61" s="462">
        <v>522</v>
      </c>
      <c r="D61" s="462">
        <v>362</v>
      </c>
      <c r="E61" s="462">
        <v>1103</v>
      </c>
      <c r="F61" s="462">
        <v>940</v>
      </c>
      <c r="G61" s="462">
        <v>2927</v>
      </c>
      <c r="H61" s="463">
        <v>89.428658722884208</v>
      </c>
      <c r="I61" s="464"/>
      <c r="J61" s="462">
        <v>79</v>
      </c>
      <c r="K61" s="462">
        <v>70</v>
      </c>
      <c r="L61" s="462">
        <v>89</v>
      </c>
      <c r="M61" s="462">
        <v>108</v>
      </c>
      <c r="N61" s="462">
        <v>346</v>
      </c>
      <c r="O61" s="463">
        <v>10.571341277115796</v>
      </c>
      <c r="P61" s="464"/>
      <c r="Q61" s="462">
        <v>3273</v>
      </c>
    </row>
    <row r="62" spans="1:17">
      <c r="A62" s="438"/>
    </row>
    <row r="63" spans="1:17" s="466" customFormat="1" ht="13.35" customHeight="1">
      <c r="A63" s="465" t="s">
        <v>287</v>
      </c>
    </row>
    <row r="64" spans="1:17" s="466" customFormat="1" ht="13.35" customHeight="1">
      <c r="A64" s="465" t="s">
        <v>611</v>
      </c>
    </row>
    <row r="65" spans="1:12" s="293" customFormat="1" ht="13.35" customHeight="1">
      <c r="A65" s="465" t="s">
        <v>612</v>
      </c>
      <c r="B65" s="467"/>
      <c r="C65" s="467"/>
      <c r="D65" s="467"/>
      <c r="E65" s="467"/>
      <c r="F65" s="467"/>
      <c r="G65" s="467"/>
      <c r="H65" s="467"/>
      <c r="I65" s="467"/>
      <c r="J65" s="467"/>
      <c r="K65" s="468"/>
      <c r="L65" s="468"/>
    </row>
    <row r="66" spans="1:12" s="293" customFormat="1" ht="13.35" customHeight="1">
      <c r="A66" s="469" t="s">
        <v>276</v>
      </c>
      <c r="B66" s="308"/>
    </row>
    <row r="67" spans="1:12" s="293" customFormat="1" ht="13.35" customHeight="1">
      <c r="A67" s="469" t="str">
        <f>CONCATENATE("Elaboró: SSPC, Prevención y Readaptación Social; Ciudad de México, " &amp; LOWER(NextMes) &amp; " de " &amp;  CAnio &amp; ".")</f>
        <v>Elaboró: SSPC, Prevención y Readaptación Social; Ciudad de México, abril de 2024.</v>
      </c>
      <c r="B67" s="308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2" orientation="landscape" useFirstPageNumber="1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59CD5-CFA0-4D41-BE71-0EBDC7B74D83}">
  <dimension ref="A1:U62"/>
  <sheetViews>
    <sheetView view="pageBreakPreview" zoomScale="70" zoomScaleNormal="100" zoomScaleSheetLayoutView="70" workbookViewId="0">
      <selection activeCell="AA50" sqref="AA50"/>
    </sheetView>
  </sheetViews>
  <sheetFormatPr baseColWidth="10" defaultColWidth="11.42578125" defaultRowHeight="12.75"/>
  <cols>
    <col min="1" max="1" width="5.140625" style="293" customWidth="1"/>
    <col min="2" max="2" width="7" style="293" customWidth="1"/>
    <col min="3" max="3" width="1.85546875" style="293" customWidth="1"/>
    <col min="4" max="20" width="11.42578125" style="293"/>
    <col min="21" max="21" width="7.7109375" style="293" customWidth="1"/>
    <col min="22" max="16384" width="11.42578125" style="293"/>
  </cols>
  <sheetData>
    <row r="1" spans="1:21" ht="37.5" customHeight="1">
      <c r="A1" s="305" t="s">
        <v>613</v>
      </c>
      <c r="B1" s="305" t="s">
        <v>614</v>
      </c>
      <c r="D1" s="631" t="s">
        <v>615</v>
      </c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</row>
    <row r="2" spans="1:21" ht="19.5" customHeight="1">
      <c r="A2" s="305" t="s">
        <v>169</v>
      </c>
      <c r="B2" s="304">
        <v>593</v>
      </c>
      <c r="D2" s="631" t="str">
        <f>UPPER('[5]TOTAL CF Y EF'!P4&amp; " "&amp; '[5]TOTAL CF Y EF'!P3)</f>
        <v>MARZO 2024</v>
      </c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</row>
    <row r="3" spans="1:21" ht="6.75" customHeight="1">
      <c r="A3" s="305" t="s">
        <v>173</v>
      </c>
      <c r="B3" s="304">
        <v>432</v>
      </c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</row>
    <row r="4" spans="1:21">
      <c r="A4" s="305" t="s">
        <v>177</v>
      </c>
      <c r="B4" s="304">
        <v>258</v>
      </c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</row>
    <row r="5" spans="1:21">
      <c r="A5" s="305" t="s">
        <v>205</v>
      </c>
      <c r="B5" s="304">
        <v>225</v>
      </c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</row>
    <row r="6" spans="1:21">
      <c r="A6" s="305" t="s">
        <v>181</v>
      </c>
      <c r="B6" s="304">
        <v>207</v>
      </c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</row>
    <row r="7" spans="1:21">
      <c r="A7" s="305" t="s">
        <v>164</v>
      </c>
      <c r="B7" s="304">
        <v>147</v>
      </c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0"/>
      <c r="S7" s="470"/>
      <c r="T7" s="470"/>
    </row>
    <row r="8" spans="1:21">
      <c r="A8" s="305" t="s">
        <v>192</v>
      </c>
      <c r="B8" s="304">
        <v>116</v>
      </c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</row>
    <row r="9" spans="1:21">
      <c r="A9" s="305" t="s">
        <v>171</v>
      </c>
      <c r="B9" s="304">
        <v>100</v>
      </c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</row>
    <row r="10" spans="1:21">
      <c r="A10" s="305" t="s">
        <v>183</v>
      </c>
      <c r="B10" s="304">
        <v>91</v>
      </c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</row>
    <row r="11" spans="1:21">
      <c r="A11" s="305" t="s">
        <v>179</v>
      </c>
      <c r="B11" s="304">
        <v>91</v>
      </c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</row>
    <row r="12" spans="1:21">
      <c r="A12" s="305" t="s">
        <v>170</v>
      </c>
      <c r="B12" s="304">
        <v>72</v>
      </c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</row>
    <row r="13" spans="1:21">
      <c r="A13" s="305" t="s">
        <v>168</v>
      </c>
      <c r="B13" s="304">
        <v>68</v>
      </c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</row>
    <row r="14" spans="1:21">
      <c r="A14" s="305" t="s">
        <v>175</v>
      </c>
      <c r="B14" s="304">
        <v>67</v>
      </c>
      <c r="D14" s="470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632" t="s">
        <v>223</v>
      </c>
      <c r="P14" s="632"/>
      <c r="Q14" s="633">
        <f>[5]PPIFSSEF_TAB_PAG_4!Q61</f>
        <v>3273</v>
      </c>
      <c r="R14" s="634"/>
      <c r="S14" s="470"/>
      <c r="T14" s="470"/>
    </row>
    <row r="15" spans="1:21">
      <c r="A15" s="305" t="s">
        <v>178</v>
      </c>
      <c r="B15" s="304">
        <v>61</v>
      </c>
      <c r="D15" s="470"/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632"/>
      <c r="P15" s="632"/>
      <c r="Q15" s="634"/>
      <c r="R15" s="634"/>
      <c r="S15" s="470"/>
      <c r="T15" s="470"/>
    </row>
    <row r="16" spans="1:21">
      <c r="A16" s="305" t="s">
        <v>163</v>
      </c>
      <c r="B16" s="304">
        <v>57</v>
      </c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470"/>
      <c r="Q16" s="470"/>
      <c r="R16" s="470"/>
      <c r="S16" s="470"/>
      <c r="T16" s="470"/>
    </row>
    <row r="17" spans="1:20">
      <c r="A17" s="305" t="s">
        <v>176</v>
      </c>
      <c r="B17" s="304">
        <v>54</v>
      </c>
      <c r="D17" s="470"/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</row>
    <row r="18" spans="1:20">
      <c r="A18" s="305" t="s">
        <v>167</v>
      </c>
      <c r="B18" s="304">
        <v>46</v>
      </c>
      <c r="D18" s="470"/>
      <c r="E18" s="470"/>
      <c r="F18" s="470"/>
      <c r="G18" s="470"/>
      <c r="H18" s="470"/>
      <c r="I18" s="470"/>
      <c r="J18" s="470"/>
      <c r="K18" s="470"/>
      <c r="L18" s="470"/>
      <c r="M18" s="470"/>
      <c r="N18" s="470"/>
      <c r="O18" s="470"/>
      <c r="P18" s="470"/>
      <c r="Q18" s="470"/>
      <c r="R18" s="470"/>
      <c r="S18" s="470"/>
      <c r="T18" s="470"/>
    </row>
    <row r="19" spans="1:20">
      <c r="A19" s="305" t="s">
        <v>185</v>
      </c>
      <c r="B19" s="304">
        <v>45</v>
      </c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</row>
    <row r="20" spans="1:20">
      <c r="A20" s="305" t="s">
        <v>193</v>
      </c>
      <c r="B20" s="304">
        <v>41</v>
      </c>
      <c r="D20" s="470"/>
      <c r="E20" s="470"/>
      <c r="F20" s="470"/>
      <c r="G20" s="470"/>
      <c r="H20" s="470"/>
      <c r="I20" s="470"/>
      <c r="J20" s="470"/>
      <c r="K20" s="470"/>
      <c r="L20" s="470"/>
      <c r="M20" s="470"/>
      <c r="N20" s="470"/>
      <c r="O20" s="470"/>
      <c r="P20" s="470"/>
      <c r="Q20" s="470"/>
      <c r="R20" s="470"/>
      <c r="S20" s="470"/>
      <c r="T20" s="470"/>
    </row>
    <row r="21" spans="1:20">
      <c r="A21" s="305" t="s">
        <v>188</v>
      </c>
      <c r="B21" s="304">
        <v>38</v>
      </c>
      <c r="D21" s="470"/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470"/>
      <c r="R21" s="470"/>
      <c r="S21" s="470"/>
      <c r="T21" s="470"/>
    </row>
    <row r="22" spans="1:20">
      <c r="A22" s="305" t="s">
        <v>184</v>
      </c>
      <c r="B22" s="304">
        <v>38</v>
      </c>
      <c r="D22" s="470"/>
      <c r="E22" s="470"/>
      <c r="F22" s="470"/>
      <c r="G22" s="470"/>
      <c r="H22" s="470"/>
      <c r="I22" s="470"/>
      <c r="J22" s="470"/>
      <c r="K22" s="470"/>
      <c r="L22" s="470"/>
      <c r="M22" s="470"/>
      <c r="N22" s="470"/>
      <c r="O22" s="470"/>
      <c r="P22" s="470"/>
      <c r="Q22" s="470"/>
      <c r="R22" s="470"/>
      <c r="S22" s="470"/>
      <c r="T22" s="470"/>
    </row>
    <row r="23" spans="1:20">
      <c r="A23" s="305" t="s">
        <v>182</v>
      </c>
      <c r="B23" s="304">
        <v>36</v>
      </c>
      <c r="D23" s="470"/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</row>
    <row r="24" spans="1:20">
      <c r="A24" s="305" t="s">
        <v>174</v>
      </c>
      <c r="B24" s="304">
        <v>36</v>
      </c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</row>
    <row r="25" spans="1:20">
      <c r="A25" s="305" t="s">
        <v>190</v>
      </c>
      <c r="B25" s="304">
        <v>36</v>
      </c>
      <c r="D25" s="470"/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470"/>
      <c r="R25" s="470"/>
      <c r="S25" s="470"/>
      <c r="T25" s="470"/>
    </row>
    <row r="26" spans="1:20">
      <c r="A26" s="305" t="s">
        <v>203</v>
      </c>
      <c r="B26" s="304">
        <v>34</v>
      </c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470"/>
      <c r="P26" s="470"/>
      <c r="Q26" s="470"/>
      <c r="R26" s="470"/>
      <c r="S26" s="470"/>
      <c r="T26" s="470"/>
    </row>
    <row r="27" spans="1:20">
      <c r="A27" s="305" t="s">
        <v>180</v>
      </c>
      <c r="B27" s="304">
        <v>33</v>
      </c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</row>
    <row r="28" spans="1:20">
      <c r="A28" s="305" t="s">
        <v>194</v>
      </c>
      <c r="B28" s="304">
        <v>33</v>
      </c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</row>
    <row r="29" spans="1:20">
      <c r="A29" s="305" t="s">
        <v>187</v>
      </c>
      <c r="B29" s="304">
        <v>30</v>
      </c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</row>
    <row r="30" spans="1:20">
      <c r="A30" s="305" t="s">
        <v>198</v>
      </c>
      <c r="B30" s="304">
        <v>23</v>
      </c>
      <c r="D30" s="470"/>
      <c r="E30" s="470"/>
      <c r="F30" s="470"/>
      <c r="G30" s="470"/>
      <c r="H30" s="470"/>
      <c r="I30" s="470"/>
      <c r="J30" s="470"/>
      <c r="K30" s="470"/>
      <c r="L30" s="470"/>
      <c r="M30" s="470"/>
      <c r="N30" s="470"/>
      <c r="O30" s="470"/>
      <c r="P30" s="470"/>
      <c r="Q30" s="470"/>
      <c r="R30" s="470"/>
      <c r="S30" s="470"/>
      <c r="T30" s="470"/>
    </row>
    <row r="31" spans="1:20">
      <c r="A31" s="305" t="s">
        <v>166</v>
      </c>
      <c r="B31" s="304">
        <v>22</v>
      </c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</row>
    <row r="32" spans="1:20">
      <c r="A32" s="305" t="s">
        <v>208</v>
      </c>
      <c r="B32" s="304">
        <v>21</v>
      </c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470"/>
      <c r="Q32" s="470"/>
      <c r="R32" s="470"/>
      <c r="S32" s="470"/>
      <c r="T32" s="470"/>
    </row>
    <row r="33" spans="1:20">
      <c r="A33" s="305" t="s">
        <v>201</v>
      </c>
      <c r="B33" s="304">
        <v>17</v>
      </c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470"/>
      <c r="Q33" s="470"/>
      <c r="R33" s="470"/>
      <c r="S33" s="470"/>
      <c r="T33" s="470"/>
    </row>
    <row r="34" spans="1:20">
      <c r="A34" s="305" t="s">
        <v>191</v>
      </c>
      <c r="B34" s="304">
        <v>17</v>
      </c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470"/>
      <c r="Q34" s="470"/>
      <c r="R34" s="470"/>
      <c r="S34" s="470"/>
      <c r="T34" s="470"/>
    </row>
    <row r="35" spans="1:20">
      <c r="A35" s="305" t="s">
        <v>204</v>
      </c>
      <c r="B35" s="304">
        <v>16</v>
      </c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</row>
    <row r="36" spans="1:20">
      <c r="A36" s="305" t="s">
        <v>189</v>
      </c>
      <c r="B36" s="304">
        <v>15</v>
      </c>
      <c r="D36" s="470"/>
      <c r="E36" s="470"/>
      <c r="F36" s="470"/>
      <c r="G36" s="470"/>
      <c r="H36" s="470"/>
      <c r="I36" s="470"/>
      <c r="J36" s="470"/>
      <c r="K36" s="470"/>
      <c r="L36" s="470"/>
      <c r="M36" s="470"/>
      <c r="N36" s="470"/>
      <c r="O36" s="470"/>
      <c r="P36" s="470"/>
      <c r="Q36" s="470"/>
      <c r="R36" s="470"/>
      <c r="S36" s="470"/>
      <c r="T36" s="470"/>
    </row>
    <row r="37" spans="1:20">
      <c r="A37" s="305" t="s">
        <v>206</v>
      </c>
      <c r="B37" s="304">
        <v>12</v>
      </c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</row>
    <row r="38" spans="1:20">
      <c r="A38" s="305" t="s">
        <v>186</v>
      </c>
      <c r="B38" s="304">
        <v>9</v>
      </c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</row>
    <row r="39" spans="1:20">
      <c r="A39" s="305" t="s">
        <v>202</v>
      </c>
      <c r="B39" s="304">
        <v>8</v>
      </c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</row>
    <row r="40" spans="1:20">
      <c r="A40" s="305" t="s">
        <v>207</v>
      </c>
      <c r="B40" s="304">
        <v>8</v>
      </c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</row>
    <row r="41" spans="1:20">
      <c r="A41" s="305" t="s">
        <v>209</v>
      </c>
      <c r="B41" s="304">
        <v>7</v>
      </c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70"/>
      <c r="T41" s="470"/>
    </row>
    <row r="42" spans="1:20">
      <c r="A42" s="305" t="s">
        <v>165</v>
      </c>
      <c r="B42" s="304">
        <v>3</v>
      </c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</row>
    <row r="43" spans="1:20">
      <c r="A43" s="305" t="s">
        <v>199</v>
      </c>
      <c r="B43" s="304">
        <v>3</v>
      </c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</row>
    <row r="44" spans="1:20">
      <c r="A44" s="305" t="s">
        <v>197</v>
      </c>
      <c r="B44" s="304">
        <v>2</v>
      </c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</row>
    <row r="45" spans="1:20">
      <c r="A45" s="305" t="s">
        <v>196</v>
      </c>
      <c r="B45" s="304">
        <v>2</v>
      </c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</row>
    <row r="46" spans="1:20">
      <c r="A46" s="305" t="s">
        <v>200</v>
      </c>
      <c r="B46" s="304">
        <v>2</v>
      </c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470"/>
      <c r="P46" s="470"/>
      <c r="Q46" s="470"/>
      <c r="R46" s="470"/>
      <c r="S46" s="470"/>
      <c r="T46" s="470"/>
    </row>
    <row r="47" spans="1:20">
      <c r="A47" s="305" t="s">
        <v>172</v>
      </c>
      <c r="B47" s="304">
        <v>1</v>
      </c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</row>
    <row r="48" spans="1:20">
      <c r="A48" s="305" t="s">
        <v>616</v>
      </c>
      <c r="B48" s="304">
        <v>0</v>
      </c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</row>
    <row r="49" spans="1:20"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</row>
    <row r="50" spans="1:20"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</row>
    <row r="51" spans="1:20"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</row>
    <row r="52" spans="1:20"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</row>
    <row r="53" spans="1:20"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</row>
    <row r="54" spans="1:20"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</row>
    <row r="55" spans="1:20">
      <c r="D55" s="470"/>
      <c r="E55" s="470"/>
      <c r="F55" s="470"/>
      <c r="G55" s="470"/>
      <c r="H55" s="470"/>
      <c r="I55" s="470"/>
      <c r="J55" s="470"/>
      <c r="O55" s="470"/>
      <c r="P55" s="470"/>
      <c r="Q55" s="470"/>
      <c r="R55" s="470"/>
      <c r="S55" s="470"/>
      <c r="T55" s="470"/>
    </row>
    <row r="56" spans="1:20">
      <c r="D56" s="470"/>
      <c r="E56" s="470"/>
      <c r="F56" s="470"/>
      <c r="G56" s="470"/>
      <c r="H56" s="470"/>
      <c r="I56" s="470"/>
      <c r="J56" s="470"/>
      <c r="O56" s="470"/>
      <c r="P56" s="470"/>
      <c r="Q56" s="470"/>
      <c r="R56" s="470"/>
      <c r="S56" s="470"/>
      <c r="T56" s="470"/>
    </row>
    <row r="57" spans="1:20"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</row>
    <row r="58" spans="1:20"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</row>
    <row r="59" spans="1:20">
      <c r="A59" s="471" t="s">
        <v>287</v>
      </c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</row>
    <row r="60" spans="1:20">
      <c r="A60" s="471" t="s">
        <v>276</v>
      </c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</row>
    <row r="61" spans="1:20">
      <c r="A61" s="471" t="s">
        <v>277</v>
      </c>
      <c r="E61" s="470"/>
      <c r="F61" s="470"/>
      <c r="G61" s="470"/>
      <c r="H61" s="470"/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</row>
    <row r="62" spans="1:20"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</row>
  </sheetData>
  <mergeCells count="4">
    <mergeCell ref="D1:U1"/>
    <mergeCell ref="D2:U2"/>
    <mergeCell ref="O14:P15"/>
    <mergeCell ref="Q14:R15"/>
  </mergeCells>
  <printOptions horizontalCentered="1"/>
  <pageMargins left="0.23622047244094491" right="0.23622047244094491" top="0.94488188976377963" bottom="0.35433070866141736" header="0.19685039370078741" footer="0.31496062992125984"/>
  <pageSetup scale="62" orientation="landscape" r:id="rId1"/>
  <headerFooter scaleWithDoc="0">
    <oddHeader>&amp;L&amp;G&amp;R&amp;G</oddHeader>
    <oddFooter>&amp;R&amp;"Montserrat,Normal"&amp;10 33</oddFooter>
  </headerFooter>
  <drawing r:id="rId2"/>
  <legacyDrawingHF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8BFF0-BB67-43E6-92F9-9A7F6B241EB5}">
  <sheetPr>
    <tabColor theme="0" tint="-0.14999847407452621"/>
  </sheetPr>
  <dimension ref="A1:BH66"/>
  <sheetViews>
    <sheetView view="pageBreakPreview" topLeftCell="A5" zoomScale="40" zoomScaleNormal="60" zoomScaleSheetLayoutView="40" zoomScalePageLayoutView="60" workbookViewId="0">
      <selection activeCell="A5" sqref="A5:A6"/>
    </sheetView>
  </sheetViews>
  <sheetFormatPr baseColWidth="10" defaultColWidth="11.42578125" defaultRowHeight="15"/>
  <cols>
    <col min="1" max="1" width="69.28515625" style="54" customWidth="1"/>
    <col min="2" max="2" width="1.7109375" style="54" customWidth="1"/>
    <col min="3" max="18" width="7.28515625" style="54" customWidth="1"/>
    <col min="19" max="19" width="8.7109375" style="54" customWidth="1"/>
    <col min="20" max="21" width="7.28515625" style="54" customWidth="1"/>
    <col min="22" max="22" width="9.28515625" style="54" customWidth="1"/>
    <col min="23" max="27" width="7.28515625" style="54" customWidth="1"/>
    <col min="28" max="28" width="8.42578125" style="54" customWidth="1"/>
    <col min="29" max="58" width="7.28515625" style="54" customWidth="1"/>
    <col min="59" max="59" width="1.7109375" style="54" customWidth="1"/>
    <col min="60" max="60" width="14.42578125" style="54" customWidth="1"/>
    <col min="61" max="16384" width="11.42578125" style="54"/>
  </cols>
  <sheetData>
    <row r="1" spans="1:60">
      <c r="A1" s="53" t="s">
        <v>64</v>
      </c>
    </row>
    <row r="2" spans="1:60" ht="35.1" customHeight="1">
      <c r="A2" s="635" t="s">
        <v>463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  <c r="AE2" s="635"/>
      <c r="AF2" s="635"/>
      <c r="AG2" s="635"/>
      <c r="AH2" s="635"/>
      <c r="AI2" s="635"/>
      <c r="AJ2" s="635"/>
      <c r="AK2" s="635"/>
      <c r="AL2" s="635"/>
      <c r="AM2" s="635"/>
      <c r="AN2" s="635"/>
      <c r="AO2" s="635"/>
      <c r="AP2" s="635"/>
      <c r="AQ2" s="635"/>
      <c r="AR2" s="635"/>
      <c r="AS2" s="635"/>
      <c r="AT2" s="635"/>
      <c r="AU2" s="635"/>
      <c r="AV2" s="635"/>
      <c r="AW2" s="635"/>
      <c r="AX2" s="635"/>
      <c r="AY2" s="635"/>
      <c r="AZ2" s="635"/>
      <c r="BA2" s="635"/>
      <c r="BB2" s="635"/>
      <c r="BC2" s="635"/>
      <c r="BD2" s="635"/>
      <c r="BE2" s="635"/>
      <c r="BF2" s="635"/>
      <c r="BG2" s="635"/>
      <c r="BH2" s="635"/>
    </row>
    <row r="3" spans="1:60" ht="35.1" customHeight="1">
      <c r="A3" s="635" t="str">
        <f>UPPER(CONCATENATE("Marzo 2024"))</f>
        <v>MARZO 2024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  <c r="AK3" s="635"/>
      <c r="AL3" s="635"/>
      <c r="AM3" s="635"/>
      <c r="AN3" s="635"/>
      <c r="AO3" s="635"/>
      <c r="AP3" s="635"/>
      <c r="AQ3" s="635"/>
      <c r="AR3" s="635"/>
      <c r="AS3" s="635"/>
      <c r="AT3" s="635"/>
      <c r="AU3" s="635"/>
      <c r="AV3" s="635"/>
      <c r="AW3" s="635"/>
      <c r="AX3" s="635"/>
      <c r="AY3" s="635"/>
      <c r="AZ3" s="635"/>
      <c r="BA3" s="635"/>
      <c r="BB3" s="635"/>
      <c r="BC3" s="635"/>
      <c r="BD3" s="635"/>
      <c r="BE3" s="635"/>
      <c r="BF3" s="635"/>
      <c r="BG3" s="635"/>
      <c r="BH3" s="635"/>
    </row>
    <row r="4" spans="1:60">
      <c r="A4" s="55"/>
    </row>
    <row r="5" spans="1:60" ht="24.95" customHeight="1">
      <c r="A5" s="567" t="s">
        <v>279</v>
      </c>
      <c r="B5" s="163"/>
      <c r="C5" s="567" t="s">
        <v>464</v>
      </c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  <c r="R5" s="567"/>
      <c r="S5" s="567"/>
      <c r="T5" s="567"/>
      <c r="U5" s="567"/>
      <c r="V5" s="567"/>
      <c r="W5" s="567"/>
      <c r="X5" s="567"/>
      <c r="Y5" s="567"/>
      <c r="Z5" s="567"/>
      <c r="AA5" s="567"/>
      <c r="AB5" s="567"/>
      <c r="AC5" s="567"/>
      <c r="AD5" s="567"/>
      <c r="AE5" s="567"/>
      <c r="AF5" s="567"/>
      <c r="AG5" s="567"/>
      <c r="AH5" s="567"/>
      <c r="AI5" s="567"/>
      <c r="AJ5" s="567"/>
      <c r="AK5" s="567"/>
      <c r="AL5" s="567"/>
      <c r="AM5" s="567"/>
      <c r="AN5" s="567"/>
      <c r="AO5" s="567"/>
      <c r="AP5" s="567"/>
      <c r="AQ5" s="567"/>
      <c r="AR5" s="567"/>
      <c r="AS5" s="567"/>
      <c r="AT5" s="567"/>
      <c r="AU5" s="567"/>
      <c r="AV5" s="567"/>
      <c r="AW5" s="567"/>
      <c r="AX5" s="567"/>
      <c r="AY5" s="567"/>
      <c r="AZ5" s="567"/>
      <c r="BA5" s="567"/>
      <c r="BB5" s="567"/>
      <c r="BC5" s="567"/>
      <c r="BD5" s="567"/>
      <c r="BE5" s="567"/>
      <c r="BF5" s="567"/>
      <c r="BG5" s="163"/>
      <c r="BH5" s="636" t="s">
        <v>68</v>
      </c>
    </row>
    <row r="6" spans="1:60" ht="279.95" customHeight="1">
      <c r="A6" s="567"/>
      <c r="B6" s="163"/>
      <c r="C6" s="246" t="s">
        <v>465</v>
      </c>
      <c r="D6" s="246" t="s">
        <v>466</v>
      </c>
      <c r="E6" s="246" t="s">
        <v>467</v>
      </c>
      <c r="F6" s="246" t="s">
        <v>468</v>
      </c>
      <c r="G6" s="246" t="s">
        <v>469</v>
      </c>
      <c r="H6" s="246" t="s">
        <v>470</v>
      </c>
      <c r="I6" s="246" t="s">
        <v>471</v>
      </c>
      <c r="J6" s="246" t="s">
        <v>472</v>
      </c>
      <c r="K6" s="246" t="s">
        <v>473</v>
      </c>
      <c r="L6" s="246" t="s">
        <v>474</v>
      </c>
      <c r="M6" s="246" t="s">
        <v>475</v>
      </c>
      <c r="N6" s="246" t="s">
        <v>476</v>
      </c>
      <c r="O6" s="246" t="s">
        <v>477</v>
      </c>
      <c r="P6" s="246" t="s">
        <v>478</v>
      </c>
      <c r="Q6" s="246" t="s">
        <v>479</v>
      </c>
      <c r="R6" s="246" t="s">
        <v>480</v>
      </c>
      <c r="S6" s="246" t="s">
        <v>481</v>
      </c>
      <c r="T6" s="246" t="s">
        <v>482</v>
      </c>
      <c r="U6" s="246" t="s">
        <v>483</v>
      </c>
      <c r="V6" s="246" t="s">
        <v>484</v>
      </c>
      <c r="W6" s="246" t="s">
        <v>485</v>
      </c>
      <c r="X6" s="246" t="s">
        <v>486</v>
      </c>
      <c r="Y6" s="246" t="s">
        <v>487</v>
      </c>
      <c r="Z6" s="246" t="s">
        <v>488</v>
      </c>
      <c r="AA6" s="246" t="s">
        <v>489</v>
      </c>
      <c r="AB6" s="246" t="s">
        <v>490</v>
      </c>
      <c r="AC6" s="246" t="s">
        <v>491</v>
      </c>
      <c r="AD6" s="246" t="s">
        <v>492</v>
      </c>
      <c r="AE6" s="246" t="s">
        <v>493</v>
      </c>
      <c r="AF6" s="246" t="s">
        <v>494</v>
      </c>
      <c r="AG6" s="246" t="s">
        <v>495</v>
      </c>
      <c r="AH6" s="246" t="s">
        <v>496</v>
      </c>
      <c r="AI6" s="246" t="s">
        <v>497</v>
      </c>
      <c r="AJ6" s="246" t="s">
        <v>498</v>
      </c>
      <c r="AK6" s="246" t="s">
        <v>499</v>
      </c>
      <c r="AL6" s="246" t="s">
        <v>500</v>
      </c>
      <c r="AM6" s="246" t="s">
        <v>501</v>
      </c>
      <c r="AN6" s="246" t="s">
        <v>502</v>
      </c>
      <c r="AO6" s="246" t="s">
        <v>503</v>
      </c>
      <c r="AP6" s="246" t="s">
        <v>504</v>
      </c>
      <c r="AQ6" s="246" t="s">
        <v>505</v>
      </c>
      <c r="AR6" s="246" t="s">
        <v>506</v>
      </c>
      <c r="AS6" s="246" t="s">
        <v>507</v>
      </c>
      <c r="AT6" s="246" t="s">
        <v>508</v>
      </c>
      <c r="AU6" s="246" t="s">
        <v>509</v>
      </c>
      <c r="AV6" s="246" t="s">
        <v>510</v>
      </c>
      <c r="AW6" s="246" t="s">
        <v>511</v>
      </c>
      <c r="AX6" s="246" t="s">
        <v>512</v>
      </c>
      <c r="AY6" s="246" t="s">
        <v>513</v>
      </c>
      <c r="AZ6" s="246" t="s">
        <v>514</v>
      </c>
      <c r="BA6" s="246" t="s">
        <v>515</v>
      </c>
      <c r="BB6" s="246" t="s">
        <v>516</v>
      </c>
      <c r="BC6" s="246" t="s">
        <v>517</v>
      </c>
      <c r="BD6" s="246" t="s">
        <v>518</v>
      </c>
      <c r="BE6" s="246" t="s">
        <v>519</v>
      </c>
      <c r="BF6" s="246" t="s">
        <v>520</v>
      </c>
      <c r="BG6" s="163"/>
      <c r="BH6" s="637"/>
    </row>
    <row r="7" spans="1:60" ht="8.1" customHeight="1">
      <c r="A7" s="55"/>
      <c r="B7" s="55"/>
      <c r="C7" s="55"/>
      <c r="D7" s="55"/>
      <c r="E7" s="55"/>
      <c r="F7" s="55"/>
    </row>
    <row r="8" spans="1:60" ht="27.95" customHeight="1">
      <c r="A8" s="164" t="s">
        <v>163</v>
      </c>
      <c r="B8" s="130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65">
        <v>11</v>
      </c>
      <c r="O8" s="111"/>
      <c r="P8" s="111"/>
      <c r="Q8" s="111"/>
      <c r="R8" s="111"/>
      <c r="S8" s="165">
        <v>1</v>
      </c>
      <c r="T8" s="111"/>
      <c r="U8" s="111"/>
      <c r="V8" s="165">
        <v>8</v>
      </c>
      <c r="W8" s="111"/>
      <c r="X8" s="111"/>
      <c r="Y8" s="165">
        <v>8</v>
      </c>
      <c r="Z8" s="111"/>
      <c r="AA8" s="111"/>
      <c r="AB8" s="165">
        <v>3</v>
      </c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65">
        <v>2</v>
      </c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65">
        <v>2</v>
      </c>
      <c r="BG8" s="55"/>
      <c r="BH8" s="166">
        <v>35</v>
      </c>
    </row>
    <row r="9" spans="1:60" ht="27.95" customHeight="1">
      <c r="A9" s="164" t="s">
        <v>164</v>
      </c>
      <c r="B9" s="130"/>
      <c r="C9" s="111"/>
      <c r="D9" s="111"/>
      <c r="E9" s="111"/>
      <c r="F9" s="111"/>
      <c r="G9" s="111"/>
      <c r="H9" s="111"/>
      <c r="I9" s="165">
        <v>1</v>
      </c>
      <c r="J9" s="111"/>
      <c r="K9" s="165">
        <v>1</v>
      </c>
      <c r="L9" s="111"/>
      <c r="M9" s="165">
        <v>3</v>
      </c>
      <c r="N9" s="111"/>
      <c r="O9" s="111"/>
      <c r="P9" s="111"/>
      <c r="Q9" s="165">
        <v>2</v>
      </c>
      <c r="R9" s="111"/>
      <c r="S9" s="165">
        <v>15</v>
      </c>
      <c r="T9" s="111"/>
      <c r="U9" s="165">
        <v>2</v>
      </c>
      <c r="V9" s="165">
        <v>357</v>
      </c>
      <c r="W9" s="111"/>
      <c r="X9" s="111"/>
      <c r="Y9" s="165">
        <v>15</v>
      </c>
      <c r="Z9" s="165">
        <v>2</v>
      </c>
      <c r="AA9" s="111"/>
      <c r="AB9" s="165">
        <v>39</v>
      </c>
      <c r="AC9" s="111"/>
      <c r="AD9" s="111"/>
      <c r="AE9" s="111"/>
      <c r="AF9" s="111"/>
      <c r="AG9" s="165">
        <v>1</v>
      </c>
      <c r="AH9" s="111"/>
      <c r="AI9" s="111"/>
      <c r="AJ9" s="111"/>
      <c r="AK9" s="111"/>
      <c r="AL9" s="111"/>
      <c r="AM9" s="111"/>
      <c r="AN9" s="111"/>
      <c r="AO9" s="165">
        <v>1</v>
      </c>
      <c r="AP9" s="111"/>
      <c r="AQ9" s="165">
        <v>1</v>
      </c>
      <c r="AR9" s="111"/>
      <c r="AS9" s="111"/>
      <c r="AT9" s="111"/>
      <c r="AU9" s="111"/>
      <c r="AV9" s="111"/>
      <c r="AW9" s="165">
        <v>1</v>
      </c>
      <c r="AX9" s="111"/>
      <c r="AY9" s="111"/>
      <c r="AZ9" s="111"/>
      <c r="BA9" s="111"/>
      <c r="BB9" s="111"/>
      <c r="BC9" s="111"/>
      <c r="BD9" s="111"/>
      <c r="BE9" s="111"/>
      <c r="BF9" s="165">
        <v>4</v>
      </c>
      <c r="BG9" s="55"/>
      <c r="BH9" s="166">
        <v>445</v>
      </c>
    </row>
    <row r="10" spans="1:60" ht="27.95" customHeight="1">
      <c r="A10" s="164" t="s">
        <v>165</v>
      </c>
      <c r="B10" s="130"/>
      <c r="C10" s="111"/>
      <c r="D10" s="111"/>
      <c r="E10" s="111"/>
      <c r="F10" s="111"/>
      <c r="G10" s="165">
        <v>1</v>
      </c>
      <c r="H10" s="111"/>
      <c r="I10" s="111"/>
      <c r="J10" s="111"/>
      <c r="K10" s="111"/>
      <c r="L10" s="111"/>
      <c r="M10" s="111"/>
      <c r="N10" s="165">
        <v>1</v>
      </c>
      <c r="O10" s="111"/>
      <c r="P10" s="111"/>
      <c r="Q10" s="165">
        <v>1</v>
      </c>
      <c r="R10" s="165">
        <v>2</v>
      </c>
      <c r="S10" s="111"/>
      <c r="T10" s="111"/>
      <c r="U10" s="111"/>
      <c r="V10" s="165">
        <v>4</v>
      </c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65">
        <v>1</v>
      </c>
      <c r="AY10" s="111"/>
      <c r="AZ10" s="111"/>
      <c r="BA10" s="111"/>
      <c r="BB10" s="111"/>
      <c r="BC10" s="111"/>
      <c r="BD10" s="111"/>
      <c r="BE10" s="111"/>
      <c r="BF10" s="165">
        <v>1</v>
      </c>
      <c r="BG10" s="55"/>
      <c r="BH10" s="166">
        <v>11</v>
      </c>
    </row>
    <row r="11" spans="1:60" ht="27.95" customHeight="1">
      <c r="A11" s="164" t="s">
        <v>166</v>
      </c>
      <c r="B11" s="130"/>
      <c r="C11" s="111"/>
      <c r="D11" s="111"/>
      <c r="E11" s="111"/>
      <c r="F11" s="165">
        <v>1</v>
      </c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65">
        <v>2</v>
      </c>
      <c r="W11" s="111"/>
      <c r="X11" s="111"/>
      <c r="Y11" s="165">
        <v>7</v>
      </c>
      <c r="Z11" s="111"/>
      <c r="AA11" s="111"/>
      <c r="AB11" s="165">
        <v>2</v>
      </c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55"/>
      <c r="BH11" s="166">
        <v>12</v>
      </c>
    </row>
    <row r="12" spans="1:60" ht="27.95" customHeight="1">
      <c r="A12" s="164" t="s">
        <v>167</v>
      </c>
      <c r="B12" s="130"/>
      <c r="C12" s="111"/>
      <c r="D12" s="111"/>
      <c r="E12" s="111"/>
      <c r="F12" s="111"/>
      <c r="G12" s="111"/>
      <c r="H12" s="111"/>
      <c r="I12" s="111"/>
      <c r="J12" s="111"/>
      <c r="K12" s="111"/>
      <c r="L12" s="165">
        <v>1</v>
      </c>
      <c r="M12" s="111"/>
      <c r="N12" s="165">
        <v>4</v>
      </c>
      <c r="O12" s="111"/>
      <c r="P12" s="111"/>
      <c r="Q12" s="165">
        <v>4</v>
      </c>
      <c r="R12" s="165">
        <v>21</v>
      </c>
      <c r="S12" s="165">
        <v>63</v>
      </c>
      <c r="T12" s="111"/>
      <c r="U12" s="111"/>
      <c r="V12" s="165">
        <v>2</v>
      </c>
      <c r="W12" s="111"/>
      <c r="X12" s="111"/>
      <c r="Y12" s="165">
        <v>153</v>
      </c>
      <c r="Z12" s="111"/>
      <c r="AA12" s="111"/>
      <c r="AB12" s="165">
        <v>124</v>
      </c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65">
        <v>14</v>
      </c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65">
        <v>3</v>
      </c>
      <c r="BG12" s="55"/>
      <c r="BH12" s="166">
        <v>389</v>
      </c>
    </row>
    <row r="13" spans="1:60" ht="27.95" customHeight="1">
      <c r="A13" s="164" t="s">
        <v>168</v>
      </c>
      <c r="B13" s="130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65">
        <v>1</v>
      </c>
      <c r="N13" s="165">
        <v>4</v>
      </c>
      <c r="O13" s="111"/>
      <c r="P13" s="111"/>
      <c r="Q13" s="165">
        <v>3</v>
      </c>
      <c r="R13" s="111"/>
      <c r="S13" s="165">
        <v>9</v>
      </c>
      <c r="T13" s="111"/>
      <c r="U13" s="111"/>
      <c r="V13" s="165">
        <v>133</v>
      </c>
      <c r="W13" s="165">
        <v>1</v>
      </c>
      <c r="X13" s="111"/>
      <c r="Y13" s="165">
        <v>2</v>
      </c>
      <c r="Z13" s="165">
        <v>1</v>
      </c>
      <c r="AA13" s="111"/>
      <c r="AB13" s="165">
        <v>12</v>
      </c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65">
        <v>3</v>
      </c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65">
        <v>4</v>
      </c>
      <c r="BG13" s="55"/>
      <c r="BH13" s="166">
        <v>173</v>
      </c>
    </row>
    <row r="14" spans="1:60" ht="27.95" customHeight="1">
      <c r="A14" s="164" t="s">
        <v>169</v>
      </c>
      <c r="B14" s="130"/>
      <c r="C14" s="165">
        <v>1</v>
      </c>
      <c r="D14" s="165">
        <v>4</v>
      </c>
      <c r="E14" s="111"/>
      <c r="F14" s="111"/>
      <c r="G14" s="111"/>
      <c r="H14" s="165">
        <v>1</v>
      </c>
      <c r="I14" s="111"/>
      <c r="J14" s="165">
        <v>1</v>
      </c>
      <c r="K14" s="165">
        <v>1</v>
      </c>
      <c r="L14" s="165">
        <v>2</v>
      </c>
      <c r="M14" s="165">
        <v>3</v>
      </c>
      <c r="N14" s="165">
        <v>90</v>
      </c>
      <c r="O14" s="111"/>
      <c r="P14" s="165">
        <v>1</v>
      </c>
      <c r="Q14" s="165">
        <v>7</v>
      </c>
      <c r="R14" s="165">
        <v>4</v>
      </c>
      <c r="S14" s="165">
        <v>11</v>
      </c>
      <c r="T14" s="165">
        <v>1</v>
      </c>
      <c r="U14" s="165">
        <v>4</v>
      </c>
      <c r="V14" s="165">
        <v>27</v>
      </c>
      <c r="W14" s="111"/>
      <c r="X14" s="111"/>
      <c r="Y14" s="165">
        <v>7</v>
      </c>
      <c r="Z14" s="165">
        <v>2</v>
      </c>
      <c r="AA14" s="165">
        <v>1</v>
      </c>
      <c r="AB14" s="165">
        <v>26</v>
      </c>
      <c r="AC14" s="165">
        <v>2</v>
      </c>
      <c r="AD14" s="111"/>
      <c r="AE14" s="165">
        <v>1</v>
      </c>
      <c r="AF14" s="165">
        <v>1</v>
      </c>
      <c r="AG14" s="111"/>
      <c r="AH14" s="165">
        <v>2</v>
      </c>
      <c r="AI14" s="165">
        <v>1</v>
      </c>
      <c r="AJ14" s="165">
        <v>1</v>
      </c>
      <c r="AK14" s="111"/>
      <c r="AL14" s="111"/>
      <c r="AM14" s="111"/>
      <c r="AN14" s="165">
        <v>1</v>
      </c>
      <c r="AO14" s="165">
        <v>1</v>
      </c>
      <c r="AP14" s="165">
        <v>2</v>
      </c>
      <c r="AQ14" s="111"/>
      <c r="AR14" s="165">
        <v>2</v>
      </c>
      <c r="AS14" s="165">
        <v>23</v>
      </c>
      <c r="AT14" s="165">
        <v>1</v>
      </c>
      <c r="AU14" s="165">
        <v>1</v>
      </c>
      <c r="AV14" s="165">
        <v>1</v>
      </c>
      <c r="AW14" s="165">
        <v>2</v>
      </c>
      <c r="AX14" s="165">
        <v>2</v>
      </c>
      <c r="AY14" s="165">
        <v>1</v>
      </c>
      <c r="AZ14" s="111"/>
      <c r="BA14" s="111"/>
      <c r="BB14" s="165">
        <v>1</v>
      </c>
      <c r="BC14" s="165">
        <v>2</v>
      </c>
      <c r="BD14" s="165">
        <v>2</v>
      </c>
      <c r="BE14" s="165">
        <v>1</v>
      </c>
      <c r="BF14" s="165">
        <v>48</v>
      </c>
      <c r="BG14" s="55"/>
      <c r="BH14" s="166">
        <v>293</v>
      </c>
    </row>
    <row r="15" spans="1:60" ht="27.95" customHeight="1">
      <c r="A15" s="164" t="s">
        <v>170</v>
      </c>
      <c r="B15" s="130"/>
      <c r="C15" s="111"/>
      <c r="D15" s="111"/>
      <c r="E15" s="111"/>
      <c r="F15" s="111"/>
      <c r="G15" s="111"/>
      <c r="H15" s="111"/>
      <c r="I15" s="111"/>
      <c r="J15" s="111"/>
      <c r="K15" s="165">
        <v>1</v>
      </c>
      <c r="L15" s="111"/>
      <c r="M15" s="111"/>
      <c r="N15" s="165">
        <v>1</v>
      </c>
      <c r="O15" s="111"/>
      <c r="P15" s="111"/>
      <c r="Q15" s="111"/>
      <c r="R15" s="111"/>
      <c r="S15" s="165">
        <v>11</v>
      </c>
      <c r="T15" s="111"/>
      <c r="U15" s="165">
        <v>1</v>
      </c>
      <c r="V15" s="165">
        <v>35</v>
      </c>
      <c r="W15" s="111"/>
      <c r="X15" s="111"/>
      <c r="Y15" s="165">
        <v>4</v>
      </c>
      <c r="Z15" s="111"/>
      <c r="AA15" s="111"/>
      <c r="AB15" s="165">
        <v>26</v>
      </c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65">
        <v>1</v>
      </c>
      <c r="AX15" s="111"/>
      <c r="AY15" s="111"/>
      <c r="AZ15" s="111"/>
      <c r="BA15" s="111"/>
      <c r="BB15" s="111"/>
      <c r="BC15" s="111"/>
      <c r="BD15" s="111"/>
      <c r="BE15" s="111"/>
      <c r="BF15" s="165">
        <v>2</v>
      </c>
      <c r="BG15" s="55"/>
      <c r="BH15" s="166">
        <v>82</v>
      </c>
    </row>
    <row r="16" spans="1:60" ht="27.95" customHeight="1">
      <c r="A16" s="164" t="s">
        <v>171</v>
      </c>
      <c r="B16" s="130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65">
        <v>2</v>
      </c>
      <c r="O16" s="111"/>
      <c r="P16" s="111"/>
      <c r="Q16" s="111"/>
      <c r="R16" s="165">
        <v>5</v>
      </c>
      <c r="S16" s="165">
        <v>2</v>
      </c>
      <c r="T16" s="111"/>
      <c r="U16" s="111"/>
      <c r="V16" s="165">
        <v>7</v>
      </c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65">
        <v>1</v>
      </c>
      <c r="BB16" s="111"/>
      <c r="BC16" s="111"/>
      <c r="BD16" s="111"/>
      <c r="BE16" s="111"/>
      <c r="BF16" s="111"/>
      <c r="BG16" s="55"/>
      <c r="BH16" s="166">
        <v>17</v>
      </c>
    </row>
    <row r="17" spans="1:60" ht="27.95" customHeight="1">
      <c r="A17" s="164" t="s">
        <v>172</v>
      </c>
      <c r="B17" s="130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65">
        <v>3</v>
      </c>
      <c r="O17" s="111"/>
      <c r="P17" s="111"/>
      <c r="Q17" s="111"/>
      <c r="R17" s="111"/>
      <c r="S17" s="165">
        <v>1</v>
      </c>
      <c r="T17" s="111"/>
      <c r="U17" s="111"/>
      <c r="V17" s="165">
        <v>17</v>
      </c>
      <c r="W17" s="111"/>
      <c r="X17" s="111"/>
      <c r="Y17" s="111"/>
      <c r="Z17" s="111"/>
      <c r="AA17" s="111"/>
      <c r="AB17" s="165">
        <v>1</v>
      </c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65">
        <v>1</v>
      </c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55"/>
      <c r="BH17" s="166">
        <v>23</v>
      </c>
    </row>
    <row r="18" spans="1:60" ht="27.95" customHeight="1">
      <c r="A18" s="164" t="s">
        <v>173</v>
      </c>
      <c r="B18" s="130"/>
      <c r="C18" s="111"/>
      <c r="D18" s="165">
        <v>2</v>
      </c>
      <c r="E18" s="111"/>
      <c r="F18" s="111"/>
      <c r="G18" s="111"/>
      <c r="H18" s="165">
        <v>2</v>
      </c>
      <c r="I18" s="111"/>
      <c r="J18" s="111"/>
      <c r="K18" s="111"/>
      <c r="L18" s="111"/>
      <c r="M18" s="111"/>
      <c r="N18" s="165">
        <v>55</v>
      </c>
      <c r="O18" s="165">
        <v>1</v>
      </c>
      <c r="P18" s="165">
        <v>1</v>
      </c>
      <c r="Q18" s="165">
        <v>7</v>
      </c>
      <c r="R18" s="165">
        <v>1</v>
      </c>
      <c r="S18" s="165">
        <v>18</v>
      </c>
      <c r="T18" s="111"/>
      <c r="U18" s="165">
        <v>2</v>
      </c>
      <c r="V18" s="165">
        <v>18</v>
      </c>
      <c r="W18" s="111"/>
      <c r="X18" s="111"/>
      <c r="Y18" s="165">
        <v>9</v>
      </c>
      <c r="Z18" s="111"/>
      <c r="AA18" s="111"/>
      <c r="AB18" s="165">
        <v>36</v>
      </c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65">
        <v>5</v>
      </c>
      <c r="AP18" s="111"/>
      <c r="AQ18" s="111"/>
      <c r="AR18" s="111"/>
      <c r="AS18" s="165">
        <v>4</v>
      </c>
      <c r="AT18" s="111"/>
      <c r="AU18" s="111"/>
      <c r="AV18" s="111"/>
      <c r="AW18" s="165">
        <v>8</v>
      </c>
      <c r="AX18" s="111"/>
      <c r="AY18" s="165">
        <v>1</v>
      </c>
      <c r="AZ18" s="111"/>
      <c r="BA18" s="111"/>
      <c r="BB18" s="111"/>
      <c r="BC18" s="111"/>
      <c r="BD18" s="111"/>
      <c r="BE18" s="111"/>
      <c r="BF18" s="165">
        <v>15</v>
      </c>
      <c r="BG18" s="55"/>
      <c r="BH18" s="166">
        <v>185</v>
      </c>
    </row>
    <row r="19" spans="1:60" ht="27.95" customHeight="1">
      <c r="A19" s="164" t="s">
        <v>174</v>
      </c>
      <c r="B19" s="130"/>
      <c r="C19" s="111"/>
      <c r="D19" s="165">
        <v>1</v>
      </c>
      <c r="E19" s="111"/>
      <c r="F19" s="111"/>
      <c r="G19" s="111"/>
      <c r="H19" s="111"/>
      <c r="I19" s="111"/>
      <c r="J19" s="111"/>
      <c r="K19" s="111"/>
      <c r="L19" s="111"/>
      <c r="M19" s="111"/>
      <c r="N19" s="165">
        <v>12</v>
      </c>
      <c r="O19" s="111"/>
      <c r="P19" s="111"/>
      <c r="Q19" s="165">
        <v>2</v>
      </c>
      <c r="R19" s="111"/>
      <c r="S19" s="165">
        <v>3</v>
      </c>
      <c r="T19" s="111"/>
      <c r="U19" s="111"/>
      <c r="V19" s="165">
        <v>16</v>
      </c>
      <c r="W19" s="111"/>
      <c r="X19" s="111"/>
      <c r="Y19" s="165">
        <v>3</v>
      </c>
      <c r="Z19" s="111"/>
      <c r="AA19" s="111"/>
      <c r="AB19" s="165">
        <v>16</v>
      </c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65">
        <v>4</v>
      </c>
      <c r="BG19" s="55"/>
      <c r="BH19" s="166">
        <v>57</v>
      </c>
    </row>
    <row r="20" spans="1:60" ht="27.95" customHeight="1">
      <c r="A20" s="164" t="s">
        <v>175</v>
      </c>
      <c r="B20" s="130"/>
      <c r="C20" s="111"/>
      <c r="D20" s="111"/>
      <c r="E20" s="111"/>
      <c r="F20" s="111"/>
      <c r="G20" s="111"/>
      <c r="H20" s="111"/>
      <c r="I20" s="111"/>
      <c r="J20" s="111"/>
      <c r="K20" s="165">
        <v>1</v>
      </c>
      <c r="L20" s="111"/>
      <c r="M20" s="111"/>
      <c r="N20" s="165">
        <v>2</v>
      </c>
      <c r="O20" s="165">
        <v>1</v>
      </c>
      <c r="P20" s="111"/>
      <c r="Q20" s="111"/>
      <c r="R20" s="165">
        <v>24</v>
      </c>
      <c r="S20" s="111"/>
      <c r="T20" s="111"/>
      <c r="U20" s="111"/>
      <c r="V20" s="165">
        <v>4</v>
      </c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65">
        <v>1</v>
      </c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65">
        <v>1</v>
      </c>
      <c r="BG20" s="55"/>
      <c r="BH20" s="166">
        <v>34</v>
      </c>
    </row>
    <row r="21" spans="1:60" ht="27.95" customHeight="1">
      <c r="A21" s="164" t="s">
        <v>176</v>
      </c>
      <c r="B21" s="130"/>
      <c r="C21" s="111"/>
      <c r="D21" s="111"/>
      <c r="E21" s="111"/>
      <c r="F21" s="111"/>
      <c r="G21" s="111"/>
      <c r="H21" s="165">
        <v>1</v>
      </c>
      <c r="I21" s="111"/>
      <c r="J21" s="111"/>
      <c r="K21" s="111"/>
      <c r="L21" s="111"/>
      <c r="M21" s="111"/>
      <c r="N21" s="165">
        <v>5</v>
      </c>
      <c r="O21" s="111"/>
      <c r="P21" s="111"/>
      <c r="Q21" s="165">
        <v>1</v>
      </c>
      <c r="R21" s="111"/>
      <c r="S21" s="165">
        <v>4</v>
      </c>
      <c r="T21" s="111"/>
      <c r="U21" s="111"/>
      <c r="V21" s="165">
        <v>4</v>
      </c>
      <c r="W21" s="111"/>
      <c r="X21" s="111"/>
      <c r="Y21" s="165">
        <v>1</v>
      </c>
      <c r="Z21" s="111"/>
      <c r="AA21" s="111"/>
      <c r="AB21" s="165">
        <v>9</v>
      </c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65">
        <v>1</v>
      </c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65">
        <v>2</v>
      </c>
      <c r="BG21" s="55"/>
      <c r="BH21" s="166">
        <v>28</v>
      </c>
    </row>
    <row r="22" spans="1:60" ht="27.95" customHeight="1">
      <c r="A22" s="164" t="s">
        <v>177</v>
      </c>
      <c r="B22" s="130"/>
      <c r="C22" s="111"/>
      <c r="D22" s="111"/>
      <c r="E22" s="111"/>
      <c r="F22" s="111"/>
      <c r="G22" s="111"/>
      <c r="H22" s="111"/>
      <c r="I22" s="111"/>
      <c r="J22" s="111"/>
      <c r="K22" s="111"/>
      <c r="L22" s="165">
        <v>1</v>
      </c>
      <c r="M22" s="111"/>
      <c r="N22" s="165">
        <v>27</v>
      </c>
      <c r="O22" s="111"/>
      <c r="P22" s="111"/>
      <c r="Q22" s="165">
        <v>2</v>
      </c>
      <c r="R22" s="165">
        <v>1</v>
      </c>
      <c r="S22" s="165">
        <v>9</v>
      </c>
      <c r="T22" s="111"/>
      <c r="U22" s="111"/>
      <c r="V22" s="165">
        <v>46</v>
      </c>
      <c r="W22" s="111"/>
      <c r="X22" s="165">
        <v>1</v>
      </c>
      <c r="Y22" s="165">
        <v>18</v>
      </c>
      <c r="Z22" s="111"/>
      <c r="AA22" s="111"/>
      <c r="AB22" s="165">
        <v>16</v>
      </c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65">
        <v>2</v>
      </c>
      <c r="AP22" s="111"/>
      <c r="AQ22" s="111"/>
      <c r="AR22" s="111"/>
      <c r="AS22" s="165">
        <v>2</v>
      </c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65">
        <v>7</v>
      </c>
      <c r="BG22" s="55"/>
      <c r="BH22" s="166">
        <v>132</v>
      </c>
    </row>
    <row r="23" spans="1:60" ht="27.95" customHeight="1">
      <c r="A23" s="164" t="s">
        <v>178</v>
      </c>
      <c r="B23" s="130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65">
        <v>2</v>
      </c>
      <c r="O23" s="111"/>
      <c r="P23" s="111"/>
      <c r="Q23" s="111"/>
      <c r="R23" s="165">
        <v>6</v>
      </c>
      <c r="S23" s="165">
        <v>4</v>
      </c>
      <c r="T23" s="111"/>
      <c r="U23" s="165">
        <v>2</v>
      </c>
      <c r="V23" s="165">
        <v>26</v>
      </c>
      <c r="W23" s="111"/>
      <c r="X23" s="111"/>
      <c r="Y23" s="165">
        <v>27</v>
      </c>
      <c r="Z23" s="111"/>
      <c r="AA23" s="111"/>
      <c r="AB23" s="165">
        <v>1</v>
      </c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65">
        <v>2</v>
      </c>
      <c r="BG23" s="55"/>
      <c r="BH23" s="166">
        <v>70</v>
      </c>
    </row>
    <row r="24" spans="1:60" ht="27.95" customHeight="1">
      <c r="A24" s="164" t="s">
        <v>179</v>
      </c>
      <c r="B24" s="130"/>
      <c r="C24" s="111"/>
      <c r="D24" s="165">
        <v>1</v>
      </c>
      <c r="E24" s="111"/>
      <c r="F24" s="111"/>
      <c r="G24" s="111"/>
      <c r="H24" s="111"/>
      <c r="I24" s="111"/>
      <c r="J24" s="111"/>
      <c r="K24" s="111"/>
      <c r="L24" s="111"/>
      <c r="M24" s="111"/>
      <c r="N24" s="165">
        <v>4</v>
      </c>
      <c r="O24" s="111"/>
      <c r="P24" s="111"/>
      <c r="Q24" s="111"/>
      <c r="R24" s="111"/>
      <c r="S24" s="165">
        <v>1</v>
      </c>
      <c r="T24" s="111"/>
      <c r="U24" s="111"/>
      <c r="V24" s="165">
        <v>7</v>
      </c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65">
        <v>1</v>
      </c>
      <c r="AT24" s="111"/>
      <c r="AU24" s="111"/>
      <c r="AV24" s="111"/>
      <c r="AW24" s="111"/>
      <c r="AX24" s="111"/>
      <c r="AY24" s="165">
        <v>1</v>
      </c>
      <c r="AZ24" s="111"/>
      <c r="BA24" s="111"/>
      <c r="BB24" s="111"/>
      <c r="BC24" s="111"/>
      <c r="BD24" s="111"/>
      <c r="BE24" s="111"/>
      <c r="BF24" s="111"/>
      <c r="BG24" s="55"/>
      <c r="BH24" s="166">
        <v>15</v>
      </c>
    </row>
    <row r="25" spans="1:60" ht="27.95" customHeight="1">
      <c r="A25" s="164" t="s">
        <v>180</v>
      </c>
      <c r="B25" s="130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65">
        <v>1</v>
      </c>
      <c r="T25" s="111"/>
      <c r="U25" s="111"/>
      <c r="V25" s="165">
        <v>8</v>
      </c>
      <c r="W25" s="111"/>
      <c r="X25" s="111"/>
      <c r="Y25" s="165">
        <v>2</v>
      </c>
      <c r="Z25" s="111"/>
      <c r="AA25" s="111"/>
      <c r="AB25" s="165">
        <v>1</v>
      </c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55"/>
      <c r="BH25" s="166">
        <v>12</v>
      </c>
    </row>
    <row r="26" spans="1:60" ht="27.95" customHeight="1">
      <c r="A26" s="164" t="s">
        <v>181</v>
      </c>
      <c r="B26" s="130"/>
      <c r="C26" s="111"/>
      <c r="D26" s="165">
        <v>1</v>
      </c>
      <c r="E26" s="111"/>
      <c r="F26" s="165">
        <v>1</v>
      </c>
      <c r="G26" s="111"/>
      <c r="H26" s="111"/>
      <c r="I26" s="111"/>
      <c r="J26" s="111"/>
      <c r="K26" s="111"/>
      <c r="L26" s="111"/>
      <c r="M26" s="111"/>
      <c r="N26" s="165">
        <v>7</v>
      </c>
      <c r="O26" s="111"/>
      <c r="P26" s="111"/>
      <c r="Q26" s="165">
        <v>2</v>
      </c>
      <c r="R26" s="111"/>
      <c r="S26" s="165">
        <v>18</v>
      </c>
      <c r="T26" s="111"/>
      <c r="U26" s="111"/>
      <c r="V26" s="165">
        <v>38</v>
      </c>
      <c r="W26" s="111"/>
      <c r="X26" s="111"/>
      <c r="Y26" s="165">
        <v>11</v>
      </c>
      <c r="Z26" s="165">
        <v>1</v>
      </c>
      <c r="AA26" s="111"/>
      <c r="AB26" s="165">
        <v>107</v>
      </c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65">
        <v>1</v>
      </c>
      <c r="AR26" s="111"/>
      <c r="AS26" s="165">
        <v>2</v>
      </c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65">
        <v>9</v>
      </c>
      <c r="BG26" s="55"/>
      <c r="BH26" s="166">
        <v>198</v>
      </c>
    </row>
    <row r="27" spans="1:60" ht="27.95" customHeight="1">
      <c r="A27" s="164" t="s">
        <v>182</v>
      </c>
      <c r="B27" s="130"/>
      <c r="C27" s="111"/>
      <c r="D27" s="165">
        <v>1</v>
      </c>
      <c r="E27" s="111"/>
      <c r="F27" s="111"/>
      <c r="G27" s="111"/>
      <c r="H27" s="111"/>
      <c r="I27" s="111"/>
      <c r="J27" s="111"/>
      <c r="K27" s="111"/>
      <c r="L27" s="111"/>
      <c r="M27" s="111"/>
      <c r="N27" s="165">
        <v>3</v>
      </c>
      <c r="O27" s="111"/>
      <c r="P27" s="111"/>
      <c r="Q27" s="111"/>
      <c r="R27" s="111"/>
      <c r="S27" s="165">
        <v>3</v>
      </c>
      <c r="T27" s="111"/>
      <c r="U27" s="111"/>
      <c r="V27" s="165">
        <v>1</v>
      </c>
      <c r="W27" s="111"/>
      <c r="X27" s="111"/>
      <c r="Y27" s="165">
        <v>4</v>
      </c>
      <c r="Z27" s="111"/>
      <c r="AA27" s="111"/>
      <c r="AB27" s="165">
        <v>7</v>
      </c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65">
        <v>1</v>
      </c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65">
        <v>2</v>
      </c>
      <c r="BG27" s="55"/>
      <c r="BH27" s="166">
        <v>22</v>
      </c>
    </row>
    <row r="28" spans="1:60" ht="27.95" customHeight="1">
      <c r="A28" s="164" t="s">
        <v>183</v>
      </c>
      <c r="B28" s="130"/>
      <c r="C28" s="165">
        <v>1</v>
      </c>
      <c r="D28" s="165">
        <v>1</v>
      </c>
      <c r="E28" s="111"/>
      <c r="F28" s="111"/>
      <c r="G28" s="111"/>
      <c r="H28" s="111"/>
      <c r="I28" s="111"/>
      <c r="J28" s="111"/>
      <c r="K28" s="111"/>
      <c r="L28" s="111"/>
      <c r="M28" s="111"/>
      <c r="N28" s="165">
        <v>5</v>
      </c>
      <c r="O28" s="111"/>
      <c r="P28" s="111"/>
      <c r="Q28" s="165">
        <v>2</v>
      </c>
      <c r="R28" s="111"/>
      <c r="S28" s="165">
        <v>2</v>
      </c>
      <c r="T28" s="111"/>
      <c r="U28" s="111"/>
      <c r="V28" s="165">
        <v>12</v>
      </c>
      <c r="W28" s="111"/>
      <c r="X28" s="111"/>
      <c r="Y28" s="165">
        <v>5</v>
      </c>
      <c r="Z28" s="111"/>
      <c r="AA28" s="111"/>
      <c r="AB28" s="165">
        <v>7</v>
      </c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65">
        <v>6</v>
      </c>
      <c r="BG28" s="55"/>
      <c r="BH28" s="166">
        <v>41</v>
      </c>
    </row>
    <row r="29" spans="1:60" ht="27.95" customHeight="1">
      <c r="A29" s="164" t="s">
        <v>184</v>
      </c>
      <c r="B29" s="130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65">
        <v>4</v>
      </c>
      <c r="O29" s="111"/>
      <c r="P29" s="111"/>
      <c r="Q29" s="165">
        <v>5</v>
      </c>
      <c r="R29" s="111"/>
      <c r="S29" s="165">
        <v>1</v>
      </c>
      <c r="T29" s="111"/>
      <c r="U29" s="111"/>
      <c r="V29" s="165">
        <v>7</v>
      </c>
      <c r="W29" s="111"/>
      <c r="X29" s="111"/>
      <c r="Y29" s="165">
        <v>6</v>
      </c>
      <c r="Z29" s="111"/>
      <c r="AA29" s="111"/>
      <c r="AB29" s="165">
        <v>7</v>
      </c>
      <c r="AC29" s="111"/>
      <c r="AD29" s="111"/>
      <c r="AE29" s="165">
        <v>1</v>
      </c>
      <c r="AF29" s="111"/>
      <c r="AG29" s="111"/>
      <c r="AH29" s="111"/>
      <c r="AI29" s="165">
        <v>2</v>
      </c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65">
        <v>1</v>
      </c>
      <c r="BA29" s="111"/>
      <c r="BB29" s="111"/>
      <c r="BC29" s="111"/>
      <c r="BD29" s="111"/>
      <c r="BE29" s="111"/>
      <c r="BF29" s="165">
        <v>4</v>
      </c>
      <c r="BG29" s="55"/>
      <c r="BH29" s="166">
        <v>38</v>
      </c>
    </row>
    <row r="30" spans="1:60" ht="27.95" customHeight="1">
      <c r="A30" s="164" t="s">
        <v>185</v>
      </c>
      <c r="B30" s="130"/>
      <c r="C30" s="111"/>
      <c r="D30" s="165">
        <v>6</v>
      </c>
      <c r="E30" s="111"/>
      <c r="F30" s="165">
        <v>5</v>
      </c>
      <c r="G30" s="165">
        <v>2</v>
      </c>
      <c r="H30" s="111"/>
      <c r="I30" s="111"/>
      <c r="J30" s="111"/>
      <c r="K30" s="165">
        <v>3</v>
      </c>
      <c r="L30" s="165">
        <v>1</v>
      </c>
      <c r="M30" s="111"/>
      <c r="N30" s="165">
        <v>16</v>
      </c>
      <c r="O30" s="111"/>
      <c r="P30" s="165">
        <v>2</v>
      </c>
      <c r="Q30" s="165">
        <v>9</v>
      </c>
      <c r="R30" s="111"/>
      <c r="S30" s="165">
        <v>3</v>
      </c>
      <c r="T30" s="111"/>
      <c r="U30" s="165">
        <v>1</v>
      </c>
      <c r="V30" s="165">
        <v>8</v>
      </c>
      <c r="W30" s="111"/>
      <c r="X30" s="111"/>
      <c r="Y30" s="165">
        <v>22</v>
      </c>
      <c r="Z30" s="111"/>
      <c r="AA30" s="111"/>
      <c r="AB30" s="165">
        <v>9</v>
      </c>
      <c r="AC30" s="111"/>
      <c r="AD30" s="111"/>
      <c r="AE30" s="111"/>
      <c r="AF30" s="111"/>
      <c r="AG30" s="111"/>
      <c r="AH30" s="111"/>
      <c r="AI30" s="111"/>
      <c r="AJ30" s="111"/>
      <c r="AK30" s="111"/>
      <c r="AL30" s="165">
        <v>1</v>
      </c>
      <c r="AM30" s="111"/>
      <c r="AN30" s="111"/>
      <c r="AO30" s="165">
        <v>1</v>
      </c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65">
        <v>1</v>
      </c>
      <c r="BE30" s="165">
        <v>1</v>
      </c>
      <c r="BF30" s="165">
        <v>15</v>
      </c>
      <c r="BG30" s="55"/>
      <c r="BH30" s="166">
        <v>106</v>
      </c>
    </row>
    <row r="31" spans="1:60" ht="27.95" customHeight="1">
      <c r="A31" s="164" t="s">
        <v>186</v>
      </c>
      <c r="B31" s="130"/>
      <c r="C31" s="111"/>
      <c r="D31" s="165">
        <v>1</v>
      </c>
      <c r="E31" s="111"/>
      <c r="F31" s="111"/>
      <c r="G31" s="111"/>
      <c r="H31" s="111"/>
      <c r="I31" s="111"/>
      <c r="J31" s="111"/>
      <c r="K31" s="111"/>
      <c r="L31" s="111"/>
      <c r="M31" s="111"/>
      <c r="N31" s="165">
        <v>1</v>
      </c>
      <c r="O31" s="111"/>
      <c r="P31" s="111"/>
      <c r="Q31" s="111"/>
      <c r="R31" s="111"/>
      <c r="S31" s="165">
        <v>1</v>
      </c>
      <c r="T31" s="111"/>
      <c r="U31" s="111"/>
      <c r="V31" s="165">
        <v>4</v>
      </c>
      <c r="W31" s="111"/>
      <c r="X31" s="111"/>
      <c r="Y31" s="165">
        <v>4</v>
      </c>
      <c r="Z31" s="111"/>
      <c r="AA31" s="111"/>
      <c r="AB31" s="165">
        <v>13</v>
      </c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65">
        <v>2</v>
      </c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65">
        <v>1</v>
      </c>
      <c r="BG31" s="55"/>
      <c r="BH31" s="166">
        <v>27</v>
      </c>
    </row>
    <row r="32" spans="1:60" ht="27.95" customHeight="1">
      <c r="A32" s="164" t="s">
        <v>187</v>
      </c>
      <c r="B32" s="130"/>
      <c r="C32" s="111"/>
      <c r="D32" s="111"/>
      <c r="E32" s="111"/>
      <c r="F32" s="111"/>
      <c r="G32" s="111"/>
      <c r="H32" s="165">
        <v>1</v>
      </c>
      <c r="I32" s="111"/>
      <c r="J32" s="111"/>
      <c r="K32" s="111"/>
      <c r="L32" s="111"/>
      <c r="M32" s="111"/>
      <c r="N32" s="165">
        <v>1</v>
      </c>
      <c r="O32" s="111"/>
      <c r="P32" s="111"/>
      <c r="Q32" s="165">
        <v>1</v>
      </c>
      <c r="R32" s="111"/>
      <c r="S32" s="111"/>
      <c r="T32" s="111"/>
      <c r="U32" s="111"/>
      <c r="V32" s="165">
        <v>15</v>
      </c>
      <c r="W32" s="111"/>
      <c r="X32" s="111"/>
      <c r="Y32" s="165">
        <v>1</v>
      </c>
      <c r="Z32" s="111"/>
      <c r="AA32" s="111"/>
      <c r="AB32" s="165">
        <v>1</v>
      </c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55"/>
      <c r="BH32" s="166">
        <v>20</v>
      </c>
    </row>
    <row r="33" spans="1:60" ht="27.95" customHeight="1">
      <c r="A33" s="164" t="s">
        <v>188</v>
      </c>
      <c r="B33" s="130"/>
      <c r="C33" s="111"/>
      <c r="D33" s="165">
        <v>1</v>
      </c>
      <c r="E33" s="111"/>
      <c r="F33" s="111"/>
      <c r="G33" s="111"/>
      <c r="H33" s="165">
        <v>1</v>
      </c>
      <c r="I33" s="111"/>
      <c r="J33" s="111"/>
      <c r="K33" s="111"/>
      <c r="L33" s="111"/>
      <c r="M33" s="111"/>
      <c r="N33" s="165">
        <v>9</v>
      </c>
      <c r="O33" s="111"/>
      <c r="P33" s="111"/>
      <c r="Q33" s="165">
        <v>2</v>
      </c>
      <c r="R33" s="111"/>
      <c r="S33" s="165">
        <v>2</v>
      </c>
      <c r="T33" s="111"/>
      <c r="U33" s="111"/>
      <c r="V33" s="165">
        <v>82</v>
      </c>
      <c r="W33" s="111"/>
      <c r="X33" s="111"/>
      <c r="Y33" s="165">
        <v>3</v>
      </c>
      <c r="Z33" s="111"/>
      <c r="AA33" s="111"/>
      <c r="AB33" s="165">
        <v>23</v>
      </c>
      <c r="AC33" s="111"/>
      <c r="AD33" s="165">
        <v>1</v>
      </c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65">
        <v>1</v>
      </c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65">
        <v>1</v>
      </c>
      <c r="BG33" s="55"/>
      <c r="BH33" s="166">
        <v>126</v>
      </c>
    </row>
    <row r="34" spans="1:60" ht="27.95" customHeight="1">
      <c r="A34" s="164" t="s">
        <v>189</v>
      </c>
      <c r="B34" s="130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65">
        <v>3</v>
      </c>
      <c r="O34" s="111"/>
      <c r="P34" s="111"/>
      <c r="Q34" s="165">
        <v>1</v>
      </c>
      <c r="R34" s="111"/>
      <c r="S34" s="165">
        <v>3</v>
      </c>
      <c r="T34" s="111"/>
      <c r="U34" s="111"/>
      <c r="V34" s="111"/>
      <c r="W34" s="111"/>
      <c r="X34" s="111"/>
      <c r="Y34" s="165">
        <v>10</v>
      </c>
      <c r="Z34" s="111"/>
      <c r="AA34" s="111"/>
      <c r="AB34" s="165">
        <v>26</v>
      </c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65">
        <v>1</v>
      </c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65">
        <v>3</v>
      </c>
      <c r="BG34" s="55"/>
      <c r="BH34" s="166">
        <v>47</v>
      </c>
    </row>
    <row r="35" spans="1:60" ht="27.95" customHeight="1">
      <c r="A35" s="164" t="s">
        <v>190</v>
      </c>
      <c r="B35" s="130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65">
        <v>1</v>
      </c>
      <c r="O35" s="111"/>
      <c r="P35" s="111"/>
      <c r="Q35" s="165">
        <v>1</v>
      </c>
      <c r="R35" s="111"/>
      <c r="S35" s="165">
        <v>6</v>
      </c>
      <c r="T35" s="111"/>
      <c r="U35" s="111"/>
      <c r="V35" s="165">
        <v>37</v>
      </c>
      <c r="W35" s="111"/>
      <c r="X35" s="111"/>
      <c r="Y35" s="165">
        <v>24</v>
      </c>
      <c r="Z35" s="111"/>
      <c r="AA35" s="111"/>
      <c r="AB35" s="165">
        <v>30</v>
      </c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65">
        <v>1</v>
      </c>
      <c r="AP35" s="111"/>
      <c r="AQ35" s="111"/>
      <c r="AR35" s="111"/>
      <c r="AS35" s="165">
        <v>1</v>
      </c>
      <c r="AT35" s="111"/>
      <c r="AU35" s="111"/>
      <c r="AV35" s="111"/>
      <c r="AW35" s="165">
        <v>1</v>
      </c>
      <c r="AX35" s="111"/>
      <c r="AY35" s="111"/>
      <c r="AZ35" s="111"/>
      <c r="BA35" s="111"/>
      <c r="BB35" s="111"/>
      <c r="BC35" s="111"/>
      <c r="BD35" s="111"/>
      <c r="BE35" s="111"/>
      <c r="BF35" s="111"/>
      <c r="BG35" s="55"/>
      <c r="BH35" s="166">
        <v>102</v>
      </c>
    </row>
    <row r="36" spans="1:60" ht="27.95" customHeight="1">
      <c r="A36" s="164" t="s">
        <v>191</v>
      </c>
      <c r="B36" s="130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65">
        <v>1</v>
      </c>
      <c r="O36" s="111"/>
      <c r="P36" s="111"/>
      <c r="Q36" s="111"/>
      <c r="R36" s="111"/>
      <c r="S36" s="165">
        <v>2</v>
      </c>
      <c r="T36" s="111"/>
      <c r="U36" s="111"/>
      <c r="V36" s="165">
        <v>1</v>
      </c>
      <c r="W36" s="111"/>
      <c r="X36" s="111"/>
      <c r="Y36" s="165">
        <v>1</v>
      </c>
      <c r="Z36" s="111"/>
      <c r="AA36" s="111"/>
      <c r="AB36" s="165">
        <v>2</v>
      </c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55"/>
      <c r="BH36" s="166">
        <v>7</v>
      </c>
    </row>
    <row r="37" spans="1:60" ht="27.95" customHeight="1">
      <c r="A37" s="164" t="s">
        <v>192</v>
      </c>
      <c r="B37" s="130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65">
        <v>9</v>
      </c>
      <c r="T37" s="111"/>
      <c r="U37" s="111"/>
      <c r="V37" s="165">
        <v>2</v>
      </c>
      <c r="W37" s="111"/>
      <c r="X37" s="111"/>
      <c r="Y37" s="165">
        <v>1</v>
      </c>
      <c r="Z37" s="111"/>
      <c r="AA37" s="111"/>
      <c r="AB37" s="165">
        <v>47</v>
      </c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55"/>
      <c r="BH37" s="166">
        <v>59</v>
      </c>
    </row>
    <row r="38" spans="1:60" ht="27.95" customHeight="1">
      <c r="A38" s="164" t="s">
        <v>193</v>
      </c>
      <c r="B38" s="130"/>
      <c r="C38" s="111"/>
      <c r="D38" s="111"/>
      <c r="E38" s="111"/>
      <c r="F38" s="165">
        <v>2</v>
      </c>
      <c r="G38" s="111"/>
      <c r="H38" s="111"/>
      <c r="I38" s="111"/>
      <c r="J38" s="111"/>
      <c r="K38" s="111"/>
      <c r="L38" s="111"/>
      <c r="M38" s="111"/>
      <c r="N38" s="165">
        <v>1</v>
      </c>
      <c r="O38" s="111"/>
      <c r="P38" s="111"/>
      <c r="Q38" s="165">
        <v>4</v>
      </c>
      <c r="R38" s="111"/>
      <c r="S38" s="111"/>
      <c r="T38" s="111"/>
      <c r="U38" s="111"/>
      <c r="V38" s="165">
        <v>3</v>
      </c>
      <c r="W38" s="111"/>
      <c r="X38" s="111"/>
      <c r="Y38" s="165">
        <v>2</v>
      </c>
      <c r="Z38" s="111"/>
      <c r="AA38" s="111"/>
      <c r="AB38" s="165">
        <v>2</v>
      </c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65">
        <v>1</v>
      </c>
      <c r="BE38" s="111"/>
      <c r="BF38" s="111"/>
      <c r="BG38" s="55"/>
      <c r="BH38" s="166">
        <v>15</v>
      </c>
    </row>
    <row r="39" spans="1:60" ht="27.95" customHeight="1">
      <c r="A39" s="164" t="s">
        <v>194</v>
      </c>
      <c r="B39" s="130"/>
      <c r="C39" s="111"/>
      <c r="D39" s="165">
        <v>1</v>
      </c>
      <c r="E39" s="111"/>
      <c r="F39" s="111"/>
      <c r="G39" s="111"/>
      <c r="H39" s="111"/>
      <c r="I39" s="111"/>
      <c r="J39" s="111"/>
      <c r="K39" s="111"/>
      <c r="L39" s="111"/>
      <c r="M39" s="111"/>
      <c r="N39" s="165">
        <v>26</v>
      </c>
      <c r="O39" s="111"/>
      <c r="P39" s="111"/>
      <c r="Q39" s="111"/>
      <c r="R39" s="165">
        <v>1</v>
      </c>
      <c r="S39" s="111"/>
      <c r="T39" s="111"/>
      <c r="U39" s="111"/>
      <c r="V39" s="165">
        <v>10</v>
      </c>
      <c r="W39" s="111"/>
      <c r="X39" s="111"/>
      <c r="Y39" s="165">
        <v>24</v>
      </c>
      <c r="Z39" s="111"/>
      <c r="AA39" s="111"/>
      <c r="AB39" s="165">
        <v>1</v>
      </c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65">
        <v>2</v>
      </c>
      <c r="AT39" s="111"/>
      <c r="AU39" s="111"/>
      <c r="AV39" s="165">
        <v>1</v>
      </c>
      <c r="AW39" s="111"/>
      <c r="AX39" s="111"/>
      <c r="AY39" s="111"/>
      <c r="AZ39" s="111"/>
      <c r="BA39" s="111"/>
      <c r="BB39" s="111"/>
      <c r="BC39" s="111"/>
      <c r="BD39" s="111"/>
      <c r="BE39" s="111"/>
      <c r="BF39" s="165">
        <v>2</v>
      </c>
      <c r="BG39" s="55"/>
      <c r="BH39" s="166">
        <v>68</v>
      </c>
    </row>
    <row r="40" spans="1:60" ht="8.1" customHeight="1">
      <c r="A40" s="168"/>
      <c r="B40" s="130"/>
      <c r="C40" s="169"/>
      <c r="D40" s="170"/>
      <c r="E40" s="169"/>
      <c r="F40" s="169"/>
      <c r="G40" s="169"/>
      <c r="H40" s="169"/>
      <c r="I40" s="169"/>
      <c r="J40" s="169"/>
      <c r="K40" s="169"/>
      <c r="L40" s="169"/>
      <c r="M40" s="169"/>
      <c r="N40" s="170"/>
      <c r="O40" s="169"/>
      <c r="P40" s="169"/>
      <c r="Q40" s="169"/>
      <c r="R40" s="170"/>
      <c r="S40" s="169"/>
      <c r="T40" s="169"/>
      <c r="U40" s="169"/>
      <c r="V40" s="170"/>
      <c r="W40" s="169"/>
      <c r="X40" s="169"/>
      <c r="Y40" s="170"/>
      <c r="Z40" s="169"/>
      <c r="AA40" s="169"/>
      <c r="AB40" s="170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70"/>
      <c r="AT40" s="169"/>
      <c r="AU40" s="169"/>
      <c r="AV40" s="170"/>
      <c r="AW40" s="169"/>
      <c r="AX40" s="169"/>
      <c r="AY40" s="169"/>
      <c r="AZ40" s="169"/>
      <c r="BA40" s="169"/>
      <c r="BB40" s="169"/>
      <c r="BC40" s="169"/>
      <c r="BD40" s="169"/>
      <c r="BE40" s="169"/>
      <c r="BF40" s="170"/>
      <c r="BG40" s="55"/>
      <c r="BH40" s="171"/>
    </row>
    <row r="41" spans="1:60" ht="38.25" customHeight="1">
      <c r="A41" s="474" t="s">
        <v>195</v>
      </c>
      <c r="B41" s="130"/>
      <c r="C41" s="244">
        <v>2</v>
      </c>
      <c r="D41" s="244">
        <v>20</v>
      </c>
      <c r="E41" s="244">
        <v>0</v>
      </c>
      <c r="F41" s="244">
        <v>9</v>
      </c>
      <c r="G41" s="244">
        <v>3</v>
      </c>
      <c r="H41" s="244">
        <v>6</v>
      </c>
      <c r="I41" s="244">
        <v>1</v>
      </c>
      <c r="J41" s="244">
        <v>1</v>
      </c>
      <c r="K41" s="244">
        <v>7</v>
      </c>
      <c r="L41" s="244">
        <v>5</v>
      </c>
      <c r="M41" s="244">
        <v>7</v>
      </c>
      <c r="N41" s="244">
        <v>301</v>
      </c>
      <c r="O41" s="244">
        <v>2</v>
      </c>
      <c r="P41" s="244">
        <v>4</v>
      </c>
      <c r="Q41" s="244">
        <v>56</v>
      </c>
      <c r="R41" s="244">
        <v>65</v>
      </c>
      <c r="S41" s="244">
        <v>203</v>
      </c>
      <c r="T41" s="244">
        <v>1</v>
      </c>
      <c r="U41" s="244">
        <v>12</v>
      </c>
      <c r="V41" s="244">
        <v>941</v>
      </c>
      <c r="W41" s="244">
        <v>1</v>
      </c>
      <c r="X41" s="244">
        <v>1</v>
      </c>
      <c r="Y41" s="244">
        <v>374</v>
      </c>
      <c r="Z41" s="244">
        <v>6</v>
      </c>
      <c r="AA41" s="244">
        <v>1</v>
      </c>
      <c r="AB41" s="244">
        <v>594</v>
      </c>
      <c r="AC41" s="244">
        <v>2</v>
      </c>
      <c r="AD41" s="244">
        <v>1</v>
      </c>
      <c r="AE41" s="244">
        <v>2</v>
      </c>
      <c r="AF41" s="244">
        <v>1</v>
      </c>
      <c r="AG41" s="244">
        <v>1</v>
      </c>
      <c r="AH41" s="244">
        <v>2</v>
      </c>
      <c r="AI41" s="244">
        <v>3</v>
      </c>
      <c r="AJ41" s="244">
        <v>1</v>
      </c>
      <c r="AK41" s="244">
        <v>0</v>
      </c>
      <c r="AL41" s="244">
        <v>1</v>
      </c>
      <c r="AM41" s="244">
        <v>0</v>
      </c>
      <c r="AN41" s="244">
        <v>1</v>
      </c>
      <c r="AO41" s="244">
        <v>37</v>
      </c>
      <c r="AP41" s="244">
        <v>2</v>
      </c>
      <c r="AQ41" s="244">
        <v>2</v>
      </c>
      <c r="AR41" s="244">
        <v>2</v>
      </c>
      <c r="AS41" s="244">
        <v>36</v>
      </c>
      <c r="AT41" s="244">
        <v>1</v>
      </c>
      <c r="AU41" s="244">
        <v>1</v>
      </c>
      <c r="AV41" s="244">
        <v>2</v>
      </c>
      <c r="AW41" s="244">
        <v>13</v>
      </c>
      <c r="AX41" s="244">
        <v>3</v>
      </c>
      <c r="AY41" s="244">
        <v>3</v>
      </c>
      <c r="AZ41" s="244">
        <v>1</v>
      </c>
      <c r="BA41" s="244">
        <v>1</v>
      </c>
      <c r="BB41" s="244">
        <v>1</v>
      </c>
      <c r="BC41" s="244">
        <v>2</v>
      </c>
      <c r="BD41" s="244">
        <v>4</v>
      </c>
      <c r="BE41" s="244">
        <v>2</v>
      </c>
      <c r="BF41" s="244">
        <v>138</v>
      </c>
      <c r="BG41" s="55"/>
      <c r="BH41" s="492">
        <v>2889</v>
      </c>
    </row>
    <row r="42" spans="1:60" ht="8.1" customHeight="1">
      <c r="A42" s="55"/>
      <c r="B42" s="55"/>
      <c r="C42" s="55"/>
      <c r="D42" s="55"/>
      <c r="E42" s="55"/>
    </row>
    <row r="43" spans="1:60" ht="27.95" customHeight="1">
      <c r="A43" s="164" t="s">
        <v>196</v>
      </c>
      <c r="B43" s="130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65">
        <v>1</v>
      </c>
      <c r="N43" s="165">
        <v>1</v>
      </c>
      <c r="O43" s="111"/>
      <c r="P43" s="111"/>
      <c r="Q43" s="165">
        <v>2</v>
      </c>
      <c r="R43" s="111"/>
      <c r="S43" s="111"/>
      <c r="T43" s="111"/>
      <c r="U43" s="111"/>
      <c r="V43" s="165">
        <v>4</v>
      </c>
      <c r="W43" s="111"/>
      <c r="X43" s="111"/>
      <c r="Y43" s="111"/>
      <c r="Z43" s="111"/>
      <c r="AA43" s="111"/>
      <c r="AB43" s="165">
        <v>2</v>
      </c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65">
        <v>1</v>
      </c>
      <c r="AY43" s="111"/>
      <c r="AZ43" s="111"/>
      <c r="BA43" s="111"/>
      <c r="BB43" s="111"/>
      <c r="BC43" s="111"/>
      <c r="BD43" s="111"/>
      <c r="BE43" s="111"/>
      <c r="BF43" s="165">
        <v>1</v>
      </c>
      <c r="BG43" s="55"/>
      <c r="BH43" s="166">
        <v>12</v>
      </c>
    </row>
    <row r="44" spans="1:60" ht="27.95" customHeight="1">
      <c r="A44" s="164" t="s">
        <v>197</v>
      </c>
      <c r="B44" s="130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65">
        <v>2</v>
      </c>
      <c r="O44" s="111"/>
      <c r="P44" s="111"/>
      <c r="Q44" s="111"/>
      <c r="R44" s="111"/>
      <c r="S44" s="165">
        <v>1</v>
      </c>
      <c r="T44" s="111"/>
      <c r="U44" s="111"/>
      <c r="V44" s="165">
        <v>15</v>
      </c>
      <c r="W44" s="111"/>
      <c r="X44" s="111"/>
      <c r="Y44" s="165">
        <v>8</v>
      </c>
      <c r="Z44" s="111"/>
      <c r="AA44" s="111"/>
      <c r="AB44" s="165">
        <v>7</v>
      </c>
      <c r="AC44" s="111"/>
      <c r="AD44" s="111"/>
      <c r="AE44" s="111"/>
      <c r="AF44" s="111"/>
      <c r="AG44" s="111"/>
      <c r="AH44" s="111"/>
      <c r="AI44" s="165">
        <v>1</v>
      </c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65">
        <v>1</v>
      </c>
      <c r="BG44" s="55"/>
      <c r="BH44" s="166">
        <v>35</v>
      </c>
    </row>
    <row r="45" spans="1:60" ht="27.95" customHeight="1">
      <c r="A45" s="164" t="s">
        <v>198</v>
      </c>
      <c r="B45" s="130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65">
        <v>1</v>
      </c>
      <c r="O45" s="111"/>
      <c r="P45" s="111"/>
      <c r="Q45" s="165">
        <v>1</v>
      </c>
      <c r="R45" s="111"/>
      <c r="S45" s="165">
        <v>5</v>
      </c>
      <c r="T45" s="111"/>
      <c r="U45" s="111"/>
      <c r="V45" s="165">
        <v>4</v>
      </c>
      <c r="W45" s="111"/>
      <c r="X45" s="111"/>
      <c r="Y45" s="165">
        <v>6</v>
      </c>
      <c r="Z45" s="111"/>
      <c r="AA45" s="111"/>
      <c r="AB45" s="165">
        <v>5</v>
      </c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55"/>
      <c r="BH45" s="166">
        <v>22</v>
      </c>
    </row>
    <row r="46" spans="1:60" ht="27.95" customHeight="1">
      <c r="A46" s="164" t="s">
        <v>199</v>
      </c>
      <c r="B46" s="130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65">
        <v>1</v>
      </c>
      <c r="O46" s="111"/>
      <c r="P46" s="111"/>
      <c r="Q46" s="165">
        <v>1</v>
      </c>
      <c r="R46" s="111"/>
      <c r="S46" s="111"/>
      <c r="T46" s="111"/>
      <c r="U46" s="111"/>
      <c r="V46" s="111"/>
      <c r="W46" s="111"/>
      <c r="X46" s="111"/>
      <c r="Y46" s="165">
        <v>3</v>
      </c>
      <c r="Z46" s="111"/>
      <c r="AA46" s="111"/>
      <c r="AB46" s="165">
        <v>1</v>
      </c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55"/>
      <c r="BH46" s="166">
        <v>6</v>
      </c>
    </row>
    <row r="47" spans="1:60" ht="27.95" customHeight="1">
      <c r="A47" s="164" t="s">
        <v>200</v>
      </c>
      <c r="B47" s="130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65">
        <v>2</v>
      </c>
      <c r="W47" s="111"/>
      <c r="X47" s="111"/>
      <c r="Y47" s="111"/>
      <c r="Z47" s="111"/>
      <c r="AA47" s="111"/>
      <c r="AB47" s="165">
        <v>1</v>
      </c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55"/>
      <c r="BH47" s="166">
        <v>3</v>
      </c>
    </row>
    <row r="48" spans="1:60" ht="27.95" customHeight="1">
      <c r="A48" s="164" t="s">
        <v>201</v>
      </c>
      <c r="B48" s="130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65">
        <v>2</v>
      </c>
      <c r="O48" s="111"/>
      <c r="P48" s="111"/>
      <c r="Q48" s="111"/>
      <c r="R48" s="111"/>
      <c r="S48" s="165">
        <v>5</v>
      </c>
      <c r="T48" s="111"/>
      <c r="U48" s="111"/>
      <c r="V48" s="165">
        <v>28</v>
      </c>
      <c r="W48" s="111"/>
      <c r="X48" s="111"/>
      <c r="Y48" s="165">
        <v>6</v>
      </c>
      <c r="Z48" s="111"/>
      <c r="AA48" s="111"/>
      <c r="AB48" s="165">
        <v>17</v>
      </c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65">
        <v>1</v>
      </c>
      <c r="BG48" s="55"/>
      <c r="BH48" s="166">
        <v>59</v>
      </c>
    </row>
    <row r="49" spans="1:60" ht="27.95" customHeight="1">
      <c r="A49" s="164" t="s">
        <v>202</v>
      </c>
      <c r="B49" s="130"/>
      <c r="C49" s="111"/>
      <c r="D49" s="111"/>
      <c r="E49" s="111"/>
      <c r="F49" s="111"/>
      <c r="G49" s="111"/>
      <c r="H49" s="111"/>
      <c r="I49" s="111"/>
      <c r="J49" s="111"/>
      <c r="K49" s="111"/>
      <c r="L49" s="165">
        <v>1</v>
      </c>
      <c r="M49" s="111"/>
      <c r="N49" s="165">
        <v>3</v>
      </c>
      <c r="O49" s="111"/>
      <c r="P49" s="111"/>
      <c r="Q49" s="165">
        <v>1</v>
      </c>
      <c r="R49" s="165">
        <v>1</v>
      </c>
      <c r="S49" s="111"/>
      <c r="T49" s="111"/>
      <c r="U49" s="111"/>
      <c r="V49" s="165">
        <v>9</v>
      </c>
      <c r="W49" s="111"/>
      <c r="X49" s="111"/>
      <c r="Y49" s="165">
        <v>6</v>
      </c>
      <c r="Z49" s="111"/>
      <c r="AA49" s="111"/>
      <c r="AB49" s="165">
        <v>4</v>
      </c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65">
        <v>1</v>
      </c>
      <c r="BG49" s="55"/>
      <c r="BH49" s="166">
        <v>26</v>
      </c>
    </row>
    <row r="50" spans="1:60" ht="27.95" customHeight="1">
      <c r="A50" s="164" t="s">
        <v>203</v>
      </c>
      <c r="B50" s="130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65">
        <v>8</v>
      </c>
      <c r="O50" s="111"/>
      <c r="P50" s="111"/>
      <c r="Q50" s="165">
        <v>2</v>
      </c>
      <c r="R50" s="165">
        <v>3</v>
      </c>
      <c r="S50" s="165">
        <v>5</v>
      </c>
      <c r="T50" s="111"/>
      <c r="U50" s="111"/>
      <c r="V50" s="165">
        <v>8</v>
      </c>
      <c r="W50" s="111"/>
      <c r="X50" s="111"/>
      <c r="Y50" s="165">
        <v>6</v>
      </c>
      <c r="Z50" s="111"/>
      <c r="AA50" s="111"/>
      <c r="AB50" s="165">
        <v>12</v>
      </c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65">
        <v>1</v>
      </c>
      <c r="BF50" s="165">
        <v>2</v>
      </c>
      <c r="BG50" s="55"/>
      <c r="BH50" s="166">
        <v>47</v>
      </c>
    </row>
    <row r="51" spans="1:60" ht="27.95" customHeight="1">
      <c r="A51" s="164" t="s">
        <v>204</v>
      </c>
      <c r="B51" s="130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65">
        <v>2</v>
      </c>
      <c r="R51" s="111"/>
      <c r="S51" s="165">
        <v>2</v>
      </c>
      <c r="T51" s="111"/>
      <c r="U51" s="165">
        <v>1</v>
      </c>
      <c r="V51" s="165">
        <v>14</v>
      </c>
      <c r="W51" s="111"/>
      <c r="X51" s="111"/>
      <c r="Y51" s="165">
        <v>8</v>
      </c>
      <c r="Z51" s="111"/>
      <c r="AA51" s="111"/>
      <c r="AB51" s="165">
        <v>14</v>
      </c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65">
        <v>2</v>
      </c>
      <c r="AP51" s="111"/>
      <c r="AQ51" s="111"/>
      <c r="AR51" s="111"/>
      <c r="AS51" s="165">
        <v>1</v>
      </c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55"/>
      <c r="BH51" s="166">
        <v>44</v>
      </c>
    </row>
    <row r="52" spans="1:60" ht="27.95" customHeight="1">
      <c r="A52" s="164" t="s">
        <v>206</v>
      </c>
      <c r="B52" s="130"/>
      <c r="C52" s="111"/>
      <c r="D52" s="111"/>
      <c r="E52" s="111"/>
      <c r="F52" s="165">
        <v>1</v>
      </c>
      <c r="G52" s="111"/>
      <c r="H52" s="111"/>
      <c r="I52" s="111"/>
      <c r="J52" s="111"/>
      <c r="K52" s="111"/>
      <c r="L52" s="111"/>
      <c r="M52" s="111"/>
      <c r="N52" s="165">
        <v>3</v>
      </c>
      <c r="O52" s="111"/>
      <c r="P52" s="111"/>
      <c r="Q52" s="111"/>
      <c r="R52" s="111"/>
      <c r="S52" s="165">
        <v>6</v>
      </c>
      <c r="T52" s="111"/>
      <c r="U52" s="111"/>
      <c r="V52" s="165">
        <v>8</v>
      </c>
      <c r="W52" s="111"/>
      <c r="X52" s="111"/>
      <c r="Y52" s="165">
        <v>24</v>
      </c>
      <c r="Z52" s="165">
        <v>1</v>
      </c>
      <c r="AA52" s="111"/>
      <c r="AB52" s="165">
        <v>18</v>
      </c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65">
        <v>2</v>
      </c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65">
        <v>3</v>
      </c>
      <c r="BG52" s="55"/>
      <c r="BH52" s="166">
        <v>66</v>
      </c>
    </row>
    <row r="53" spans="1:60" ht="27.95" customHeight="1">
      <c r="A53" s="164" t="s">
        <v>205</v>
      </c>
      <c r="B53" s="130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65">
        <v>7</v>
      </c>
      <c r="O53" s="111"/>
      <c r="P53" s="111"/>
      <c r="Q53" s="165">
        <v>1</v>
      </c>
      <c r="R53" s="111"/>
      <c r="S53" s="111"/>
      <c r="T53" s="111"/>
      <c r="U53" s="111"/>
      <c r="V53" s="165">
        <v>9</v>
      </c>
      <c r="W53" s="111"/>
      <c r="X53" s="111"/>
      <c r="Y53" s="165">
        <v>2</v>
      </c>
      <c r="Z53" s="111"/>
      <c r="AA53" s="111"/>
      <c r="AB53" s="165">
        <v>2</v>
      </c>
      <c r="AC53" s="111"/>
      <c r="AD53" s="111"/>
      <c r="AE53" s="165">
        <v>1</v>
      </c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65">
        <v>1</v>
      </c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65">
        <v>5</v>
      </c>
      <c r="BG53" s="55"/>
      <c r="BH53" s="166">
        <v>28</v>
      </c>
    </row>
    <row r="54" spans="1:60" ht="27.95" customHeight="1">
      <c r="A54" s="164" t="s">
        <v>207</v>
      </c>
      <c r="B54" s="130"/>
      <c r="C54" s="111"/>
      <c r="D54" s="111"/>
      <c r="E54" s="165">
        <v>1</v>
      </c>
      <c r="F54" s="165">
        <v>1</v>
      </c>
      <c r="G54" s="111"/>
      <c r="H54" s="111"/>
      <c r="I54" s="111"/>
      <c r="J54" s="111"/>
      <c r="K54" s="111"/>
      <c r="L54" s="111"/>
      <c r="M54" s="111"/>
      <c r="N54" s="165">
        <v>15</v>
      </c>
      <c r="O54" s="111"/>
      <c r="P54" s="111"/>
      <c r="Q54" s="165">
        <v>1</v>
      </c>
      <c r="R54" s="165">
        <v>5</v>
      </c>
      <c r="S54" s="165">
        <v>5</v>
      </c>
      <c r="T54" s="111"/>
      <c r="U54" s="111"/>
      <c r="V54" s="165">
        <v>15</v>
      </c>
      <c r="W54" s="111"/>
      <c r="X54" s="111"/>
      <c r="Y54" s="165">
        <v>10</v>
      </c>
      <c r="Z54" s="111"/>
      <c r="AA54" s="111"/>
      <c r="AB54" s="165">
        <v>8</v>
      </c>
      <c r="AC54" s="111"/>
      <c r="AD54" s="111"/>
      <c r="AE54" s="111"/>
      <c r="AF54" s="111"/>
      <c r="AG54" s="111"/>
      <c r="AH54" s="111"/>
      <c r="AI54" s="111"/>
      <c r="AJ54" s="111"/>
      <c r="AK54" s="165">
        <v>1</v>
      </c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65">
        <v>1</v>
      </c>
      <c r="AY54" s="165">
        <v>1</v>
      </c>
      <c r="AZ54" s="111"/>
      <c r="BA54" s="111"/>
      <c r="BB54" s="111"/>
      <c r="BC54" s="111"/>
      <c r="BD54" s="111"/>
      <c r="BE54" s="111"/>
      <c r="BF54" s="111"/>
      <c r="BG54" s="55"/>
      <c r="BH54" s="166">
        <v>64</v>
      </c>
    </row>
    <row r="55" spans="1:60" ht="27.95" customHeight="1">
      <c r="A55" s="164" t="s">
        <v>208</v>
      </c>
      <c r="B55" s="130"/>
      <c r="C55" s="111"/>
      <c r="D55" s="111"/>
      <c r="E55" s="111"/>
      <c r="F55" s="111"/>
      <c r="G55" s="111"/>
      <c r="H55" s="111"/>
      <c r="I55" s="111"/>
      <c r="J55" s="111"/>
      <c r="K55" s="165">
        <v>1</v>
      </c>
      <c r="L55" s="111"/>
      <c r="M55" s="111"/>
      <c r="N55" s="165">
        <v>2</v>
      </c>
      <c r="O55" s="111"/>
      <c r="P55" s="111"/>
      <c r="Q55" s="165">
        <v>1</v>
      </c>
      <c r="R55" s="165">
        <v>1</v>
      </c>
      <c r="S55" s="165">
        <v>4</v>
      </c>
      <c r="T55" s="111"/>
      <c r="U55" s="111"/>
      <c r="V55" s="165">
        <v>48</v>
      </c>
      <c r="W55" s="111"/>
      <c r="X55" s="111"/>
      <c r="Y55" s="165">
        <v>14</v>
      </c>
      <c r="Z55" s="111"/>
      <c r="AA55" s="111"/>
      <c r="AB55" s="165">
        <v>12</v>
      </c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65">
        <v>1</v>
      </c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55"/>
      <c r="BH55" s="166">
        <v>84</v>
      </c>
    </row>
    <row r="56" spans="1:60" ht="27.95" customHeight="1">
      <c r="A56" s="164" t="s">
        <v>209</v>
      </c>
      <c r="B56" s="130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65">
        <v>2</v>
      </c>
      <c r="W56" s="111"/>
      <c r="X56" s="111"/>
      <c r="Y56" s="165">
        <v>1</v>
      </c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65">
        <v>1</v>
      </c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55"/>
      <c r="BH56" s="166">
        <v>4</v>
      </c>
    </row>
    <row r="58" spans="1:60" ht="8.1" customHeight="1">
      <c r="A58" s="168"/>
      <c r="B58" s="130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70"/>
      <c r="W58" s="169"/>
      <c r="X58" s="169"/>
      <c r="Y58" s="170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70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55"/>
      <c r="BH58" s="171"/>
    </row>
    <row r="59" spans="1:60" ht="38.25" customHeight="1">
      <c r="A59" s="474" t="s">
        <v>195</v>
      </c>
      <c r="B59" s="130"/>
      <c r="C59" s="244">
        <v>0</v>
      </c>
      <c r="D59" s="244">
        <v>0</v>
      </c>
      <c r="E59" s="244">
        <v>1</v>
      </c>
      <c r="F59" s="244">
        <v>2</v>
      </c>
      <c r="G59" s="244">
        <v>0</v>
      </c>
      <c r="H59" s="244">
        <v>0</v>
      </c>
      <c r="I59" s="244">
        <v>0</v>
      </c>
      <c r="J59" s="244">
        <v>0</v>
      </c>
      <c r="K59" s="244">
        <v>1</v>
      </c>
      <c r="L59" s="244">
        <v>1</v>
      </c>
      <c r="M59" s="244">
        <v>1</v>
      </c>
      <c r="N59" s="244">
        <v>45</v>
      </c>
      <c r="O59" s="244">
        <v>0</v>
      </c>
      <c r="P59" s="244">
        <v>0</v>
      </c>
      <c r="Q59" s="244">
        <v>12</v>
      </c>
      <c r="R59" s="244">
        <v>10</v>
      </c>
      <c r="S59" s="244">
        <v>33</v>
      </c>
      <c r="T59" s="244">
        <v>0</v>
      </c>
      <c r="U59" s="244">
        <v>1</v>
      </c>
      <c r="V59" s="244">
        <v>166</v>
      </c>
      <c r="W59" s="244">
        <v>0</v>
      </c>
      <c r="X59" s="244">
        <v>0</v>
      </c>
      <c r="Y59" s="244">
        <v>94</v>
      </c>
      <c r="Z59" s="244">
        <v>1</v>
      </c>
      <c r="AA59" s="244">
        <v>0</v>
      </c>
      <c r="AB59" s="244">
        <v>103</v>
      </c>
      <c r="AC59" s="244">
        <v>0</v>
      </c>
      <c r="AD59" s="244">
        <v>0</v>
      </c>
      <c r="AE59" s="244">
        <v>1</v>
      </c>
      <c r="AF59" s="244">
        <v>0</v>
      </c>
      <c r="AG59" s="244">
        <v>0</v>
      </c>
      <c r="AH59" s="244">
        <v>0</v>
      </c>
      <c r="AI59" s="244">
        <v>1</v>
      </c>
      <c r="AJ59" s="244">
        <v>0</v>
      </c>
      <c r="AK59" s="244">
        <v>1</v>
      </c>
      <c r="AL59" s="244">
        <v>0</v>
      </c>
      <c r="AM59" s="244">
        <v>1</v>
      </c>
      <c r="AN59" s="244">
        <v>0</v>
      </c>
      <c r="AO59" s="244">
        <v>5</v>
      </c>
      <c r="AP59" s="244">
        <v>0</v>
      </c>
      <c r="AQ59" s="244">
        <v>0</v>
      </c>
      <c r="AR59" s="244">
        <v>1</v>
      </c>
      <c r="AS59" s="244">
        <v>1</v>
      </c>
      <c r="AT59" s="244">
        <v>0</v>
      </c>
      <c r="AU59" s="244">
        <v>0</v>
      </c>
      <c r="AV59" s="244">
        <v>0</v>
      </c>
      <c r="AW59" s="244">
        <v>0</v>
      </c>
      <c r="AX59" s="244">
        <v>2</v>
      </c>
      <c r="AY59" s="244">
        <v>1</v>
      </c>
      <c r="AZ59" s="244">
        <v>0</v>
      </c>
      <c r="BA59" s="244">
        <v>0</v>
      </c>
      <c r="BB59" s="244">
        <v>0</v>
      </c>
      <c r="BC59" s="244">
        <v>0</v>
      </c>
      <c r="BD59" s="244">
        <v>0</v>
      </c>
      <c r="BE59" s="244">
        <v>1</v>
      </c>
      <c r="BF59" s="244">
        <v>14</v>
      </c>
      <c r="BG59" s="55"/>
      <c r="BH59" s="492">
        <v>500</v>
      </c>
    </row>
    <row r="60" spans="1:60" ht="8.1" customHeight="1">
      <c r="A60" s="55"/>
      <c r="B60" s="55"/>
      <c r="C60" s="55"/>
      <c r="D60" s="55"/>
      <c r="E60" s="55"/>
      <c r="BH60" s="493"/>
    </row>
    <row r="61" spans="1:60" ht="38.25" customHeight="1">
      <c r="A61" s="474" t="s">
        <v>68</v>
      </c>
      <c r="B61" s="130"/>
      <c r="C61" s="244">
        <v>2</v>
      </c>
      <c r="D61" s="244">
        <v>20</v>
      </c>
      <c r="E61" s="244">
        <v>1</v>
      </c>
      <c r="F61" s="244">
        <v>11</v>
      </c>
      <c r="G61" s="244">
        <v>3</v>
      </c>
      <c r="H61" s="244">
        <v>6</v>
      </c>
      <c r="I61" s="244">
        <v>1</v>
      </c>
      <c r="J61" s="244">
        <v>1</v>
      </c>
      <c r="K61" s="244">
        <v>8</v>
      </c>
      <c r="L61" s="244">
        <v>6</v>
      </c>
      <c r="M61" s="244">
        <v>8</v>
      </c>
      <c r="N61" s="244">
        <v>346</v>
      </c>
      <c r="O61" s="244">
        <v>2</v>
      </c>
      <c r="P61" s="244">
        <v>4</v>
      </c>
      <c r="Q61" s="244">
        <v>68</v>
      </c>
      <c r="R61" s="244">
        <v>75</v>
      </c>
      <c r="S61" s="244">
        <v>236</v>
      </c>
      <c r="T61" s="244">
        <v>1</v>
      </c>
      <c r="U61" s="244">
        <v>13</v>
      </c>
      <c r="V61" s="244">
        <v>1107</v>
      </c>
      <c r="W61" s="244">
        <v>1</v>
      </c>
      <c r="X61" s="244">
        <v>1</v>
      </c>
      <c r="Y61" s="244">
        <v>468</v>
      </c>
      <c r="Z61" s="244">
        <v>7</v>
      </c>
      <c r="AA61" s="244">
        <v>1</v>
      </c>
      <c r="AB61" s="244">
        <v>697</v>
      </c>
      <c r="AC61" s="244">
        <v>2</v>
      </c>
      <c r="AD61" s="244">
        <v>1</v>
      </c>
      <c r="AE61" s="244">
        <v>3</v>
      </c>
      <c r="AF61" s="244">
        <v>1</v>
      </c>
      <c r="AG61" s="244">
        <v>1</v>
      </c>
      <c r="AH61" s="244">
        <v>2</v>
      </c>
      <c r="AI61" s="244">
        <v>4</v>
      </c>
      <c r="AJ61" s="244">
        <v>1</v>
      </c>
      <c r="AK61" s="244">
        <v>1</v>
      </c>
      <c r="AL61" s="244">
        <v>1</v>
      </c>
      <c r="AM61" s="244">
        <v>1</v>
      </c>
      <c r="AN61" s="244">
        <v>1</v>
      </c>
      <c r="AO61" s="244">
        <v>42</v>
      </c>
      <c r="AP61" s="244">
        <v>2</v>
      </c>
      <c r="AQ61" s="244">
        <v>2</v>
      </c>
      <c r="AR61" s="244">
        <v>3</v>
      </c>
      <c r="AS61" s="244">
        <v>37</v>
      </c>
      <c r="AT61" s="244">
        <v>1</v>
      </c>
      <c r="AU61" s="244">
        <v>1</v>
      </c>
      <c r="AV61" s="244">
        <v>2</v>
      </c>
      <c r="AW61" s="244">
        <v>13</v>
      </c>
      <c r="AX61" s="244">
        <v>5</v>
      </c>
      <c r="AY61" s="244">
        <v>4</v>
      </c>
      <c r="AZ61" s="244">
        <v>1</v>
      </c>
      <c r="BA61" s="244">
        <v>1</v>
      </c>
      <c r="BB61" s="244">
        <v>1</v>
      </c>
      <c r="BC61" s="244">
        <v>2</v>
      </c>
      <c r="BD61" s="244">
        <v>4</v>
      </c>
      <c r="BE61" s="244">
        <v>3</v>
      </c>
      <c r="BF61" s="244">
        <v>152</v>
      </c>
      <c r="BG61" s="55"/>
      <c r="BH61" s="492">
        <v>3389</v>
      </c>
    </row>
    <row r="62" spans="1:60">
      <c r="A62" s="55"/>
    </row>
    <row r="63" spans="1:60" ht="24.95" customHeight="1">
      <c r="A63" s="167" t="s">
        <v>287</v>
      </c>
    </row>
    <row r="64" spans="1:60" ht="24.95" customHeight="1">
      <c r="A64" s="167" t="s">
        <v>276</v>
      </c>
    </row>
    <row r="65" spans="1:1" ht="24.95" customHeight="1">
      <c r="A65" s="167" t="s">
        <v>277</v>
      </c>
    </row>
    <row r="66" spans="1:1" ht="24.95" customHeight="1"/>
  </sheetData>
  <mergeCells count="5">
    <mergeCell ref="A2:BH2"/>
    <mergeCell ref="A3:BH3"/>
    <mergeCell ref="A5:A6"/>
    <mergeCell ref="C5:BF5"/>
    <mergeCell ref="BH5:BH6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34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E8F3D-88B7-46DE-9919-B79F2291E65B}">
  <dimension ref="A1:M97"/>
  <sheetViews>
    <sheetView view="pageBreakPreview" zoomScale="60" zoomScaleNormal="100" zoomScalePageLayoutView="140" workbookViewId="0">
      <selection activeCell="M97" sqref="M97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20.100000000000001" customHeight="1">
      <c r="A2" s="555" t="s">
        <v>521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tr">
        <f>UPPER(CONCATENATE("Marzo 2024"))</f>
        <v>MARZO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55"/>
    </row>
    <row r="5" spans="1:13">
      <c r="A5" s="75" t="s">
        <v>522</v>
      </c>
      <c r="B5" s="75" t="s">
        <v>68</v>
      </c>
    </row>
    <row r="6" spans="1:13" ht="5.0999999999999996" customHeight="1">
      <c r="A6" s="75" t="s">
        <v>484</v>
      </c>
      <c r="B6" s="76">
        <v>1107</v>
      </c>
    </row>
    <row r="7" spans="1:13" ht="5.0999999999999996" customHeight="1">
      <c r="A7" s="75" t="s">
        <v>490</v>
      </c>
      <c r="B7" s="75">
        <v>697</v>
      </c>
      <c r="J7" s="554" t="s">
        <v>223</v>
      </c>
      <c r="K7" s="553">
        <v>3389</v>
      </c>
    </row>
    <row r="8" spans="1:13" ht="5.0999999999999996" customHeight="1">
      <c r="A8" s="75" t="s">
        <v>487</v>
      </c>
      <c r="B8" s="75">
        <v>468</v>
      </c>
      <c r="J8" s="554"/>
      <c r="K8" s="553"/>
    </row>
    <row r="9" spans="1:13" ht="5.0999999999999996" customHeight="1">
      <c r="A9" s="75" t="s">
        <v>476</v>
      </c>
      <c r="B9" s="75">
        <v>346</v>
      </c>
      <c r="J9" s="554"/>
      <c r="K9" s="553"/>
    </row>
    <row r="10" spans="1:13" ht="5.0999999999999996" customHeight="1">
      <c r="A10" s="75" t="s">
        <v>481</v>
      </c>
      <c r="B10" s="75">
        <v>236</v>
      </c>
    </row>
    <row r="11" spans="1:13" ht="5.0999999999999996" customHeight="1">
      <c r="A11" s="75" t="s">
        <v>520</v>
      </c>
      <c r="B11" s="75">
        <v>152</v>
      </c>
    </row>
    <row r="12" spans="1:13" ht="5.0999999999999996" customHeight="1">
      <c r="A12" s="75" t="s">
        <v>480</v>
      </c>
      <c r="B12" s="75">
        <v>75</v>
      </c>
    </row>
    <row r="13" spans="1:13" ht="5.0999999999999996" customHeight="1">
      <c r="A13" s="75" t="s">
        <v>479</v>
      </c>
      <c r="B13" s="75">
        <v>68</v>
      </c>
    </row>
    <row r="14" spans="1:13" ht="5.0999999999999996" customHeight="1">
      <c r="A14" s="75" t="s">
        <v>503</v>
      </c>
      <c r="B14" s="75">
        <v>42</v>
      </c>
    </row>
    <row r="15" spans="1:13" ht="5.0999999999999996" customHeight="1">
      <c r="A15" s="75" t="s">
        <v>507</v>
      </c>
      <c r="B15" s="75">
        <v>37</v>
      </c>
    </row>
    <row r="16" spans="1:13" ht="5.0999999999999996" customHeight="1">
      <c r="A16" s="75" t="s">
        <v>466</v>
      </c>
      <c r="B16" s="75">
        <v>20</v>
      </c>
    </row>
    <row r="17" spans="1:2" ht="5.0999999999999996" customHeight="1">
      <c r="A17" s="75" t="s">
        <v>483</v>
      </c>
      <c r="B17" s="75">
        <v>13</v>
      </c>
    </row>
    <row r="18" spans="1:2" ht="5.0999999999999996" customHeight="1">
      <c r="A18" s="75" t="s">
        <v>511</v>
      </c>
      <c r="B18" s="75">
        <v>13</v>
      </c>
    </row>
    <row r="19" spans="1:2" ht="5.0999999999999996" customHeight="1">
      <c r="A19" s="75" t="s">
        <v>468</v>
      </c>
      <c r="B19" s="75">
        <v>11</v>
      </c>
    </row>
    <row r="20" spans="1:2" ht="5.0999999999999996" customHeight="1">
      <c r="A20" s="75" t="s">
        <v>475</v>
      </c>
      <c r="B20" s="75">
        <v>8</v>
      </c>
    </row>
    <row r="21" spans="1:2" ht="5.0999999999999996" customHeight="1">
      <c r="A21" s="75" t="s">
        <v>473</v>
      </c>
      <c r="B21" s="75">
        <v>8</v>
      </c>
    </row>
    <row r="22" spans="1:2" ht="5.0999999999999996" customHeight="1">
      <c r="A22" s="75" t="s">
        <v>488</v>
      </c>
      <c r="B22" s="75">
        <v>7</v>
      </c>
    </row>
    <row r="23" spans="1:2" ht="5.0999999999999996" customHeight="1">
      <c r="A23" s="75" t="s">
        <v>474</v>
      </c>
      <c r="B23" s="75">
        <v>6</v>
      </c>
    </row>
    <row r="24" spans="1:2" ht="5.0999999999999996" customHeight="1">
      <c r="A24" s="75" t="s">
        <v>470</v>
      </c>
      <c r="B24" s="75">
        <v>6</v>
      </c>
    </row>
    <row r="25" spans="1:2" ht="5.0999999999999996" customHeight="1">
      <c r="A25" s="75" t="s">
        <v>512</v>
      </c>
      <c r="B25" s="75">
        <v>5</v>
      </c>
    </row>
    <row r="26" spans="1:2" ht="5.0999999999999996" customHeight="1">
      <c r="A26" s="75" t="s">
        <v>518</v>
      </c>
      <c r="B26" s="75">
        <v>4</v>
      </c>
    </row>
    <row r="27" spans="1:2" ht="5.0999999999999996" customHeight="1">
      <c r="A27" s="75" t="s">
        <v>478</v>
      </c>
      <c r="B27" s="75">
        <v>4</v>
      </c>
    </row>
    <row r="28" spans="1:2" ht="5.0999999999999996" customHeight="1">
      <c r="A28" s="75" t="s">
        <v>513</v>
      </c>
      <c r="B28" s="75">
        <v>4</v>
      </c>
    </row>
    <row r="29" spans="1:2" ht="5.0999999999999996" customHeight="1">
      <c r="A29" s="75" t="s">
        <v>497</v>
      </c>
      <c r="B29" s="75">
        <v>4</v>
      </c>
    </row>
    <row r="30" spans="1:2" ht="5.0999999999999996" customHeight="1">
      <c r="A30" s="75" t="s">
        <v>519</v>
      </c>
      <c r="B30" s="75">
        <v>3</v>
      </c>
    </row>
    <row r="31" spans="1:2" ht="5.0999999999999996" customHeight="1">
      <c r="A31" s="75" t="s">
        <v>469</v>
      </c>
      <c r="B31" s="75">
        <v>3</v>
      </c>
    </row>
    <row r="32" spans="1:2" ht="5.0999999999999996" customHeight="1">
      <c r="A32" s="75" t="s">
        <v>506</v>
      </c>
      <c r="B32" s="75">
        <v>3</v>
      </c>
    </row>
    <row r="33" spans="1:2" ht="5.0999999999999996" customHeight="1">
      <c r="A33" s="75" t="s">
        <v>493</v>
      </c>
      <c r="B33" s="75">
        <v>3</v>
      </c>
    </row>
    <row r="34" spans="1:2" ht="5.0999999999999996" customHeight="1">
      <c r="A34" s="75" t="s">
        <v>510</v>
      </c>
      <c r="B34" s="75">
        <v>2</v>
      </c>
    </row>
    <row r="35" spans="1:2" ht="5.0999999999999996" customHeight="1">
      <c r="A35" s="75" t="s">
        <v>465</v>
      </c>
      <c r="B35" s="75">
        <v>2</v>
      </c>
    </row>
    <row r="36" spans="1:2" ht="5.0999999999999996" customHeight="1">
      <c r="A36" s="75" t="s">
        <v>505</v>
      </c>
      <c r="B36" s="75">
        <v>2</v>
      </c>
    </row>
    <row r="37" spans="1:2" ht="5.0999999999999996" customHeight="1">
      <c r="A37" s="75" t="s">
        <v>517</v>
      </c>
      <c r="B37" s="75">
        <v>2</v>
      </c>
    </row>
    <row r="38" spans="1:2" ht="5.0999999999999996" customHeight="1">
      <c r="A38" s="75" t="s">
        <v>496</v>
      </c>
      <c r="B38" s="75">
        <v>2</v>
      </c>
    </row>
    <row r="39" spans="1:2" ht="5.0999999999999996" customHeight="1">
      <c r="A39" s="75" t="s">
        <v>504</v>
      </c>
      <c r="B39" s="75">
        <v>2</v>
      </c>
    </row>
    <row r="40" spans="1:2" ht="5.0999999999999996" customHeight="1">
      <c r="A40" s="75" t="s">
        <v>491</v>
      </c>
      <c r="B40" s="75">
        <v>2</v>
      </c>
    </row>
    <row r="41" spans="1:2" ht="5.0999999999999996" customHeight="1">
      <c r="A41" s="75" t="s">
        <v>477</v>
      </c>
      <c r="B41" s="75">
        <v>2</v>
      </c>
    </row>
    <row r="42" spans="1:2" ht="5.0999999999999996" customHeight="1">
      <c r="A42" s="75" t="s">
        <v>498</v>
      </c>
      <c r="B42" s="75">
        <v>1</v>
      </c>
    </row>
    <row r="43" spans="1:2" ht="5.0999999999999996" customHeight="1">
      <c r="A43" s="75" t="s">
        <v>495</v>
      </c>
      <c r="B43" s="75">
        <v>1</v>
      </c>
    </row>
    <row r="44" spans="1:2" ht="5.0999999999999996" customHeight="1">
      <c r="A44" s="75" t="s">
        <v>494</v>
      </c>
      <c r="B44" s="75">
        <v>1</v>
      </c>
    </row>
    <row r="45" spans="1:2" ht="5.0999999999999996" customHeight="1">
      <c r="A45" s="75" t="s">
        <v>501</v>
      </c>
      <c r="B45" s="75">
        <v>1</v>
      </c>
    </row>
    <row r="46" spans="1:2" ht="5.0999999999999996" customHeight="1">
      <c r="A46" s="75" t="s">
        <v>514</v>
      </c>
      <c r="B46" s="75">
        <v>1</v>
      </c>
    </row>
    <row r="47" spans="1:2" ht="5.0999999999999996" customHeight="1">
      <c r="A47" s="75" t="s">
        <v>489</v>
      </c>
      <c r="B47" s="75">
        <v>1</v>
      </c>
    </row>
    <row r="48" spans="1:2" ht="5.0999999999999996" customHeight="1">
      <c r="A48" s="75" t="s">
        <v>502</v>
      </c>
      <c r="B48" s="75">
        <v>1</v>
      </c>
    </row>
    <row r="49" spans="1:2" ht="5.0999999999999996" customHeight="1">
      <c r="A49" s="75" t="s">
        <v>500</v>
      </c>
      <c r="B49" s="75">
        <v>1</v>
      </c>
    </row>
    <row r="50" spans="1:2" ht="5.0999999999999996" customHeight="1">
      <c r="A50" s="75" t="s">
        <v>508</v>
      </c>
      <c r="B50" s="75">
        <v>1</v>
      </c>
    </row>
    <row r="51" spans="1:2" ht="5.0999999999999996" customHeight="1">
      <c r="A51" s="75" t="s">
        <v>486</v>
      </c>
      <c r="B51" s="75">
        <v>1</v>
      </c>
    </row>
    <row r="52" spans="1:2" ht="5.0999999999999996" customHeight="1">
      <c r="A52" s="75" t="s">
        <v>492</v>
      </c>
      <c r="B52" s="75">
        <v>1</v>
      </c>
    </row>
    <row r="53" spans="1:2" ht="5.0999999999999996" customHeight="1">
      <c r="A53" s="75" t="s">
        <v>515</v>
      </c>
      <c r="B53" s="75">
        <v>1</v>
      </c>
    </row>
    <row r="54" spans="1:2" ht="5.0999999999999996" customHeight="1">
      <c r="A54" s="75" t="s">
        <v>499</v>
      </c>
      <c r="B54" s="75">
        <v>1</v>
      </c>
    </row>
    <row r="55" spans="1:2" ht="5.0999999999999996" customHeight="1">
      <c r="A55" s="75" t="s">
        <v>472</v>
      </c>
      <c r="B55" s="75">
        <v>1</v>
      </c>
    </row>
    <row r="56" spans="1:2" ht="5.0999999999999996" customHeight="1">
      <c r="A56" s="75" t="s">
        <v>482</v>
      </c>
      <c r="B56" s="75">
        <v>1</v>
      </c>
    </row>
    <row r="57" spans="1:2" ht="5.0999999999999996" customHeight="1">
      <c r="A57" s="75" t="s">
        <v>509</v>
      </c>
      <c r="B57" s="75">
        <v>1</v>
      </c>
    </row>
    <row r="58" spans="1:2" ht="5.0999999999999996" customHeight="1">
      <c r="A58" s="75" t="s">
        <v>471</v>
      </c>
      <c r="B58" s="75">
        <v>1</v>
      </c>
    </row>
    <row r="59" spans="1:2" ht="5.0999999999999996" customHeight="1">
      <c r="A59" s="75" t="s">
        <v>516</v>
      </c>
      <c r="B59" s="75">
        <v>1</v>
      </c>
    </row>
    <row r="60" spans="1:2" ht="5.0999999999999996" customHeight="1">
      <c r="A60" s="75" t="s">
        <v>467</v>
      </c>
      <c r="B60" s="75">
        <v>1</v>
      </c>
    </row>
    <row r="61" spans="1:2" ht="5.0999999999999996" customHeight="1">
      <c r="A61" s="75" t="s">
        <v>485</v>
      </c>
      <c r="B61" s="75">
        <v>1</v>
      </c>
    </row>
    <row r="62" spans="1:2" ht="5.0999999999999996" customHeight="1">
      <c r="A62" s="75" t="s">
        <v>68</v>
      </c>
      <c r="B62" s="76"/>
    </row>
    <row r="63" spans="1:2" ht="5.0999999999999996" customHeight="1">
      <c r="A63" s="55"/>
    </row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287</v>
      </c>
    </row>
    <row r="96" spans="1:1" ht="8.1" customHeight="1">
      <c r="A96" s="99" t="s">
        <v>276</v>
      </c>
    </row>
    <row r="97" spans="1:1" ht="8.1" customHeight="1">
      <c r="A97" s="99" t="s">
        <v>277</v>
      </c>
    </row>
  </sheetData>
  <mergeCells count="4">
    <mergeCell ref="A2:M2"/>
    <mergeCell ref="A3:M3"/>
    <mergeCell ref="J7:J9"/>
    <mergeCell ref="K7:K9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35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31EE-0470-4BAF-94E4-DF46BCB6FD70}">
  <dimension ref="A1:Q66"/>
  <sheetViews>
    <sheetView view="pageBreakPreview" zoomScale="50" zoomScaleNormal="80" zoomScaleSheetLayoutView="50" workbookViewId="0">
      <selection activeCell="Y15" sqref="Y15"/>
    </sheetView>
  </sheetViews>
  <sheetFormatPr baseColWidth="10" defaultColWidth="11.42578125" defaultRowHeight="15"/>
  <cols>
    <col min="1" max="1" width="58.57031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64</v>
      </c>
    </row>
    <row r="2" spans="1:17" ht="20.100000000000001" customHeight="1">
      <c r="A2" s="558" t="s">
        <v>620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</row>
    <row r="3" spans="1:17" ht="20.100000000000001" customHeight="1">
      <c r="A3" s="558" t="str">
        <f>UPPER(CONCATENATE("Marzo 2024"))</f>
        <v>MARZO 2024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</row>
    <row r="4" spans="1:17">
      <c r="A4" s="55"/>
    </row>
    <row r="5" spans="1:17" ht="15" customHeight="1">
      <c r="A5" s="638" t="s">
        <v>279</v>
      </c>
      <c r="B5" s="641"/>
      <c r="C5" s="556" t="s">
        <v>280</v>
      </c>
      <c r="D5" s="556"/>
      <c r="E5" s="556"/>
      <c r="F5" s="556"/>
      <c r="G5" s="556"/>
      <c r="H5" s="556"/>
      <c r="I5" s="81"/>
      <c r="J5" s="556" t="s">
        <v>281</v>
      </c>
      <c r="K5" s="556"/>
      <c r="L5" s="556"/>
      <c r="M5" s="556"/>
      <c r="N5" s="556"/>
      <c r="O5" s="556"/>
      <c r="P5" s="641"/>
      <c r="Q5" s="638" t="s">
        <v>68</v>
      </c>
    </row>
    <row r="6" spans="1:17" ht="15" customHeight="1">
      <c r="A6" s="639"/>
      <c r="B6" s="641"/>
      <c r="C6" s="556" t="s">
        <v>282</v>
      </c>
      <c r="D6" s="556"/>
      <c r="E6" s="556" t="s">
        <v>283</v>
      </c>
      <c r="F6" s="556"/>
      <c r="G6" s="556" t="s">
        <v>195</v>
      </c>
      <c r="H6" s="556" t="s">
        <v>284</v>
      </c>
      <c r="I6" s="81"/>
      <c r="J6" s="556" t="s">
        <v>282</v>
      </c>
      <c r="K6" s="556"/>
      <c r="L6" s="556" t="s">
        <v>283</v>
      </c>
      <c r="M6" s="556"/>
      <c r="N6" s="556" t="s">
        <v>195</v>
      </c>
      <c r="O6" s="556" t="s">
        <v>284</v>
      </c>
      <c r="P6" s="641"/>
      <c r="Q6" s="639"/>
    </row>
    <row r="7" spans="1:17">
      <c r="A7" s="640"/>
      <c r="B7" s="641"/>
      <c r="C7" s="90" t="s">
        <v>285</v>
      </c>
      <c r="D7" s="90" t="s">
        <v>286</v>
      </c>
      <c r="E7" s="90" t="s">
        <v>285</v>
      </c>
      <c r="F7" s="90" t="s">
        <v>286</v>
      </c>
      <c r="G7" s="556"/>
      <c r="H7" s="556"/>
      <c r="I7" s="81"/>
      <c r="J7" s="90" t="s">
        <v>285</v>
      </c>
      <c r="K7" s="90" t="s">
        <v>286</v>
      </c>
      <c r="L7" s="90" t="s">
        <v>285</v>
      </c>
      <c r="M7" s="90" t="s">
        <v>286</v>
      </c>
      <c r="N7" s="556"/>
      <c r="O7" s="556"/>
      <c r="P7" s="641"/>
      <c r="Q7" s="64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1" t="s">
        <v>163</v>
      </c>
      <c r="B9" s="143"/>
      <c r="C9" s="145">
        <v>6</v>
      </c>
      <c r="D9" s="145">
        <v>2</v>
      </c>
      <c r="E9" s="145">
        <v>12</v>
      </c>
      <c r="F9" s="145">
        <v>1</v>
      </c>
      <c r="G9" s="61">
        <v>21</v>
      </c>
      <c r="H9" s="61">
        <v>60</v>
      </c>
      <c r="I9" s="143"/>
      <c r="J9" s="145">
        <v>13</v>
      </c>
      <c r="K9" s="145"/>
      <c r="L9" s="145">
        <v>1</v>
      </c>
      <c r="M9" s="145"/>
      <c r="N9" s="61">
        <v>14</v>
      </c>
      <c r="O9" s="61">
        <v>40</v>
      </c>
      <c r="P9" s="143"/>
      <c r="Q9" s="61">
        <v>35</v>
      </c>
    </row>
    <row r="10" spans="1:17" ht="15.75">
      <c r="A10" s="101" t="s">
        <v>164</v>
      </c>
      <c r="B10" s="143"/>
      <c r="C10" s="145">
        <v>117</v>
      </c>
      <c r="D10" s="145">
        <v>13</v>
      </c>
      <c r="E10" s="145">
        <v>150</v>
      </c>
      <c r="F10" s="145">
        <v>8</v>
      </c>
      <c r="G10" s="61">
        <v>288</v>
      </c>
      <c r="H10" s="61">
        <v>65</v>
      </c>
      <c r="I10" s="143"/>
      <c r="J10" s="145">
        <v>99</v>
      </c>
      <c r="K10" s="145">
        <v>16</v>
      </c>
      <c r="L10" s="145">
        <v>29</v>
      </c>
      <c r="M10" s="145">
        <v>13</v>
      </c>
      <c r="N10" s="61">
        <v>157</v>
      </c>
      <c r="O10" s="61">
        <v>35</v>
      </c>
      <c r="P10" s="143"/>
      <c r="Q10" s="61">
        <v>445</v>
      </c>
    </row>
    <row r="11" spans="1:17" ht="15.75">
      <c r="A11" s="101" t="s">
        <v>165</v>
      </c>
      <c r="B11" s="143"/>
      <c r="C11" s="145">
        <v>1</v>
      </c>
      <c r="D11" s="145"/>
      <c r="E11" s="145">
        <v>5</v>
      </c>
      <c r="F11" s="145"/>
      <c r="G11" s="61">
        <v>6</v>
      </c>
      <c r="H11" s="61">
        <v>55</v>
      </c>
      <c r="I11" s="143"/>
      <c r="J11" s="145">
        <v>5</v>
      </c>
      <c r="K11" s="145"/>
      <c r="L11" s="145"/>
      <c r="M11" s="145"/>
      <c r="N11" s="61">
        <v>5</v>
      </c>
      <c r="O11" s="61">
        <v>45</v>
      </c>
      <c r="P11" s="143"/>
      <c r="Q11" s="61">
        <v>11</v>
      </c>
    </row>
    <row r="12" spans="1:17" ht="15.75">
      <c r="A12" s="101" t="s">
        <v>166</v>
      </c>
      <c r="B12" s="143"/>
      <c r="C12" s="145">
        <v>3</v>
      </c>
      <c r="D12" s="145"/>
      <c r="E12" s="145">
        <v>7</v>
      </c>
      <c r="F12" s="145"/>
      <c r="G12" s="61">
        <v>10</v>
      </c>
      <c r="H12" s="61">
        <v>83</v>
      </c>
      <c r="I12" s="143"/>
      <c r="J12" s="145">
        <v>1</v>
      </c>
      <c r="K12" s="145"/>
      <c r="L12" s="145">
        <v>1</v>
      </c>
      <c r="M12" s="145"/>
      <c r="N12" s="61">
        <v>2</v>
      </c>
      <c r="O12" s="61">
        <v>17</v>
      </c>
      <c r="P12" s="143"/>
      <c r="Q12" s="61">
        <v>12</v>
      </c>
    </row>
    <row r="13" spans="1:17" ht="15.75">
      <c r="A13" s="101" t="s">
        <v>167</v>
      </c>
      <c r="B13" s="143"/>
      <c r="C13" s="145">
        <v>134</v>
      </c>
      <c r="D13" s="145">
        <v>12</v>
      </c>
      <c r="E13" s="145">
        <v>197</v>
      </c>
      <c r="F13" s="145">
        <v>6</v>
      </c>
      <c r="G13" s="61">
        <v>349</v>
      </c>
      <c r="H13" s="61">
        <v>90</v>
      </c>
      <c r="I13" s="143"/>
      <c r="J13" s="145">
        <v>12</v>
      </c>
      <c r="K13" s="145"/>
      <c r="L13" s="145">
        <v>28</v>
      </c>
      <c r="M13" s="145"/>
      <c r="N13" s="61">
        <v>40</v>
      </c>
      <c r="O13" s="61">
        <v>10</v>
      </c>
      <c r="P13" s="143"/>
      <c r="Q13" s="61">
        <v>389</v>
      </c>
    </row>
    <row r="14" spans="1:17" ht="15.75">
      <c r="A14" s="101" t="s">
        <v>168</v>
      </c>
      <c r="B14" s="143"/>
      <c r="C14" s="145">
        <v>92</v>
      </c>
      <c r="D14" s="145">
        <v>9</v>
      </c>
      <c r="E14" s="145">
        <v>60</v>
      </c>
      <c r="F14" s="145">
        <v>7</v>
      </c>
      <c r="G14" s="61">
        <v>168</v>
      </c>
      <c r="H14" s="61">
        <v>97</v>
      </c>
      <c r="I14" s="143"/>
      <c r="J14" s="145">
        <v>3</v>
      </c>
      <c r="K14" s="145"/>
      <c r="L14" s="145">
        <v>2</v>
      </c>
      <c r="M14" s="145"/>
      <c r="N14" s="61">
        <v>5</v>
      </c>
      <c r="O14" s="61">
        <v>3</v>
      </c>
      <c r="P14" s="143"/>
      <c r="Q14" s="61">
        <v>173</v>
      </c>
    </row>
    <row r="15" spans="1:17" ht="15.75">
      <c r="A15" s="101" t="s">
        <v>169</v>
      </c>
      <c r="B15" s="143"/>
      <c r="C15" s="145">
        <v>110</v>
      </c>
      <c r="D15" s="145">
        <v>15</v>
      </c>
      <c r="E15" s="145">
        <v>85</v>
      </c>
      <c r="F15" s="145">
        <v>11</v>
      </c>
      <c r="G15" s="61">
        <v>221</v>
      </c>
      <c r="H15" s="61">
        <v>75</v>
      </c>
      <c r="I15" s="143"/>
      <c r="J15" s="145">
        <v>21</v>
      </c>
      <c r="K15" s="145">
        <v>5</v>
      </c>
      <c r="L15" s="145">
        <v>35</v>
      </c>
      <c r="M15" s="145">
        <v>11</v>
      </c>
      <c r="N15" s="61">
        <v>72</v>
      </c>
      <c r="O15" s="61">
        <v>25</v>
      </c>
      <c r="P15" s="143"/>
      <c r="Q15" s="61">
        <v>293</v>
      </c>
    </row>
    <row r="16" spans="1:17" ht="15.75">
      <c r="A16" s="101" t="s">
        <v>170</v>
      </c>
      <c r="B16" s="143"/>
      <c r="C16" s="145">
        <v>45</v>
      </c>
      <c r="D16" s="145">
        <v>3</v>
      </c>
      <c r="E16" s="145">
        <v>32</v>
      </c>
      <c r="F16" s="145">
        <v>2</v>
      </c>
      <c r="G16" s="61">
        <v>82</v>
      </c>
      <c r="H16" s="61">
        <v>100</v>
      </c>
      <c r="I16" s="143"/>
      <c r="J16" s="145"/>
      <c r="K16" s="145"/>
      <c r="L16" s="145"/>
      <c r="M16" s="145"/>
      <c r="N16" s="61">
        <v>0</v>
      </c>
      <c r="O16" s="61">
        <v>0</v>
      </c>
      <c r="P16" s="143"/>
      <c r="Q16" s="61">
        <v>82</v>
      </c>
    </row>
    <row r="17" spans="1:17" ht="15.75">
      <c r="A17" s="101" t="s">
        <v>171</v>
      </c>
      <c r="B17" s="143"/>
      <c r="C17" s="145">
        <v>1</v>
      </c>
      <c r="D17" s="145"/>
      <c r="E17" s="145">
        <v>7</v>
      </c>
      <c r="F17" s="145"/>
      <c r="G17" s="61">
        <v>8</v>
      </c>
      <c r="H17" s="61">
        <v>47</v>
      </c>
      <c r="I17" s="143"/>
      <c r="J17" s="145">
        <v>5</v>
      </c>
      <c r="K17" s="145"/>
      <c r="L17" s="145">
        <v>4</v>
      </c>
      <c r="M17" s="145"/>
      <c r="N17" s="61">
        <v>9</v>
      </c>
      <c r="O17" s="61">
        <v>53</v>
      </c>
      <c r="P17" s="143"/>
      <c r="Q17" s="61">
        <v>17</v>
      </c>
    </row>
    <row r="18" spans="1:17" ht="15.75">
      <c r="A18" s="101" t="s">
        <v>172</v>
      </c>
      <c r="B18" s="143"/>
      <c r="C18" s="145">
        <v>8</v>
      </c>
      <c r="D18" s="145">
        <v>1</v>
      </c>
      <c r="E18" s="145">
        <v>12</v>
      </c>
      <c r="F18" s="145">
        <v>2</v>
      </c>
      <c r="G18" s="61">
        <v>23</v>
      </c>
      <c r="H18" s="61">
        <v>100</v>
      </c>
      <c r="I18" s="143"/>
      <c r="J18" s="145"/>
      <c r="K18" s="145"/>
      <c r="L18" s="145"/>
      <c r="M18" s="145"/>
      <c r="N18" s="61">
        <v>0</v>
      </c>
      <c r="O18" s="61">
        <v>0</v>
      </c>
      <c r="P18" s="143"/>
      <c r="Q18" s="61">
        <v>23</v>
      </c>
    </row>
    <row r="19" spans="1:17" ht="15.75">
      <c r="A19" s="101" t="s">
        <v>173</v>
      </c>
      <c r="B19" s="143"/>
      <c r="C19" s="145">
        <v>41</v>
      </c>
      <c r="D19" s="145">
        <v>8</v>
      </c>
      <c r="E19" s="145">
        <v>116</v>
      </c>
      <c r="F19" s="145">
        <v>8</v>
      </c>
      <c r="G19" s="61">
        <v>173</v>
      </c>
      <c r="H19" s="61">
        <v>94</v>
      </c>
      <c r="I19" s="143"/>
      <c r="J19" s="145">
        <v>3</v>
      </c>
      <c r="K19" s="145">
        <v>2</v>
      </c>
      <c r="L19" s="145">
        <v>3</v>
      </c>
      <c r="M19" s="145">
        <v>4</v>
      </c>
      <c r="N19" s="61">
        <v>12</v>
      </c>
      <c r="O19" s="61">
        <v>6</v>
      </c>
      <c r="P19" s="143"/>
      <c r="Q19" s="61">
        <v>185</v>
      </c>
    </row>
    <row r="20" spans="1:17" ht="15.75">
      <c r="A20" s="101" t="s">
        <v>174</v>
      </c>
      <c r="B20" s="143"/>
      <c r="C20" s="145">
        <v>32</v>
      </c>
      <c r="D20" s="145">
        <v>1</v>
      </c>
      <c r="E20" s="145">
        <v>19</v>
      </c>
      <c r="F20" s="145">
        <v>1</v>
      </c>
      <c r="G20" s="61">
        <v>53</v>
      </c>
      <c r="H20" s="61">
        <v>93</v>
      </c>
      <c r="I20" s="143"/>
      <c r="J20" s="145">
        <v>3</v>
      </c>
      <c r="K20" s="145"/>
      <c r="L20" s="145">
        <v>1</v>
      </c>
      <c r="M20" s="145"/>
      <c r="N20" s="61">
        <v>4</v>
      </c>
      <c r="O20" s="61">
        <v>7</v>
      </c>
      <c r="P20" s="143"/>
      <c r="Q20" s="61">
        <v>57</v>
      </c>
    </row>
    <row r="21" spans="1:17" ht="15.75">
      <c r="A21" s="101" t="s">
        <v>175</v>
      </c>
      <c r="B21" s="143"/>
      <c r="C21" s="145">
        <v>4</v>
      </c>
      <c r="D21" s="145">
        <v>2</v>
      </c>
      <c r="E21" s="145">
        <v>1</v>
      </c>
      <c r="F21" s="145"/>
      <c r="G21" s="61">
        <v>7</v>
      </c>
      <c r="H21" s="61">
        <v>21</v>
      </c>
      <c r="I21" s="143"/>
      <c r="J21" s="145">
        <v>18</v>
      </c>
      <c r="K21" s="145"/>
      <c r="L21" s="145">
        <v>9</v>
      </c>
      <c r="M21" s="145"/>
      <c r="N21" s="61">
        <v>27</v>
      </c>
      <c r="O21" s="61">
        <v>79</v>
      </c>
      <c r="P21" s="143"/>
      <c r="Q21" s="61">
        <v>34</v>
      </c>
    </row>
    <row r="22" spans="1:17" ht="15.75">
      <c r="A22" s="101" t="s">
        <v>176</v>
      </c>
      <c r="B22" s="143"/>
      <c r="C22" s="145">
        <v>5</v>
      </c>
      <c r="D22" s="145">
        <v>1</v>
      </c>
      <c r="E22" s="145">
        <v>20</v>
      </c>
      <c r="F22" s="145">
        <v>1</v>
      </c>
      <c r="G22" s="61">
        <v>27</v>
      </c>
      <c r="H22" s="61">
        <v>96</v>
      </c>
      <c r="I22" s="143"/>
      <c r="J22" s="145">
        <v>1</v>
      </c>
      <c r="K22" s="145"/>
      <c r="L22" s="145"/>
      <c r="M22" s="145"/>
      <c r="N22" s="61">
        <v>1</v>
      </c>
      <c r="O22" s="61">
        <v>4</v>
      </c>
      <c r="P22" s="143"/>
      <c r="Q22" s="61">
        <v>28</v>
      </c>
    </row>
    <row r="23" spans="1:17" ht="15.75">
      <c r="A23" s="101" t="s">
        <v>177</v>
      </c>
      <c r="B23" s="143"/>
      <c r="C23" s="145">
        <v>46</v>
      </c>
      <c r="D23" s="145">
        <v>7</v>
      </c>
      <c r="E23" s="145">
        <v>35</v>
      </c>
      <c r="F23" s="145">
        <v>3</v>
      </c>
      <c r="G23" s="61">
        <v>91</v>
      </c>
      <c r="H23" s="61">
        <v>69</v>
      </c>
      <c r="I23" s="143"/>
      <c r="J23" s="145">
        <v>23</v>
      </c>
      <c r="K23" s="145">
        <v>1</v>
      </c>
      <c r="L23" s="145">
        <v>17</v>
      </c>
      <c r="M23" s="145"/>
      <c r="N23" s="61">
        <v>41</v>
      </c>
      <c r="O23" s="61">
        <v>31</v>
      </c>
      <c r="P23" s="143"/>
      <c r="Q23" s="61">
        <v>132</v>
      </c>
    </row>
    <row r="24" spans="1:17" ht="15.75">
      <c r="A24" s="101" t="s">
        <v>178</v>
      </c>
      <c r="B24" s="143"/>
      <c r="C24" s="145">
        <v>17</v>
      </c>
      <c r="D24" s="145">
        <v>3</v>
      </c>
      <c r="E24" s="145">
        <v>11</v>
      </c>
      <c r="F24" s="145"/>
      <c r="G24" s="61">
        <v>31</v>
      </c>
      <c r="H24" s="61">
        <v>44</v>
      </c>
      <c r="I24" s="143"/>
      <c r="J24" s="145">
        <v>28</v>
      </c>
      <c r="K24" s="145">
        <v>1</v>
      </c>
      <c r="L24" s="145">
        <v>9</v>
      </c>
      <c r="M24" s="145">
        <v>1</v>
      </c>
      <c r="N24" s="61">
        <v>39</v>
      </c>
      <c r="O24" s="61">
        <v>56</v>
      </c>
      <c r="P24" s="143"/>
      <c r="Q24" s="61">
        <v>70</v>
      </c>
    </row>
    <row r="25" spans="1:17" ht="15.75">
      <c r="A25" s="101" t="s">
        <v>179</v>
      </c>
      <c r="B25" s="143"/>
      <c r="C25" s="145">
        <v>5</v>
      </c>
      <c r="D25" s="145"/>
      <c r="E25" s="145">
        <v>9</v>
      </c>
      <c r="F25" s="145"/>
      <c r="G25" s="61">
        <v>14</v>
      </c>
      <c r="H25" s="61">
        <v>93</v>
      </c>
      <c r="I25" s="143"/>
      <c r="J25" s="145"/>
      <c r="K25" s="145"/>
      <c r="L25" s="145">
        <v>1</v>
      </c>
      <c r="M25" s="145"/>
      <c r="N25" s="61">
        <v>1</v>
      </c>
      <c r="O25" s="61">
        <v>7</v>
      </c>
      <c r="P25" s="143"/>
      <c r="Q25" s="61">
        <v>15</v>
      </c>
    </row>
    <row r="26" spans="1:17" ht="15.75">
      <c r="A26" s="101" t="s">
        <v>180</v>
      </c>
      <c r="B26" s="143"/>
      <c r="C26" s="145">
        <v>4</v>
      </c>
      <c r="D26" s="145"/>
      <c r="E26" s="145">
        <v>6</v>
      </c>
      <c r="F26" s="145"/>
      <c r="G26" s="61">
        <v>10</v>
      </c>
      <c r="H26" s="61">
        <v>83</v>
      </c>
      <c r="I26" s="143"/>
      <c r="J26" s="145"/>
      <c r="K26" s="145">
        <v>1</v>
      </c>
      <c r="L26" s="145">
        <v>1</v>
      </c>
      <c r="M26" s="145"/>
      <c r="N26" s="61">
        <v>2</v>
      </c>
      <c r="O26" s="61">
        <v>17</v>
      </c>
      <c r="P26" s="143"/>
      <c r="Q26" s="61">
        <v>12</v>
      </c>
    </row>
    <row r="27" spans="1:17" ht="15.75">
      <c r="A27" s="101" t="s">
        <v>181</v>
      </c>
      <c r="B27" s="143"/>
      <c r="C27" s="145">
        <v>77</v>
      </c>
      <c r="D27" s="145">
        <v>4</v>
      </c>
      <c r="E27" s="145">
        <v>91</v>
      </c>
      <c r="F27" s="145">
        <v>4</v>
      </c>
      <c r="G27" s="61">
        <v>176</v>
      </c>
      <c r="H27" s="61">
        <v>89</v>
      </c>
      <c r="I27" s="143"/>
      <c r="J27" s="145">
        <v>11</v>
      </c>
      <c r="K27" s="145">
        <v>1</v>
      </c>
      <c r="L27" s="145">
        <v>9</v>
      </c>
      <c r="M27" s="145">
        <v>1</v>
      </c>
      <c r="N27" s="61">
        <v>22</v>
      </c>
      <c r="O27" s="61">
        <v>11</v>
      </c>
      <c r="P27" s="143"/>
      <c r="Q27" s="61">
        <v>198</v>
      </c>
    </row>
    <row r="28" spans="1:17" ht="15.75">
      <c r="A28" s="101" t="s">
        <v>182</v>
      </c>
      <c r="B28" s="143"/>
      <c r="C28" s="145">
        <v>12</v>
      </c>
      <c r="D28" s="145">
        <v>1</v>
      </c>
      <c r="E28" s="145">
        <v>9</v>
      </c>
      <c r="F28" s="145"/>
      <c r="G28" s="61">
        <v>22</v>
      </c>
      <c r="H28" s="61">
        <v>100</v>
      </c>
      <c r="I28" s="143"/>
      <c r="J28" s="145"/>
      <c r="K28" s="145"/>
      <c r="L28" s="145"/>
      <c r="M28" s="145"/>
      <c r="N28" s="61">
        <v>0</v>
      </c>
      <c r="O28" s="61">
        <v>0</v>
      </c>
      <c r="P28" s="143"/>
      <c r="Q28" s="61">
        <v>22</v>
      </c>
    </row>
    <row r="29" spans="1:17" ht="15.75">
      <c r="A29" s="101" t="s">
        <v>183</v>
      </c>
      <c r="B29" s="143"/>
      <c r="C29" s="145">
        <v>25</v>
      </c>
      <c r="D29" s="145">
        <v>4</v>
      </c>
      <c r="E29" s="145">
        <v>7</v>
      </c>
      <c r="F29" s="145">
        <v>1</v>
      </c>
      <c r="G29" s="61">
        <v>37</v>
      </c>
      <c r="H29" s="61">
        <v>90</v>
      </c>
      <c r="I29" s="143"/>
      <c r="J29" s="145">
        <v>1</v>
      </c>
      <c r="K29" s="145">
        <v>1</v>
      </c>
      <c r="L29" s="145">
        <v>2</v>
      </c>
      <c r="M29" s="145"/>
      <c r="N29" s="61">
        <v>4</v>
      </c>
      <c r="O29" s="61">
        <v>10</v>
      </c>
      <c r="P29" s="143"/>
      <c r="Q29" s="61">
        <v>41</v>
      </c>
    </row>
    <row r="30" spans="1:17" ht="15.75">
      <c r="A30" s="101" t="s">
        <v>184</v>
      </c>
      <c r="B30" s="143"/>
      <c r="C30" s="145">
        <v>9</v>
      </c>
      <c r="D30" s="145">
        <v>1</v>
      </c>
      <c r="E30" s="145">
        <v>25</v>
      </c>
      <c r="F30" s="145"/>
      <c r="G30" s="61">
        <v>35</v>
      </c>
      <c r="H30" s="61">
        <v>92</v>
      </c>
      <c r="I30" s="143"/>
      <c r="J30" s="145"/>
      <c r="K30" s="145"/>
      <c r="L30" s="145">
        <v>3</v>
      </c>
      <c r="M30" s="145"/>
      <c r="N30" s="61">
        <v>3</v>
      </c>
      <c r="O30" s="61">
        <v>8</v>
      </c>
      <c r="P30" s="143"/>
      <c r="Q30" s="61">
        <v>38</v>
      </c>
    </row>
    <row r="31" spans="1:17" ht="15.75">
      <c r="A31" s="101" t="s">
        <v>185</v>
      </c>
      <c r="B31" s="143"/>
      <c r="C31" s="145">
        <v>56</v>
      </c>
      <c r="D31" s="145">
        <v>8</v>
      </c>
      <c r="E31" s="145">
        <v>19</v>
      </c>
      <c r="F31" s="145">
        <v>1</v>
      </c>
      <c r="G31" s="61">
        <v>84</v>
      </c>
      <c r="H31" s="61">
        <v>79</v>
      </c>
      <c r="I31" s="143"/>
      <c r="J31" s="145">
        <v>8</v>
      </c>
      <c r="K31" s="145">
        <v>1</v>
      </c>
      <c r="L31" s="145">
        <v>11</v>
      </c>
      <c r="M31" s="145">
        <v>2</v>
      </c>
      <c r="N31" s="61">
        <v>22</v>
      </c>
      <c r="O31" s="61">
        <v>21</v>
      </c>
      <c r="P31" s="143"/>
      <c r="Q31" s="61">
        <v>106</v>
      </c>
    </row>
    <row r="32" spans="1:17" ht="15.75">
      <c r="A32" s="101" t="s">
        <v>186</v>
      </c>
      <c r="B32" s="143"/>
      <c r="C32" s="145">
        <v>13</v>
      </c>
      <c r="D32" s="145">
        <v>2</v>
      </c>
      <c r="E32" s="145">
        <v>8</v>
      </c>
      <c r="F32" s="145">
        <v>2</v>
      </c>
      <c r="G32" s="61">
        <v>25</v>
      </c>
      <c r="H32" s="61">
        <v>93</v>
      </c>
      <c r="I32" s="143"/>
      <c r="J32" s="145">
        <v>2</v>
      </c>
      <c r="K32" s="145"/>
      <c r="L32" s="145"/>
      <c r="M32" s="145"/>
      <c r="N32" s="61">
        <v>2</v>
      </c>
      <c r="O32" s="61">
        <v>7</v>
      </c>
      <c r="P32" s="143"/>
      <c r="Q32" s="61">
        <v>27</v>
      </c>
    </row>
    <row r="33" spans="1:17" ht="15.75">
      <c r="A33" s="101" t="s">
        <v>187</v>
      </c>
      <c r="B33" s="143"/>
      <c r="C33" s="145">
        <v>5</v>
      </c>
      <c r="D33" s="145"/>
      <c r="E33" s="145">
        <v>5</v>
      </c>
      <c r="F33" s="145">
        <v>1</v>
      </c>
      <c r="G33" s="61">
        <v>11</v>
      </c>
      <c r="H33" s="61">
        <v>55</v>
      </c>
      <c r="I33" s="143"/>
      <c r="J33" s="145">
        <v>4</v>
      </c>
      <c r="K33" s="145"/>
      <c r="L33" s="145">
        <v>4</v>
      </c>
      <c r="M33" s="145">
        <v>1</v>
      </c>
      <c r="N33" s="61">
        <v>9</v>
      </c>
      <c r="O33" s="61">
        <v>45</v>
      </c>
      <c r="P33" s="143"/>
      <c r="Q33" s="61">
        <v>20</v>
      </c>
    </row>
    <row r="34" spans="1:17" ht="15.75">
      <c r="A34" s="101" t="s">
        <v>188</v>
      </c>
      <c r="B34" s="143"/>
      <c r="C34" s="145">
        <v>42</v>
      </c>
      <c r="D34" s="145">
        <v>6</v>
      </c>
      <c r="E34" s="145">
        <v>64</v>
      </c>
      <c r="F34" s="145">
        <v>6</v>
      </c>
      <c r="G34" s="61">
        <v>118</v>
      </c>
      <c r="H34" s="61">
        <v>94</v>
      </c>
      <c r="I34" s="143"/>
      <c r="J34" s="145">
        <v>2</v>
      </c>
      <c r="K34" s="145">
        <v>1</v>
      </c>
      <c r="L34" s="145">
        <v>1</v>
      </c>
      <c r="M34" s="145">
        <v>4</v>
      </c>
      <c r="N34" s="61">
        <v>8</v>
      </c>
      <c r="O34" s="61">
        <v>6</v>
      </c>
      <c r="P34" s="143"/>
      <c r="Q34" s="61">
        <v>126</v>
      </c>
    </row>
    <row r="35" spans="1:17" ht="15.75">
      <c r="A35" s="101" t="s">
        <v>189</v>
      </c>
      <c r="B35" s="143"/>
      <c r="C35" s="145">
        <v>10</v>
      </c>
      <c r="D35" s="145">
        <v>4</v>
      </c>
      <c r="E35" s="145">
        <v>29</v>
      </c>
      <c r="F35" s="145">
        <v>1</v>
      </c>
      <c r="G35" s="61">
        <v>44</v>
      </c>
      <c r="H35" s="61">
        <v>94</v>
      </c>
      <c r="I35" s="143"/>
      <c r="J35" s="145">
        <v>2</v>
      </c>
      <c r="K35" s="145"/>
      <c r="L35" s="145">
        <v>1</v>
      </c>
      <c r="M35" s="145"/>
      <c r="N35" s="61">
        <v>3</v>
      </c>
      <c r="O35" s="61">
        <v>6</v>
      </c>
      <c r="P35" s="143"/>
      <c r="Q35" s="61">
        <v>47</v>
      </c>
    </row>
    <row r="36" spans="1:17" ht="15.75">
      <c r="A36" s="101" t="s">
        <v>190</v>
      </c>
      <c r="B36" s="143"/>
      <c r="C36" s="145">
        <v>13</v>
      </c>
      <c r="D36" s="145">
        <v>2</v>
      </c>
      <c r="E36" s="145">
        <v>59</v>
      </c>
      <c r="F36" s="145">
        <v>1</v>
      </c>
      <c r="G36" s="61">
        <v>75</v>
      </c>
      <c r="H36" s="61">
        <v>74</v>
      </c>
      <c r="I36" s="143"/>
      <c r="J36" s="145">
        <v>7</v>
      </c>
      <c r="K36" s="145"/>
      <c r="L36" s="145">
        <v>19</v>
      </c>
      <c r="M36" s="145">
        <v>1</v>
      </c>
      <c r="N36" s="61">
        <v>27</v>
      </c>
      <c r="O36" s="61">
        <v>26</v>
      </c>
      <c r="P36" s="143"/>
      <c r="Q36" s="61">
        <v>102</v>
      </c>
    </row>
    <row r="37" spans="1:17" ht="15.75">
      <c r="A37" s="101" t="s">
        <v>191</v>
      </c>
      <c r="B37" s="143"/>
      <c r="C37" s="145">
        <v>4</v>
      </c>
      <c r="D37" s="145"/>
      <c r="E37" s="145"/>
      <c r="F37" s="145"/>
      <c r="G37" s="61">
        <v>4</v>
      </c>
      <c r="H37" s="61">
        <v>57</v>
      </c>
      <c r="I37" s="143"/>
      <c r="J37" s="145">
        <v>2</v>
      </c>
      <c r="K37" s="145"/>
      <c r="L37" s="145">
        <v>1</v>
      </c>
      <c r="M37" s="145"/>
      <c r="N37" s="61">
        <v>3</v>
      </c>
      <c r="O37" s="61">
        <v>43</v>
      </c>
      <c r="P37" s="143"/>
      <c r="Q37" s="61">
        <v>7</v>
      </c>
    </row>
    <row r="38" spans="1:17" ht="15.75">
      <c r="A38" s="101" t="s">
        <v>192</v>
      </c>
      <c r="B38" s="143"/>
      <c r="C38" s="145">
        <v>55</v>
      </c>
      <c r="D38" s="145">
        <v>1</v>
      </c>
      <c r="E38" s="145">
        <v>3</v>
      </c>
      <c r="F38" s="145"/>
      <c r="G38" s="61">
        <v>59</v>
      </c>
      <c r="H38" s="61">
        <v>100</v>
      </c>
      <c r="I38" s="143"/>
      <c r="J38" s="145"/>
      <c r="K38" s="145"/>
      <c r="L38" s="145"/>
      <c r="M38" s="145"/>
      <c r="N38" s="61">
        <v>0</v>
      </c>
      <c r="O38" s="61">
        <v>0</v>
      </c>
      <c r="P38" s="143"/>
      <c r="Q38" s="61">
        <v>59</v>
      </c>
    </row>
    <row r="39" spans="1:17" ht="15.75">
      <c r="A39" s="101" t="s">
        <v>193</v>
      </c>
      <c r="B39" s="143"/>
      <c r="C39" s="145">
        <v>4</v>
      </c>
      <c r="D39" s="145"/>
      <c r="E39" s="145">
        <v>7</v>
      </c>
      <c r="F39" s="145">
        <v>1</v>
      </c>
      <c r="G39" s="61">
        <v>12</v>
      </c>
      <c r="H39" s="61">
        <v>80</v>
      </c>
      <c r="I39" s="143"/>
      <c r="J39" s="145"/>
      <c r="K39" s="145"/>
      <c r="L39" s="145">
        <v>3</v>
      </c>
      <c r="M39" s="145"/>
      <c r="N39" s="61">
        <v>3</v>
      </c>
      <c r="O39" s="61">
        <v>20</v>
      </c>
      <c r="P39" s="143"/>
      <c r="Q39" s="61">
        <v>15</v>
      </c>
    </row>
    <row r="40" spans="1:17" ht="15.75">
      <c r="A40" s="101" t="s">
        <v>194</v>
      </c>
      <c r="B40" s="143"/>
      <c r="C40" s="145">
        <v>18</v>
      </c>
      <c r="D40" s="145">
        <v>1</v>
      </c>
      <c r="E40" s="145">
        <v>6</v>
      </c>
      <c r="F40" s="145"/>
      <c r="G40" s="61">
        <v>25</v>
      </c>
      <c r="H40" s="61">
        <v>37</v>
      </c>
      <c r="I40" s="143"/>
      <c r="J40" s="145">
        <v>18</v>
      </c>
      <c r="K40" s="145"/>
      <c r="L40" s="145">
        <v>25</v>
      </c>
      <c r="M40" s="145"/>
      <c r="N40" s="61">
        <v>43</v>
      </c>
      <c r="O40" s="61">
        <v>63</v>
      </c>
      <c r="P40" s="143"/>
      <c r="Q40" s="61">
        <v>68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0" t="s">
        <v>195</v>
      </c>
      <c r="B42" s="55"/>
      <c r="C42" s="72">
        <v>1014</v>
      </c>
      <c r="D42" s="71">
        <v>111</v>
      </c>
      <c r="E42" s="72">
        <v>1116</v>
      </c>
      <c r="F42" s="71">
        <v>68</v>
      </c>
      <c r="G42" s="72">
        <v>2309</v>
      </c>
      <c r="H42" s="71">
        <v>80</v>
      </c>
      <c r="I42" s="142"/>
      <c r="J42" s="71">
        <v>292</v>
      </c>
      <c r="K42" s="71">
        <v>30</v>
      </c>
      <c r="L42" s="71">
        <v>220</v>
      </c>
      <c r="M42" s="71">
        <v>38</v>
      </c>
      <c r="N42" s="71">
        <v>580</v>
      </c>
      <c r="O42" s="71">
        <v>20</v>
      </c>
      <c r="P42" s="142"/>
      <c r="Q42" s="72">
        <v>2889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1" t="s">
        <v>196</v>
      </c>
      <c r="B44" s="55"/>
      <c r="C44" s="145"/>
      <c r="D44" s="145"/>
      <c r="E44" s="145">
        <v>2</v>
      </c>
      <c r="F44" s="145"/>
      <c r="G44" s="61">
        <v>2</v>
      </c>
      <c r="H44" s="61">
        <v>17</v>
      </c>
      <c r="I44" s="55"/>
      <c r="J44" s="145">
        <v>6</v>
      </c>
      <c r="K44" s="145"/>
      <c r="L44" s="145">
        <v>4</v>
      </c>
      <c r="M44" s="145"/>
      <c r="N44" s="61">
        <v>10</v>
      </c>
      <c r="O44" s="61">
        <v>83</v>
      </c>
      <c r="P44" s="55"/>
      <c r="Q44" s="61">
        <v>12</v>
      </c>
    </row>
    <row r="45" spans="1:17" ht="15.75">
      <c r="A45" s="101" t="s">
        <v>197</v>
      </c>
      <c r="B45" s="55"/>
      <c r="C45" s="145">
        <v>3</v>
      </c>
      <c r="D45" s="145"/>
      <c r="E45" s="145">
        <v>14</v>
      </c>
      <c r="F45" s="145"/>
      <c r="G45" s="61">
        <v>17</v>
      </c>
      <c r="H45" s="61">
        <v>49</v>
      </c>
      <c r="I45" s="55"/>
      <c r="J45" s="145">
        <v>6</v>
      </c>
      <c r="K45" s="145"/>
      <c r="L45" s="145">
        <v>12</v>
      </c>
      <c r="M45" s="145"/>
      <c r="N45" s="61">
        <v>18</v>
      </c>
      <c r="O45" s="61">
        <v>51</v>
      </c>
      <c r="P45" s="55"/>
      <c r="Q45" s="61">
        <v>35</v>
      </c>
    </row>
    <row r="46" spans="1:17" ht="15.75">
      <c r="A46" s="101" t="s">
        <v>198</v>
      </c>
      <c r="B46" s="55"/>
      <c r="C46" s="145">
        <v>2</v>
      </c>
      <c r="D46" s="145"/>
      <c r="E46" s="145">
        <v>10</v>
      </c>
      <c r="F46" s="145"/>
      <c r="G46" s="61">
        <v>12</v>
      </c>
      <c r="H46" s="61">
        <v>55</v>
      </c>
      <c r="I46" s="55"/>
      <c r="J46" s="145">
        <v>2</v>
      </c>
      <c r="K46" s="145"/>
      <c r="L46" s="145">
        <v>8</v>
      </c>
      <c r="M46" s="145"/>
      <c r="N46" s="61">
        <v>10</v>
      </c>
      <c r="O46" s="61">
        <v>45</v>
      </c>
      <c r="P46" s="55"/>
      <c r="Q46" s="61">
        <v>22</v>
      </c>
    </row>
    <row r="47" spans="1:17" ht="15.75">
      <c r="A47" s="101" t="s">
        <v>199</v>
      </c>
      <c r="B47" s="55"/>
      <c r="C47" s="145"/>
      <c r="D47" s="145"/>
      <c r="E47" s="145">
        <v>3</v>
      </c>
      <c r="F47" s="145"/>
      <c r="G47" s="61">
        <v>3</v>
      </c>
      <c r="H47" s="61">
        <v>50</v>
      </c>
      <c r="I47" s="55"/>
      <c r="J47" s="145"/>
      <c r="K47" s="145"/>
      <c r="L47" s="145">
        <v>3</v>
      </c>
      <c r="M47" s="145"/>
      <c r="N47" s="61">
        <v>3</v>
      </c>
      <c r="O47" s="61">
        <v>50</v>
      </c>
      <c r="P47" s="55"/>
      <c r="Q47" s="61">
        <v>6</v>
      </c>
    </row>
    <row r="48" spans="1:17" ht="15.75">
      <c r="A48" s="101" t="s">
        <v>200</v>
      </c>
      <c r="B48" s="55"/>
      <c r="C48" s="145">
        <v>1</v>
      </c>
      <c r="D48" s="145"/>
      <c r="E48" s="145"/>
      <c r="F48" s="145"/>
      <c r="G48" s="61">
        <v>1</v>
      </c>
      <c r="H48" s="61">
        <v>33</v>
      </c>
      <c r="I48" s="55"/>
      <c r="J48" s="145"/>
      <c r="K48" s="145"/>
      <c r="L48" s="145">
        <v>2</v>
      </c>
      <c r="M48" s="145"/>
      <c r="N48" s="61">
        <v>2</v>
      </c>
      <c r="O48" s="61">
        <v>67</v>
      </c>
      <c r="P48" s="55"/>
      <c r="Q48" s="61">
        <v>3</v>
      </c>
    </row>
    <row r="49" spans="1:17" ht="15.75">
      <c r="A49" s="101" t="s">
        <v>201</v>
      </c>
      <c r="B49" s="55"/>
      <c r="C49" s="145"/>
      <c r="D49" s="145"/>
      <c r="E49" s="145">
        <v>1</v>
      </c>
      <c r="F49" s="145"/>
      <c r="G49" s="61">
        <v>1</v>
      </c>
      <c r="H49" s="61">
        <v>2</v>
      </c>
      <c r="I49" s="55"/>
      <c r="J49" s="145">
        <v>13</v>
      </c>
      <c r="K49" s="145"/>
      <c r="L49" s="145">
        <v>45</v>
      </c>
      <c r="M49" s="145"/>
      <c r="N49" s="61">
        <v>58</v>
      </c>
      <c r="O49" s="61">
        <v>98</v>
      </c>
      <c r="P49" s="55"/>
      <c r="Q49" s="61">
        <v>59</v>
      </c>
    </row>
    <row r="50" spans="1:17" ht="15.75">
      <c r="A50" s="101" t="s">
        <v>202</v>
      </c>
      <c r="B50" s="55"/>
      <c r="C50" s="145">
        <v>3</v>
      </c>
      <c r="D50" s="145"/>
      <c r="E50" s="145">
        <v>6</v>
      </c>
      <c r="F50" s="145"/>
      <c r="G50" s="61">
        <v>9</v>
      </c>
      <c r="H50" s="61">
        <v>35</v>
      </c>
      <c r="I50" s="55"/>
      <c r="J50" s="145">
        <v>7</v>
      </c>
      <c r="K50" s="145"/>
      <c r="L50" s="145">
        <v>10</v>
      </c>
      <c r="M50" s="145"/>
      <c r="N50" s="61">
        <v>17</v>
      </c>
      <c r="O50" s="61">
        <v>65</v>
      </c>
      <c r="P50" s="55"/>
      <c r="Q50" s="61">
        <v>26</v>
      </c>
    </row>
    <row r="51" spans="1:17" ht="15.75">
      <c r="A51" s="101" t="s">
        <v>203</v>
      </c>
      <c r="B51" s="55"/>
      <c r="C51" s="145">
        <v>7</v>
      </c>
      <c r="D51" s="145"/>
      <c r="E51" s="145">
        <v>12</v>
      </c>
      <c r="F51" s="145"/>
      <c r="G51" s="61">
        <v>19</v>
      </c>
      <c r="H51" s="61">
        <v>40</v>
      </c>
      <c r="I51" s="55"/>
      <c r="J51" s="145">
        <v>24</v>
      </c>
      <c r="K51" s="145"/>
      <c r="L51" s="145">
        <v>4</v>
      </c>
      <c r="M51" s="145"/>
      <c r="N51" s="61">
        <v>28</v>
      </c>
      <c r="O51" s="61">
        <v>60</v>
      </c>
      <c r="P51" s="55"/>
      <c r="Q51" s="61">
        <v>47</v>
      </c>
    </row>
    <row r="52" spans="1:17" ht="15.75">
      <c r="A52" s="101" t="s">
        <v>204</v>
      </c>
      <c r="B52" s="55"/>
      <c r="C52" s="145">
        <v>6</v>
      </c>
      <c r="D52" s="145"/>
      <c r="E52" s="145">
        <v>18</v>
      </c>
      <c r="F52" s="145"/>
      <c r="G52" s="61">
        <v>24</v>
      </c>
      <c r="H52" s="61">
        <v>55</v>
      </c>
      <c r="I52" s="55"/>
      <c r="J52" s="145">
        <v>11</v>
      </c>
      <c r="K52" s="145"/>
      <c r="L52" s="145">
        <v>9</v>
      </c>
      <c r="M52" s="145"/>
      <c r="N52" s="61">
        <v>20</v>
      </c>
      <c r="O52" s="61">
        <v>45</v>
      </c>
      <c r="P52" s="55"/>
      <c r="Q52" s="61">
        <v>44</v>
      </c>
    </row>
    <row r="53" spans="1:17" ht="15.75">
      <c r="A53" s="101" t="s">
        <v>206</v>
      </c>
      <c r="B53" s="55"/>
      <c r="C53" s="145">
        <v>12</v>
      </c>
      <c r="D53" s="145"/>
      <c r="E53" s="145">
        <v>19</v>
      </c>
      <c r="F53" s="145"/>
      <c r="G53" s="61">
        <v>31</v>
      </c>
      <c r="H53" s="61">
        <v>47</v>
      </c>
      <c r="I53" s="55"/>
      <c r="J53" s="145">
        <v>11</v>
      </c>
      <c r="K53" s="145"/>
      <c r="L53" s="145">
        <v>24</v>
      </c>
      <c r="M53" s="145"/>
      <c r="N53" s="61">
        <v>35</v>
      </c>
      <c r="O53" s="61">
        <v>53</v>
      </c>
      <c r="P53" s="55"/>
      <c r="Q53" s="61">
        <v>66</v>
      </c>
    </row>
    <row r="54" spans="1:17" ht="15.75">
      <c r="A54" s="101" t="s">
        <v>205</v>
      </c>
      <c r="B54" s="55"/>
      <c r="C54" s="145"/>
      <c r="D54" s="145">
        <v>1</v>
      </c>
      <c r="E54" s="145"/>
      <c r="F54" s="145">
        <v>6</v>
      </c>
      <c r="G54" s="61">
        <v>7</v>
      </c>
      <c r="H54" s="61">
        <v>25</v>
      </c>
      <c r="I54" s="55"/>
      <c r="J54" s="145"/>
      <c r="K54" s="145">
        <v>10</v>
      </c>
      <c r="L54" s="145"/>
      <c r="M54" s="145">
        <v>11</v>
      </c>
      <c r="N54" s="61">
        <v>21</v>
      </c>
      <c r="O54" s="61">
        <v>75</v>
      </c>
      <c r="P54" s="55"/>
      <c r="Q54" s="61">
        <v>28</v>
      </c>
    </row>
    <row r="55" spans="1:17" ht="15.75">
      <c r="A55" s="101" t="s">
        <v>207</v>
      </c>
      <c r="B55" s="55"/>
      <c r="C55" s="145">
        <v>2</v>
      </c>
      <c r="D55" s="145"/>
      <c r="E55" s="145">
        <v>13</v>
      </c>
      <c r="F55" s="145"/>
      <c r="G55" s="61">
        <v>15</v>
      </c>
      <c r="H55" s="61">
        <v>23</v>
      </c>
      <c r="I55" s="55"/>
      <c r="J55" s="145">
        <v>27</v>
      </c>
      <c r="K55" s="145"/>
      <c r="L55" s="145">
        <v>22</v>
      </c>
      <c r="M55" s="145"/>
      <c r="N55" s="61">
        <v>49</v>
      </c>
      <c r="O55" s="61">
        <v>77</v>
      </c>
      <c r="P55" s="55"/>
      <c r="Q55" s="61">
        <v>64</v>
      </c>
    </row>
    <row r="56" spans="1:17" ht="15.75">
      <c r="A56" s="101" t="s">
        <v>208</v>
      </c>
      <c r="B56" s="55"/>
      <c r="C56" s="145">
        <v>4</v>
      </c>
      <c r="D56" s="145"/>
      <c r="E56" s="145">
        <v>15</v>
      </c>
      <c r="F56" s="145"/>
      <c r="G56" s="61">
        <v>19</v>
      </c>
      <c r="H56" s="61">
        <v>23</v>
      </c>
      <c r="I56" s="55"/>
      <c r="J56" s="145">
        <v>21</v>
      </c>
      <c r="K56" s="145"/>
      <c r="L56" s="145">
        <v>44</v>
      </c>
      <c r="M56" s="145"/>
      <c r="N56" s="61">
        <v>65</v>
      </c>
      <c r="O56" s="61">
        <v>77</v>
      </c>
      <c r="P56" s="55"/>
      <c r="Q56" s="61">
        <v>84</v>
      </c>
    </row>
    <row r="57" spans="1:17" ht="15.75">
      <c r="A57" s="101" t="s">
        <v>209</v>
      </c>
      <c r="B57" s="55"/>
      <c r="C57" s="145"/>
      <c r="D57" s="145"/>
      <c r="E57" s="145"/>
      <c r="F57" s="145"/>
      <c r="G57" s="61"/>
      <c r="H57" s="61">
        <v>0</v>
      </c>
      <c r="I57" s="55"/>
      <c r="J57" s="145">
        <v>1</v>
      </c>
      <c r="K57" s="145"/>
      <c r="L57" s="145">
        <v>3</v>
      </c>
      <c r="M57" s="145"/>
      <c r="N57" s="61">
        <v>4</v>
      </c>
      <c r="O57" s="61">
        <v>100</v>
      </c>
      <c r="P57" s="55"/>
      <c r="Q57" s="61">
        <v>4</v>
      </c>
    </row>
    <row r="58" spans="1:17" ht="8.1" customHeight="1">
      <c r="A58" s="137"/>
      <c r="B58" s="55"/>
      <c r="C58" s="147"/>
      <c r="D58" s="147"/>
      <c r="E58" s="147"/>
      <c r="F58" s="147"/>
      <c r="G58" s="152"/>
      <c r="H58" s="152"/>
      <c r="I58" s="55"/>
      <c r="J58" s="147"/>
      <c r="K58" s="147"/>
      <c r="L58" s="147"/>
      <c r="M58" s="147"/>
      <c r="N58" s="152"/>
      <c r="O58" s="152"/>
      <c r="P58" s="55"/>
      <c r="Q58" s="152"/>
    </row>
    <row r="59" spans="1:17" ht="15.75">
      <c r="A59" s="235" t="s">
        <v>195</v>
      </c>
      <c r="B59" s="55"/>
      <c r="C59" s="162">
        <v>40</v>
      </c>
      <c r="D59" s="162">
        <v>1</v>
      </c>
      <c r="E59" s="162">
        <v>113</v>
      </c>
      <c r="F59" s="162">
        <v>6</v>
      </c>
      <c r="G59" s="162">
        <v>160</v>
      </c>
      <c r="H59" s="162">
        <f>G59*100/Q59</f>
        <v>32</v>
      </c>
      <c r="I59" s="55"/>
      <c r="J59" s="162">
        <v>129</v>
      </c>
      <c r="K59" s="162">
        <v>10</v>
      </c>
      <c r="L59" s="162">
        <v>190</v>
      </c>
      <c r="M59" s="162">
        <v>11</v>
      </c>
      <c r="N59" s="162">
        <v>340</v>
      </c>
      <c r="O59" s="162">
        <f>N59*100/Q59</f>
        <v>68</v>
      </c>
      <c r="P59" s="55"/>
      <c r="Q59" s="162">
        <v>500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0" t="s">
        <v>68</v>
      </c>
      <c r="B61" s="142"/>
      <c r="C61" s="72">
        <v>1054</v>
      </c>
      <c r="D61" s="71">
        <v>112</v>
      </c>
      <c r="E61" s="72">
        <v>1229</v>
      </c>
      <c r="F61" s="71">
        <v>74</v>
      </c>
      <c r="G61" s="72">
        <v>2469</v>
      </c>
      <c r="H61" s="71">
        <v>73</v>
      </c>
      <c r="I61" s="142"/>
      <c r="J61" s="71">
        <v>421</v>
      </c>
      <c r="K61" s="71">
        <v>40</v>
      </c>
      <c r="L61" s="71">
        <v>410</v>
      </c>
      <c r="M61" s="71">
        <v>49</v>
      </c>
      <c r="N61" s="71">
        <v>920</v>
      </c>
      <c r="O61" s="71">
        <v>27</v>
      </c>
      <c r="P61" s="142"/>
      <c r="Q61" s="72">
        <v>3389</v>
      </c>
    </row>
    <row r="62" spans="1:17">
      <c r="A62" s="55"/>
    </row>
    <row r="63" spans="1:17" ht="14.1" customHeight="1">
      <c r="A63" s="153" t="s">
        <v>287</v>
      </c>
    </row>
    <row r="64" spans="1:17" ht="14.1" customHeight="1">
      <c r="A64" s="153" t="s">
        <v>523</v>
      </c>
    </row>
    <row r="65" spans="1:1" ht="14.1" customHeight="1">
      <c r="A65" s="153" t="s">
        <v>276</v>
      </c>
    </row>
    <row r="66" spans="1:1" ht="14.1" customHeight="1">
      <c r="A66" s="153" t="s">
        <v>277</v>
      </c>
    </row>
  </sheetData>
  <mergeCells count="16">
    <mergeCell ref="O6:O7"/>
    <mergeCell ref="A2:Q2"/>
    <mergeCell ref="A3:Q3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36" orientation="landscape" useFirstPageNumber="1" r:id="rId1"/>
  <headerFooter scaleWithDoc="0">
    <oddHeader>&amp;L&amp;G&amp;R&amp;G</oddHeader>
    <oddFooter>&amp;R&amp;"Montserrat,Normal"&amp;10 &amp;P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0BED2-69EB-4630-9172-87B9A5CF989C}">
  <dimension ref="A1:M97"/>
  <sheetViews>
    <sheetView view="pageBreakPreview" zoomScale="80" zoomScaleNormal="100" zoomScaleSheetLayoutView="80" workbookViewId="0">
      <selection activeCell="R94" sqref="R94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39.950000000000003" customHeight="1">
      <c r="A2" s="555" t="s">
        <v>524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tr">
        <f>UPPER(CONCATENATE("Marzo 2024"))</f>
        <v>MARZO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55"/>
    </row>
    <row r="5" spans="1:13">
      <c r="A5" s="75" t="s">
        <v>377</v>
      </c>
      <c r="B5" s="75" t="s">
        <v>68</v>
      </c>
    </row>
    <row r="6" spans="1:13" ht="5.0999999999999996" customHeight="1">
      <c r="A6" s="75" t="s">
        <v>164</v>
      </c>
      <c r="B6" s="75">
        <v>445</v>
      </c>
    </row>
    <row r="7" spans="1:13" ht="5.0999999999999996" customHeight="1">
      <c r="A7" s="75" t="s">
        <v>167</v>
      </c>
      <c r="B7" s="75">
        <v>389</v>
      </c>
    </row>
    <row r="8" spans="1:13" ht="5.0999999999999996" customHeight="1">
      <c r="A8" s="75" t="s">
        <v>169</v>
      </c>
      <c r="B8" s="75">
        <v>293</v>
      </c>
    </row>
    <row r="9" spans="1:13" ht="5.0999999999999996" customHeight="1">
      <c r="A9" s="75" t="s">
        <v>181</v>
      </c>
      <c r="B9" s="75">
        <v>198</v>
      </c>
    </row>
    <row r="10" spans="1:13" ht="5.0999999999999996" customHeight="1">
      <c r="A10" s="75" t="s">
        <v>173</v>
      </c>
      <c r="B10" s="75">
        <v>185</v>
      </c>
    </row>
    <row r="11" spans="1:13" ht="5.0999999999999996" customHeight="1">
      <c r="A11" s="75" t="s">
        <v>168</v>
      </c>
      <c r="B11" s="75">
        <v>173</v>
      </c>
      <c r="J11" s="554" t="s">
        <v>223</v>
      </c>
      <c r="K11" s="553">
        <v>3389</v>
      </c>
    </row>
    <row r="12" spans="1:13" ht="5.0999999999999996" customHeight="1">
      <c r="A12" s="75" t="s">
        <v>177</v>
      </c>
      <c r="B12" s="75">
        <v>132</v>
      </c>
      <c r="J12" s="554"/>
      <c r="K12" s="553"/>
    </row>
    <row r="13" spans="1:13" ht="5.0999999999999996" customHeight="1">
      <c r="A13" s="75" t="s">
        <v>188</v>
      </c>
      <c r="B13" s="75">
        <v>126</v>
      </c>
      <c r="J13" s="554"/>
      <c r="K13" s="553"/>
    </row>
    <row r="14" spans="1:13" ht="5.0999999999999996" customHeight="1">
      <c r="A14" s="75" t="s">
        <v>185</v>
      </c>
      <c r="B14" s="75">
        <v>106</v>
      </c>
    </row>
    <row r="15" spans="1:13" ht="5.0999999999999996" customHeight="1">
      <c r="A15" s="75" t="s">
        <v>190</v>
      </c>
      <c r="B15" s="75">
        <v>102</v>
      </c>
    </row>
    <row r="16" spans="1:13" ht="5.0999999999999996" customHeight="1">
      <c r="A16" s="75" t="s">
        <v>208</v>
      </c>
      <c r="B16" s="75">
        <v>84</v>
      </c>
    </row>
    <row r="17" spans="1:2" ht="5.0999999999999996" customHeight="1">
      <c r="A17" s="75" t="s">
        <v>170</v>
      </c>
      <c r="B17" s="75">
        <v>82</v>
      </c>
    </row>
    <row r="18" spans="1:2" ht="5.0999999999999996" customHeight="1">
      <c r="A18" s="75" t="s">
        <v>178</v>
      </c>
      <c r="B18" s="75">
        <v>70</v>
      </c>
    </row>
    <row r="19" spans="1:2" ht="5.0999999999999996" customHeight="1">
      <c r="A19" s="75" t="s">
        <v>194</v>
      </c>
      <c r="B19" s="75">
        <v>68</v>
      </c>
    </row>
    <row r="20" spans="1:2" ht="5.0999999999999996" customHeight="1">
      <c r="A20" s="75" t="s">
        <v>206</v>
      </c>
      <c r="B20" s="75">
        <v>66</v>
      </c>
    </row>
    <row r="21" spans="1:2" ht="5.0999999999999996" customHeight="1">
      <c r="A21" s="75" t="s">
        <v>207</v>
      </c>
      <c r="B21" s="75">
        <v>64</v>
      </c>
    </row>
    <row r="22" spans="1:2" ht="5.0999999999999996" customHeight="1">
      <c r="A22" s="75" t="s">
        <v>201</v>
      </c>
      <c r="B22" s="75">
        <v>59</v>
      </c>
    </row>
    <row r="23" spans="1:2" ht="5.0999999999999996" customHeight="1">
      <c r="A23" s="75" t="s">
        <v>192</v>
      </c>
      <c r="B23" s="75">
        <v>59</v>
      </c>
    </row>
    <row r="24" spans="1:2" ht="5.0999999999999996" customHeight="1">
      <c r="A24" s="75" t="s">
        <v>174</v>
      </c>
      <c r="B24" s="75">
        <v>57</v>
      </c>
    </row>
    <row r="25" spans="1:2" ht="5.0999999999999996" customHeight="1">
      <c r="A25" s="75" t="s">
        <v>189</v>
      </c>
      <c r="B25" s="75">
        <v>47</v>
      </c>
    </row>
    <row r="26" spans="1:2" ht="5.0999999999999996" customHeight="1">
      <c r="A26" s="75" t="s">
        <v>203</v>
      </c>
      <c r="B26" s="75">
        <v>47</v>
      </c>
    </row>
    <row r="27" spans="1:2" ht="5.0999999999999996" customHeight="1">
      <c r="A27" s="75" t="s">
        <v>204</v>
      </c>
      <c r="B27" s="75">
        <v>44</v>
      </c>
    </row>
    <row r="28" spans="1:2" ht="5.0999999999999996" customHeight="1">
      <c r="A28" s="75" t="s">
        <v>183</v>
      </c>
      <c r="B28" s="75">
        <v>41</v>
      </c>
    </row>
    <row r="29" spans="1:2" ht="5.0999999999999996" customHeight="1">
      <c r="A29" s="75" t="s">
        <v>184</v>
      </c>
      <c r="B29" s="75">
        <v>38</v>
      </c>
    </row>
    <row r="30" spans="1:2" ht="5.0999999999999996" customHeight="1">
      <c r="A30" s="75" t="s">
        <v>163</v>
      </c>
      <c r="B30" s="75">
        <v>35</v>
      </c>
    </row>
    <row r="31" spans="1:2" ht="5.0999999999999996" customHeight="1">
      <c r="A31" s="75" t="s">
        <v>197</v>
      </c>
      <c r="B31" s="75">
        <v>35</v>
      </c>
    </row>
    <row r="32" spans="1:2" ht="5.0999999999999996" customHeight="1">
      <c r="A32" s="75" t="s">
        <v>175</v>
      </c>
      <c r="B32" s="75">
        <v>34</v>
      </c>
    </row>
    <row r="33" spans="1:2" ht="5.0999999999999996" customHeight="1">
      <c r="A33" s="75" t="s">
        <v>205</v>
      </c>
      <c r="B33" s="75">
        <v>28</v>
      </c>
    </row>
    <row r="34" spans="1:2" ht="5.0999999999999996" customHeight="1">
      <c r="A34" s="75" t="s">
        <v>176</v>
      </c>
      <c r="B34" s="75">
        <v>28</v>
      </c>
    </row>
    <row r="35" spans="1:2" ht="5.0999999999999996" customHeight="1">
      <c r="A35" s="75" t="s">
        <v>186</v>
      </c>
      <c r="B35" s="75">
        <v>27</v>
      </c>
    </row>
    <row r="36" spans="1:2" ht="5.0999999999999996" customHeight="1">
      <c r="A36" s="75" t="s">
        <v>202</v>
      </c>
      <c r="B36" s="75">
        <v>26</v>
      </c>
    </row>
    <row r="37" spans="1:2" ht="5.0999999999999996" customHeight="1">
      <c r="A37" s="75" t="s">
        <v>172</v>
      </c>
      <c r="B37" s="75">
        <v>23</v>
      </c>
    </row>
    <row r="38" spans="1:2" ht="5.0999999999999996" customHeight="1">
      <c r="A38" s="75" t="s">
        <v>198</v>
      </c>
      <c r="B38" s="75">
        <v>22</v>
      </c>
    </row>
    <row r="39" spans="1:2" ht="5.0999999999999996" customHeight="1">
      <c r="A39" s="75" t="s">
        <v>182</v>
      </c>
      <c r="B39" s="75">
        <v>22</v>
      </c>
    </row>
    <row r="40" spans="1:2" ht="5.0999999999999996" customHeight="1">
      <c r="A40" s="75" t="s">
        <v>187</v>
      </c>
      <c r="B40" s="75">
        <v>20</v>
      </c>
    </row>
    <row r="41" spans="1:2" ht="5.0999999999999996" customHeight="1">
      <c r="A41" s="75" t="s">
        <v>171</v>
      </c>
      <c r="B41" s="75">
        <v>17</v>
      </c>
    </row>
    <row r="42" spans="1:2" ht="5.0999999999999996" customHeight="1">
      <c r="A42" s="75" t="s">
        <v>193</v>
      </c>
      <c r="B42" s="75">
        <v>15</v>
      </c>
    </row>
    <row r="43" spans="1:2" ht="5.0999999999999996" customHeight="1">
      <c r="A43" s="75" t="s">
        <v>179</v>
      </c>
      <c r="B43" s="75">
        <v>15</v>
      </c>
    </row>
    <row r="44" spans="1:2" ht="5.0999999999999996" customHeight="1">
      <c r="A44" s="75" t="s">
        <v>180</v>
      </c>
      <c r="B44" s="75">
        <v>12</v>
      </c>
    </row>
    <row r="45" spans="1:2" ht="5.0999999999999996" customHeight="1">
      <c r="A45" s="75" t="s">
        <v>196</v>
      </c>
      <c r="B45" s="75">
        <v>12</v>
      </c>
    </row>
    <row r="46" spans="1:2" ht="5.0999999999999996" customHeight="1">
      <c r="A46" s="75" t="s">
        <v>166</v>
      </c>
      <c r="B46" s="75">
        <v>12</v>
      </c>
    </row>
    <row r="47" spans="1:2" ht="5.0999999999999996" customHeight="1">
      <c r="A47" s="75" t="s">
        <v>165</v>
      </c>
      <c r="B47" s="75">
        <v>11</v>
      </c>
    </row>
    <row r="48" spans="1:2" ht="5.0999999999999996" customHeight="1">
      <c r="A48" s="75" t="s">
        <v>191</v>
      </c>
      <c r="B48" s="75">
        <v>7</v>
      </c>
    </row>
    <row r="49" spans="1:2" ht="5.0999999999999996" customHeight="1">
      <c r="A49" s="75" t="s">
        <v>199</v>
      </c>
      <c r="B49" s="75">
        <v>6</v>
      </c>
    </row>
    <row r="50" spans="1:2" ht="5.0999999999999996" customHeight="1">
      <c r="A50" s="75" t="s">
        <v>209</v>
      </c>
      <c r="B50" s="75">
        <v>4</v>
      </c>
    </row>
    <row r="51" spans="1:2" ht="5.0999999999999996" customHeight="1">
      <c r="A51" s="75" t="s">
        <v>200</v>
      </c>
      <c r="B51" s="75">
        <v>3</v>
      </c>
    </row>
    <row r="52" spans="1:2" ht="5.0999999999999996" customHeight="1">
      <c r="A52" s="75" t="s">
        <v>297</v>
      </c>
      <c r="B52" s="75"/>
    </row>
    <row r="53" spans="1:2" ht="5.0999999999999996" customHeight="1">
      <c r="A53" s="75" t="s">
        <v>68</v>
      </c>
      <c r="B53" s="75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287</v>
      </c>
    </row>
    <row r="96" spans="1:1" ht="8.1" customHeight="1">
      <c r="A96" s="99" t="s">
        <v>276</v>
      </c>
    </row>
    <row r="97" spans="1:1" ht="8.1" customHeight="1">
      <c r="A97" s="99" t="s">
        <v>277</v>
      </c>
    </row>
  </sheetData>
  <mergeCells count="4">
    <mergeCell ref="A2:M2"/>
    <mergeCell ref="A3:M3"/>
    <mergeCell ref="J11:J13"/>
    <mergeCell ref="K11:K13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5FD8A-5C80-4610-B031-428FCDC8255B}">
  <dimension ref="A1:BK69"/>
  <sheetViews>
    <sheetView view="pageBreakPreview" topLeftCell="A18" zoomScale="40" zoomScaleNormal="100" zoomScaleSheetLayoutView="40" workbookViewId="0">
      <selection activeCell="AI28" sqref="AI28"/>
    </sheetView>
  </sheetViews>
  <sheetFormatPr baseColWidth="10" defaultColWidth="11.42578125" defaultRowHeight="15"/>
  <cols>
    <col min="1" max="1" width="62.42578125" style="54" customWidth="1"/>
    <col min="2" max="2" width="1.7109375" style="54" customWidth="1"/>
    <col min="3" max="33" width="7.28515625" style="54" customWidth="1"/>
    <col min="34" max="34" width="9.5703125" style="54" customWidth="1"/>
    <col min="35" max="60" width="7.28515625" style="54" customWidth="1"/>
    <col min="61" max="61" width="1.7109375" style="54" customWidth="1"/>
    <col min="62" max="62" width="10.7109375" style="54" customWidth="1"/>
    <col min="63" max="16384" width="11.42578125" style="54"/>
  </cols>
  <sheetData>
    <row r="1" spans="1:63">
      <c r="A1" s="53" t="s">
        <v>64</v>
      </c>
    </row>
    <row r="2" spans="1:63" ht="38.1" customHeight="1">
      <c r="A2" s="550" t="s">
        <v>65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550"/>
      <c r="AH2" s="550"/>
      <c r="AI2" s="550"/>
      <c r="AJ2" s="550"/>
      <c r="AK2" s="550"/>
      <c r="AL2" s="550"/>
      <c r="AM2" s="550"/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</row>
    <row r="3" spans="1:63" ht="38.1" customHeight="1">
      <c r="A3" s="550" t="str">
        <f>UPPER(CONCATENATE("Marzo 2024"))</f>
        <v>MARZO 2024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550"/>
      <c r="AQ3" s="550"/>
      <c r="AR3" s="550"/>
      <c r="AS3" s="550"/>
      <c r="AT3" s="550"/>
      <c r="AU3" s="550"/>
      <c r="AV3" s="550"/>
      <c r="AW3" s="550"/>
      <c r="AX3" s="550"/>
      <c r="AY3" s="550"/>
      <c r="AZ3" s="550"/>
      <c r="BA3" s="550"/>
      <c r="BB3" s="550"/>
      <c r="BC3" s="550"/>
      <c r="BD3" s="550"/>
      <c r="BE3" s="550"/>
      <c r="BF3" s="550"/>
      <c r="BG3" s="550"/>
      <c r="BH3" s="550"/>
      <c r="BI3" s="550"/>
      <c r="BJ3" s="550"/>
    </row>
    <row r="4" spans="1:63">
      <c r="A4" s="55"/>
    </row>
    <row r="5" spans="1:63" ht="24.95" customHeight="1">
      <c r="A5" s="546" t="s">
        <v>66</v>
      </c>
      <c r="B5" s="56"/>
      <c r="C5" s="546" t="s">
        <v>67</v>
      </c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  <c r="V5" s="546"/>
      <c r="W5" s="546"/>
      <c r="X5" s="546"/>
      <c r="Y5" s="546"/>
      <c r="Z5" s="546"/>
      <c r="AA5" s="546"/>
      <c r="AB5" s="546"/>
      <c r="AC5" s="546"/>
      <c r="AD5" s="546"/>
      <c r="AE5" s="546"/>
      <c r="AF5" s="546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6"/>
      <c r="AR5" s="546"/>
      <c r="AS5" s="546"/>
      <c r="AT5" s="546"/>
      <c r="AU5" s="546"/>
      <c r="AV5" s="546"/>
      <c r="AW5" s="546"/>
      <c r="AX5" s="546"/>
      <c r="AY5" s="546"/>
      <c r="AZ5" s="546"/>
      <c r="BA5" s="546"/>
      <c r="BB5" s="546"/>
      <c r="BC5" s="546"/>
      <c r="BD5" s="546"/>
      <c r="BE5" s="546"/>
      <c r="BF5" s="546"/>
      <c r="BG5" s="546"/>
      <c r="BH5" s="546"/>
      <c r="BI5" s="55"/>
      <c r="BJ5" s="547" t="s">
        <v>68</v>
      </c>
    </row>
    <row r="6" spans="1:63" ht="230.1" customHeight="1">
      <c r="A6" s="546"/>
      <c r="B6" s="56"/>
      <c r="C6" s="190" t="s">
        <v>69</v>
      </c>
      <c r="D6" s="190" t="s">
        <v>70</v>
      </c>
      <c r="E6" s="190" t="s">
        <v>71</v>
      </c>
      <c r="F6" s="190" t="s">
        <v>72</v>
      </c>
      <c r="G6" s="190" t="s">
        <v>73</v>
      </c>
      <c r="H6" s="190" t="s">
        <v>74</v>
      </c>
      <c r="I6" s="190" t="s">
        <v>75</v>
      </c>
      <c r="J6" s="190" t="s">
        <v>76</v>
      </c>
      <c r="K6" s="190" t="s">
        <v>77</v>
      </c>
      <c r="L6" s="190" t="s">
        <v>70</v>
      </c>
      <c r="M6" s="190" t="s">
        <v>78</v>
      </c>
      <c r="N6" s="190" t="s">
        <v>79</v>
      </c>
      <c r="O6" s="190" t="s">
        <v>70</v>
      </c>
      <c r="P6" s="190" t="s">
        <v>80</v>
      </c>
      <c r="Q6" s="190" t="s">
        <v>70</v>
      </c>
      <c r="R6" s="190" t="s">
        <v>81</v>
      </c>
      <c r="S6" s="190" t="s">
        <v>75</v>
      </c>
      <c r="T6" s="190" t="s">
        <v>82</v>
      </c>
      <c r="U6" s="190" t="s">
        <v>83</v>
      </c>
      <c r="V6" s="190" t="s">
        <v>84</v>
      </c>
      <c r="W6" s="190" t="s">
        <v>84</v>
      </c>
      <c r="X6" s="190" t="s">
        <v>75</v>
      </c>
      <c r="Y6" s="190" t="s">
        <v>85</v>
      </c>
      <c r="Z6" s="190" t="s">
        <v>86</v>
      </c>
      <c r="AA6" s="190" t="s">
        <v>87</v>
      </c>
      <c r="AB6" s="190" t="s">
        <v>88</v>
      </c>
      <c r="AC6" s="190" t="s">
        <v>89</v>
      </c>
      <c r="AD6" s="190" t="s">
        <v>70</v>
      </c>
      <c r="AE6" s="190" t="s">
        <v>70</v>
      </c>
      <c r="AF6" s="190" t="s">
        <v>90</v>
      </c>
      <c r="AG6" s="190" t="s">
        <v>75</v>
      </c>
      <c r="AH6" s="190" t="s">
        <v>91</v>
      </c>
      <c r="AI6" s="190" t="s">
        <v>86</v>
      </c>
      <c r="AJ6" s="190" t="s">
        <v>92</v>
      </c>
      <c r="AK6" s="190" t="s">
        <v>84</v>
      </c>
      <c r="AL6" s="190" t="s">
        <v>93</v>
      </c>
      <c r="AM6" s="190" t="s">
        <v>94</v>
      </c>
      <c r="AN6" s="190" t="s">
        <v>78</v>
      </c>
      <c r="AO6" s="190" t="s">
        <v>95</v>
      </c>
      <c r="AP6" s="190" t="s">
        <v>96</v>
      </c>
      <c r="AQ6" s="190" t="s">
        <v>97</v>
      </c>
      <c r="AR6" s="190" t="s">
        <v>98</v>
      </c>
      <c r="AS6" s="190" t="s">
        <v>94</v>
      </c>
      <c r="AT6" s="190" t="s">
        <v>70</v>
      </c>
      <c r="AU6" s="190" t="s">
        <v>99</v>
      </c>
      <c r="AV6" s="190" t="s">
        <v>96</v>
      </c>
      <c r="AW6" s="190" t="s">
        <v>100</v>
      </c>
      <c r="AX6" s="190" t="s">
        <v>101</v>
      </c>
      <c r="AY6" s="190" t="s">
        <v>75</v>
      </c>
      <c r="AZ6" s="190" t="s">
        <v>102</v>
      </c>
      <c r="BA6" s="190" t="s">
        <v>70</v>
      </c>
      <c r="BB6" s="190" t="s">
        <v>103</v>
      </c>
      <c r="BC6" s="190" t="s">
        <v>75</v>
      </c>
      <c r="BD6" s="190" t="s">
        <v>94</v>
      </c>
      <c r="BE6" s="190" t="s">
        <v>72</v>
      </c>
      <c r="BF6" s="190" t="s">
        <v>104</v>
      </c>
      <c r="BG6" s="551" t="s">
        <v>105</v>
      </c>
      <c r="BH6" s="551" t="s">
        <v>106</v>
      </c>
      <c r="BI6" s="55"/>
      <c r="BJ6" s="548"/>
    </row>
    <row r="7" spans="1:63" ht="212.1" customHeight="1">
      <c r="A7" s="546"/>
      <c r="B7" s="56"/>
      <c r="C7" s="191" t="s">
        <v>107</v>
      </c>
      <c r="D7" s="191" t="s">
        <v>108</v>
      </c>
      <c r="E7" s="191" t="s">
        <v>109</v>
      </c>
      <c r="F7" s="191" t="s">
        <v>110</v>
      </c>
      <c r="G7" s="191" t="s">
        <v>111</v>
      </c>
      <c r="H7" s="191" t="s">
        <v>112</v>
      </c>
      <c r="I7" s="191" t="s">
        <v>113</v>
      </c>
      <c r="J7" s="191" t="s">
        <v>114</v>
      </c>
      <c r="K7" s="191" t="s">
        <v>115</v>
      </c>
      <c r="L7" s="191" t="s">
        <v>116</v>
      </c>
      <c r="M7" s="191" t="s">
        <v>117</v>
      </c>
      <c r="N7" s="191" t="s">
        <v>118</v>
      </c>
      <c r="O7" s="191" t="s">
        <v>119</v>
      </c>
      <c r="P7" s="191" t="s">
        <v>120</v>
      </c>
      <c r="Q7" s="191" t="s">
        <v>121</v>
      </c>
      <c r="R7" s="191" t="s">
        <v>122</v>
      </c>
      <c r="S7" s="191" t="s">
        <v>123</v>
      </c>
      <c r="T7" s="191" t="s">
        <v>124</v>
      </c>
      <c r="U7" s="191" t="s">
        <v>125</v>
      </c>
      <c r="V7" s="191" t="s">
        <v>126</v>
      </c>
      <c r="W7" s="191" t="s">
        <v>127</v>
      </c>
      <c r="X7" s="191" t="s">
        <v>128</v>
      </c>
      <c r="Y7" s="191" t="s">
        <v>129</v>
      </c>
      <c r="Z7" s="191" t="s">
        <v>130</v>
      </c>
      <c r="AA7" s="191" t="s">
        <v>131</v>
      </c>
      <c r="AB7" s="191" t="s">
        <v>132</v>
      </c>
      <c r="AC7" s="191" t="s">
        <v>133</v>
      </c>
      <c r="AD7" s="191" t="s">
        <v>134</v>
      </c>
      <c r="AE7" s="191" t="s">
        <v>135</v>
      </c>
      <c r="AF7" s="191" t="s">
        <v>136</v>
      </c>
      <c r="AG7" s="191" t="s">
        <v>137</v>
      </c>
      <c r="AH7" s="191" t="s">
        <v>138</v>
      </c>
      <c r="AI7" s="191" t="s">
        <v>139</v>
      </c>
      <c r="AJ7" s="191" t="s">
        <v>140</v>
      </c>
      <c r="AK7" s="191" t="s">
        <v>141</v>
      </c>
      <c r="AL7" s="191" t="s">
        <v>142</v>
      </c>
      <c r="AM7" s="191" t="s">
        <v>143</v>
      </c>
      <c r="AN7" s="191" t="s">
        <v>144</v>
      </c>
      <c r="AO7" s="191" t="s">
        <v>145</v>
      </c>
      <c r="AP7" s="191" t="s">
        <v>146</v>
      </c>
      <c r="AQ7" s="191" t="s">
        <v>147</v>
      </c>
      <c r="AR7" s="191" t="s">
        <v>148</v>
      </c>
      <c r="AS7" s="191" t="s">
        <v>149</v>
      </c>
      <c r="AT7" s="191" t="s">
        <v>150</v>
      </c>
      <c r="AU7" s="191" t="s">
        <v>151</v>
      </c>
      <c r="AV7" s="191" t="s">
        <v>152</v>
      </c>
      <c r="AW7" s="191" t="s">
        <v>153</v>
      </c>
      <c r="AX7" s="191" t="s">
        <v>154</v>
      </c>
      <c r="AY7" s="191" t="s">
        <v>155</v>
      </c>
      <c r="AZ7" s="191" t="s">
        <v>156</v>
      </c>
      <c r="BA7" s="191" t="s">
        <v>157</v>
      </c>
      <c r="BB7" s="191" t="s">
        <v>158</v>
      </c>
      <c r="BC7" s="191" t="s">
        <v>159</v>
      </c>
      <c r="BD7" s="191" t="s">
        <v>160</v>
      </c>
      <c r="BE7" s="191" t="s">
        <v>161</v>
      </c>
      <c r="BF7" s="191" t="s">
        <v>162</v>
      </c>
      <c r="BG7" s="552"/>
      <c r="BH7" s="552"/>
      <c r="BI7" s="55"/>
      <c r="BJ7" s="549"/>
    </row>
    <row r="8" spans="1:63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</row>
    <row r="9" spans="1:63" ht="24.95" customHeight="1">
      <c r="A9" s="144" t="s">
        <v>163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>
        <v>1</v>
      </c>
      <c r="AD9" s="58"/>
      <c r="AE9" s="58">
        <v>1</v>
      </c>
      <c r="AF9" s="58">
        <v>2</v>
      </c>
      <c r="AG9" s="58"/>
      <c r="AH9" s="58">
        <v>1</v>
      </c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>
        <v>2</v>
      </c>
      <c r="BD9" s="58"/>
      <c r="BE9" s="58"/>
      <c r="BF9" s="58"/>
      <c r="BG9" s="58"/>
      <c r="BH9" s="58"/>
      <c r="BI9" s="55"/>
      <c r="BJ9" s="59">
        <v>7</v>
      </c>
    </row>
    <row r="10" spans="1:63" ht="24.95" customHeight="1">
      <c r="A10" s="144" t="s">
        <v>164</v>
      </c>
      <c r="B10" s="56"/>
      <c r="C10" s="58">
        <v>12</v>
      </c>
      <c r="D10" s="58"/>
      <c r="E10" s="58"/>
      <c r="F10" s="58">
        <v>5</v>
      </c>
      <c r="G10" s="58"/>
      <c r="H10" s="58">
        <v>1</v>
      </c>
      <c r="I10" s="58"/>
      <c r="J10" s="58">
        <v>1</v>
      </c>
      <c r="K10" s="58">
        <v>2</v>
      </c>
      <c r="L10" s="58"/>
      <c r="M10" s="58"/>
      <c r="N10" s="58"/>
      <c r="O10" s="58"/>
      <c r="P10" s="58">
        <v>1</v>
      </c>
      <c r="Q10" s="58">
        <v>3</v>
      </c>
      <c r="R10" s="58"/>
      <c r="S10" s="58"/>
      <c r="T10" s="58"/>
      <c r="U10" s="58"/>
      <c r="V10" s="58">
        <v>1</v>
      </c>
      <c r="W10" s="58">
        <v>1</v>
      </c>
      <c r="X10" s="58"/>
      <c r="Y10" s="58">
        <v>2</v>
      </c>
      <c r="Z10" s="58"/>
      <c r="AA10" s="58">
        <v>7</v>
      </c>
      <c r="AB10" s="58"/>
      <c r="AC10" s="58"/>
      <c r="AD10" s="58">
        <v>1</v>
      </c>
      <c r="AE10" s="58">
        <v>3</v>
      </c>
      <c r="AF10" s="58">
        <v>59</v>
      </c>
      <c r="AG10" s="58"/>
      <c r="AH10" s="58">
        <v>11</v>
      </c>
      <c r="AI10" s="58"/>
      <c r="AJ10" s="58"/>
      <c r="AK10" s="58">
        <v>1</v>
      </c>
      <c r="AL10" s="58"/>
      <c r="AM10" s="58"/>
      <c r="AN10" s="58"/>
      <c r="AO10" s="58"/>
      <c r="AP10" s="58"/>
      <c r="AQ10" s="58">
        <v>1</v>
      </c>
      <c r="AR10" s="58"/>
      <c r="AS10" s="58">
        <v>7</v>
      </c>
      <c r="AT10" s="58"/>
      <c r="AU10" s="58">
        <v>4</v>
      </c>
      <c r="AV10" s="58"/>
      <c r="AW10" s="58"/>
      <c r="AX10" s="58">
        <v>3</v>
      </c>
      <c r="AY10" s="58"/>
      <c r="AZ10" s="58"/>
      <c r="BA10" s="58">
        <v>5</v>
      </c>
      <c r="BB10" s="58">
        <v>5</v>
      </c>
      <c r="BC10" s="58">
        <v>4</v>
      </c>
      <c r="BD10" s="58">
        <v>3</v>
      </c>
      <c r="BE10" s="58">
        <v>8</v>
      </c>
      <c r="BF10" s="58">
        <v>1</v>
      </c>
      <c r="BG10" s="58"/>
      <c r="BH10" s="58"/>
      <c r="BI10" s="55"/>
      <c r="BJ10" s="59">
        <v>152</v>
      </c>
    </row>
    <row r="11" spans="1:63" ht="24.95" customHeight="1">
      <c r="A11" s="144" t="s">
        <v>165</v>
      </c>
      <c r="B11" s="56"/>
      <c r="C11" s="58">
        <v>2</v>
      </c>
      <c r="D11" s="58"/>
      <c r="E11" s="58"/>
      <c r="F11" s="58"/>
      <c r="G11" s="58"/>
      <c r="H11" s="58"/>
      <c r="I11" s="58"/>
      <c r="J11" s="58">
        <v>1</v>
      </c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>
        <v>1</v>
      </c>
      <c r="AC11" s="58"/>
      <c r="AD11" s="58">
        <v>2</v>
      </c>
      <c r="AE11" s="58">
        <v>2</v>
      </c>
      <c r="AF11" s="58">
        <v>2</v>
      </c>
      <c r="AG11" s="58"/>
      <c r="AH11" s="58">
        <v>8</v>
      </c>
      <c r="AI11" s="58"/>
      <c r="AJ11" s="58"/>
      <c r="AK11" s="58"/>
      <c r="AL11" s="58"/>
      <c r="AM11" s="58"/>
      <c r="AN11" s="58"/>
      <c r="AO11" s="58">
        <v>6</v>
      </c>
      <c r="AP11" s="58">
        <v>1</v>
      </c>
      <c r="AQ11" s="58"/>
      <c r="AR11" s="58"/>
      <c r="AS11" s="58"/>
      <c r="AT11" s="58"/>
      <c r="AU11" s="58">
        <v>1</v>
      </c>
      <c r="AV11" s="58"/>
      <c r="AW11" s="58"/>
      <c r="AX11" s="58">
        <v>1</v>
      </c>
      <c r="AY11" s="58"/>
      <c r="AZ11" s="58"/>
      <c r="BA11" s="58"/>
      <c r="BB11" s="58">
        <v>3</v>
      </c>
      <c r="BC11" s="58">
        <v>3</v>
      </c>
      <c r="BD11" s="58">
        <v>2</v>
      </c>
      <c r="BE11" s="58">
        <v>3</v>
      </c>
      <c r="BF11" s="58"/>
      <c r="BG11" s="58"/>
      <c r="BH11" s="58"/>
      <c r="BI11" s="55"/>
      <c r="BJ11" s="59">
        <v>38</v>
      </c>
    </row>
    <row r="12" spans="1:63" ht="24.95" customHeight="1">
      <c r="A12" s="144" t="s">
        <v>166</v>
      </c>
      <c r="B12" s="56"/>
      <c r="C12" s="58"/>
      <c r="D12" s="58"/>
      <c r="E12" s="58"/>
      <c r="F12" s="58"/>
      <c r="G12" s="58">
        <v>15</v>
      </c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>
        <v>28</v>
      </c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>
        <v>1</v>
      </c>
      <c r="BA12" s="58"/>
      <c r="BB12" s="58">
        <v>4</v>
      </c>
      <c r="BC12" s="58">
        <v>3</v>
      </c>
      <c r="BD12" s="58"/>
      <c r="BE12" s="58">
        <v>1</v>
      </c>
      <c r="BF12" s="58"/>
      <c r="BG12" s="58"/>
      <c r="BH12" s="58"/>
      <c r="BI12" s="55"/>
      <c r="BJ12" s="59">
        <v>52</v>
      </c>
    </row>
    <row r="13" spans="1:63" ht="24.95" customHeight="1">
      <c r="A13" s="144" t="s">
        <v>167</v>
      </c>
      <c r="B13" s="56"/>
      <c r="C13" s="58"/>
      <c r="D13" s="58"/>
      <c r="E13" s="58"/>
      <c r="F13" s="58"/>
      <c r="G13" s="58">
        <v>161</v>
      </c>
      <c r="H13" s="58"/>
      <c r="I13" s="58">
        <v>1</v>
      </c>
      <c r="J13" s="58"/>
      <c r="K13" s="58"/>
      <c r="L13" s="58"/>
      <c r="M13" s="58"/>
      <c r="N13" s="58"/>
      <c r="O13" s="58"/>
      <c r="P13" s="58"/>
      <c r="Q13" s="58"/>
      <c r="R13" s="58"/>
      <c r="S13" s="58">
        <v>1</v>
      </c>
      <c r="T13" s="58">
        <v>7</v>
      </c>
      <c r="U13" s="58"/>
      <c r="V13" s="58"/>
      <c r="W13" s="58"/>
      <c r="X13" s="58"/>
      <c r="Y13" s="58">
        <v>3</v>
      </c>
      <c r="Z13" s="58"/>
      <c r="AA13" s="58">
        <v>1</v>
      </c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>
        <v>2</v>
      </c>
      <c r="AP13" s="58"/>
      <c r="AQ13" s="58"/>
      <c r="AR13" s="58">
        <v>5</v>
      </c>
      <c r="AS13" s="58"/>
      <c r="AT13" s="58"/>
      <c r="AU13" s="58"/>
      <c r="AV13" s="58"/>
      <c r="AW13" s="58"/>
      <c r="AX13" s="58"/>
      <c r="AY13" s="58">
        <v>17</v>
      </c>
      <c r="AZ13" s="58"/>
      <c r="BA13" s="58"/>
      <c r="BB13" s="58">
        <v>391</v>
      </c>
      <c r="BC13" s="58">
        <v>341</v>
      </c>
      <c r="BD13" s="58"/>
      <c r="BE13" s="58">
        <v>4</v>
      </c>
      <c r="BF13" s="58">
        <v>43</v>
      </c>
      <c r="BG13" s="58">
        <v>1</v>
      </c>
      <c r="BH13" s="58"/>
      <c r="BI13" s="55"/>
      <c r="BJ13" s="59">
        <v>978</v>
      </c>
    </row>
    <row r="14" spans="1:63" ht="24.95" customHeight="1">
      <c r="A14" s="144" t="s">
        <v>168</v>
      </c>
      <c r="B14" s="56"/>
      <c r="C14" s="58"/>
      <c r="D14" s="58"/>
      <c r="E14" s="58"/>
      <c r="F14" s="58">
        <v>1</v>
      </c>
      <c r="G14" s="58"/>
      <c r="H14" s="58"/>
      <c r="I14" s="58"/>
      <c r="J14" s="58"/>
      <c r="K14" s="58"/>
      <c r="L14" s="58"/>
      <c r="M14" s="58">
        <v>1</v>
      </c>
      <c r="N14" s="58">
        <v>1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>
        <v>1</v>
      </c>
      <c r="AB14" s="58"/>
      <c r="AC14" s="58"/>
      <c r="AD14" s="58"/>
      <c r="AE14" s="58"/>
      <c r="AF14" s="58">
        <v>2</v>
      </c>
      <c r="AG14" s="58"/>
      <c r="AH14" s="58">
        <v>4</v>
      </c>
      <c r="AI14" s="58"/>
      <c r="AJ14" s="58"/>
      <c r="AK14" s="58"/>
      <c r="AL14" s="58"/>
      <c r="AM14" s="58"/>
      <c r="AN14" s="58">
        <v>1</v>
      </c>
      <c r="AO14" s="58"/>
      <c r="AP14" s="58">
        <v>1</v>
      </c>
      <c r="AQ14" s="58">
        <v>1</v>
      </c>
      <c r="AR14" s="58"/>
      <c r="AS14" s="58"/>
      <c r="AT14" s="58"/>
      <c r="AU14" s="58">
        <v>422</v>
      </c>
      <c r="AV14" s="58"/>
      <c r="AW14" s="58">
        <v>32</v>
      </c>
      <c r="AX14" s="58">
        <v>1</v>
      </c>
      <c r="AY14" s="58"/>
      <c r="AZ14" s="58">
        <v>1</v>
      </c>
      <c r="BA14" s="58"/>
      <c r="BB14" s="58">
        <v>3</v>
      </c>
      <c r="BC14" s="58"/>
      <c r="BD14" s="58"/>
      <c r="BE14" s="58">
        <v>3</v>
      </c>
      <c r="BF14" s="58">
        <v>1</v>
      </c>
      <c r="BG14" s="58"/>
      <c r="BH14" s="58"/>
      <c r="BI14" s="55"/>
      <c r="BJ14" s="59">
        <v>476</v>
      </c>
    </row>
    <row r="15" spans="1:63" ht="24.95" customHeight="1">
      <c r="A15" s="144" t="s">
        <v>169</v>
      </c>
      <c r="B15" s="56"/>
      <c r="C15" s="58">
        <v>1</v>
      </c>
      <c r="D15" s="58"/>
      <c r="E15" s="58"/>
      <c r="F15" s="58">
        <v>15</v>
      </c>
      <c r="G15" s="58"/>
      <c r="H15" s="58">
        <v>1</v>
      </c>
      <c r="I15" s="58"/>
      <c r="J15" s="58">
        <v>1</v>
      </c>
      <c r="K15" s="58"/>
      <c r="L15" s="58"/>
      <c r="M15" s="58"/>
      <c r="N15" s="58">
        <v>2</v>
      </c>
      <c r="O15" s="58"/>
      <c r="P15" s="58"/>
      <c r="Q15" s="58"/>
      <c r="R15" s="58">
        <v>1</v>
      </c>
      <c r="S15" s="58"/>
      <c r="T15" s="58"/>
      <c r="U15" s="58"/>
      <c r="V15" s="58"/>
      <c r="W15" s="58"/>
      <c r="X15" s="58"/>
      <c r="Y15" s="58">
        <v>1</v>
      </c>
      <c r="Z15" s="58">
        <v>2</v>
      </c>
      <c r="AA15" s="58">
        <v>12</v>
      </c>
      <c r="AB15" s="58"/>
      <c r="AC15" s="58">
        <v>15</v>
      </c>
      <c r="AD15" s="58">
        <v>66</v>
      </c>
      <c r="AE15" s="58">
        <v>4</v>
      </c>
      <c r="AF15" s="58">
        <v>40</v>
      </c>
      <c r="AG15" s="58"/>
      <c r="AH15" s="58">
        <v>102</v>
      </c>
      <c r="AI15" s="58"/>
      <c r="AJ15" s="58">
        <v>40</v>
      </c>
      <c r="AK15" s="58"/>
      <c r="AL15" s="58">
        <v>1</v>
      </c>
      <c r="AM15" s="58"/>
      <c r="AN15" s="58"/>
      <c r="AO15" s="58"/>
      <c r="AP15" s="58">
        <v>1</v>
      </c>
      <c r="AQ15" s="58">
        <v>4</v>
      </c>
      <c r="AR15" s="58"/>
      <c r="AS15" s="58"/>
      <c r="AT15" s="58"/>
      <c r="AU15" s="58"/>
      <c r="AV15" s="58"/>
      <c r="AW15" s="58">
        <v>1</v>
      </c>
      <c r="AX15" s="58">
        <v>1</v>
      </c>
      <c r="AY15" s="58"/>
      <c r="AZ15" s="58">
        <v>15</v>
      </c>
      <c r="BA15" s="58">
        <v>2</v>
      </c>
      <c r="BB15" s="58">
        <v>11</v>
      </c>
      <c r="BC15" s="58">
        <v>10</v>
      </c>
      <c r="BD15" s="58"/>
      <c r="BE15" s="58">
        <v>19</v>
      </c>
      <c r="BF15" s="58">
        <v>1</v>
      </c>
      <c r="BG15" s="58"/>
      <c r="BH15" s="58">
        <v>17</v>
      </c>
      <c r="BI15" s="55"/>
      <c r="BJ15" s="59">
        <v>386</v>
      </c>
    </row>
    <row r="16" spans="1:63" ht="24.95" customHeight="1">
      <c r="A16" s="144" t="s">
        <v>170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>
        <v>1</v>
      </c>
      <c r="O16" s="58"/>
      <c r="P16" s="58"/>
      <c r="Q16" s="58"/>
      <c r="R16" s="58"/>
      <c r="S16" s="58"/>
      <c r="T16" s="58"/>
      <c r="U16" s="58">
        <v>1</v>
      </c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5"/>
      <c r="BJ16" s="59">
        <v>2</v>
      </c>
    </row>
    <row r="17" spans="1:62" ht="24.95" customHeight="1">
      <c r="A17" s="144" t="s">
        <v>171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>
        <v>1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>
        <v>1</v>
      </c>
      <c r="AF17" s="58"/>
      <c r="AG17" s="58"/>
      <c r="AH17" s="58">
        <v>5</v>
      </c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5"/>
      <c r="BJ17" s="59">
        <v>7</v>
      </c>
    </row>
    <row r="18" spans="1:62" ht="24.95" customHeight="1">
      <c r="A18" s="144" t="s">
        <v>172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>
        <v>9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>
        <v>2</v>
      </c>
      <c r="AG18" s="58"/>
      <c r="AH18" s="58">
        <v>2</v>
      </c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>
        <v>3</v>
      </c>
      <c r="AV18" s="58"/>
      <c r="AW18" s="58">
        <v>69</v>
      </c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5"/>
      <c r="BJ18" s="59">
        <v>85</v>
      </c>
    </row>
    <row r="19" spans="1:62" ht="24.95" customHeight="1">
      <c r="A19" s="144" t="s">
        <v>173</v>
      </c>
      <c r="B19" s="56"/>
      <c r="C19" s="58">
        <v>7</v>
      </c>
      <c r="D19" s="58"/>
      <c r="E19" s="58">
        <v>1</v>
      </c>
      <c r="F19" s="58">
        <v>12</v>
      </c>
      <c r="G19" s="58"/>
      <c r="H19" s="58"/>
      <c r="I19" s="58"/>
      <c r="J19" s="58">
        <v>2</v>
      </c>
      <c r="K19" s="58"/>
      <c r="L19" s="58">
        <v>2</v>
      </c>
      <c r="M19" s="58"/>
      <c r="N19" s="58">
        <v>3</v>
      </c>
      <c r="O19" s="58">
        <v>3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>
        <v>3</v>
      </c>
      <c r="AB19" s="58"/>
      <c r="AC19" s="58">
        <v>96</v>
      </c>
      <c r="AD19" s="58">
        <v>32</v>
      </c>
      <c r="AE19" s="58">
        <v>13</v>
      </c>
      <c r="AF19" s="58">
        <v>27</v>
      </c>
      <c r="AG19" s="58"/>
      <c r="AH19" s="58">
        <v>85</v>
      </c>
      <c r="AI19" s="58">
        <v>1</v>
      </c>
      <c r="AJ19" s="58">
        <v>132</v>
      </c>
      <c r="AK19" s="58"/>
      <c r="AL19" s="58"/>
      <c r="AM19" s="58"/>
      <c r="AN19" s="58"/>
      <c r="AO19" s="58">
        <v>4</v>
      </c>
      <c r="AP19" s="58"/>
      <c r="AQ19" s="58">
        <v>2</v>
      </c>
      <c r="AR19" s="58">
        <v>1</v>
      </c>
      <c r="AS19" s="58"/>
      <c r="AT19" s="58"/>
      <c r="AU19" s="58">
        <v>2</v>
      </c>
      <c r="AV19" s="58">
        <v>2</v>
      </c>
      <c r="AW19" s="58">
        <v>1</v>
      </c>
      <c r="AX19" s="58">
        <v>7</v>
      </c>
      <c r="AY19" s="58">
        <v>1</v>
      </c>
      <c r="AZ19" s="58">
        <v>19</v>
      </c>
      <c r="BA19" s="58"/>
      <c r="BB19" s="58">
        <v>3</v>
      </c>
      <c r="BC19" s="58">
        <v>4</v>
      </c>
      <c r="BD19" s="58">
        <v>1</v>
      </c>
      <c r="BE19" s="58">
        <v>20</v>
      </c>
      <c r="BF19" s="58">
        <v>2</v>
      </c>
      <c r="BG19" s="58"/>
      <c r="BH19" s="58"/>
      <c r="BI19" s="55"/>
      <c r="BJ19" s="59">
        <v>488</v>
      </c>
    </row>
    <row r="20" spans="1:62" ht="24.95" customHeight="1">
      <c r="A20" s="144" t="s">
        <v>174</v>
      </c>
      <c r="B20" s="56"/>
      <c r="C20" s="58"/>
      <c r="D20" s="58"/>
      <c r="E20" s="58">
        <v>2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>
        <v>1</v>
      </c>
      <c r="AG20" s="58"/>
      <c r="AH20" s="58">
        <v>3</v>
      </c>
      <c r="AI20" s="58"/>
      <c r="AJ20" s="58">
        <v>1</v>
      </c>
      <c r="AK20" s="58"/>
      <c r="AL20" s="58"/>
      <c r="AM20" s="58"/>
      <c r="AN20" s="58"/>
      <c r="AO20" s="58"/>
      <c r="AP20" s="58"/>
      <c r="AQ20" s="58">
        <v>1</v>
      </c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>
        <v>1</v>
      </c>
      <c r="BF20" s="58"/>
      <c r="BG20" s="58"/>
      <c r="BH20" s="58"/>
      <c r="BI20" s="55"/>
      <c r="BJ20" s="59">
        <v>9</v>
      </c>
    </row>
    <row r="21" spans="1:62" ht="24.95" customHeight="1">
      <c r="A21" s="144" t="s">
        <v>175</v>
      </c>
      <c r="B21" s="56"/>
      <c r="C21" s="58">
        <v>61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>
        <v>2</v>
      </c>
      <c r="AD21" s="58"/>
      <c r="AE21" s="58"/>
      <c r="AF21" s="58">
        <v>107</v>
      </c>
      <c r="AG21" s="58"/>
      <c r="AH21" s="58">
        <v>120</v>
      </c>
      <c r="AI21" s="58"/>
      <c r="AJ21" s="58"/>
      <c r="AK21" s="58"/>
      <c r="AL21" s="58"/>
      <c r="AM21" s="58"/>
      <c r="AN21" s="58"/>
      <c r="AO21" s="58"/>
      <c r="AP21" s="58"/>
      <c r="AQ21" s="58">
        <v>1</v>
      </c>
      <c r="AR21" s="58"/>
      <c r="AS21" s="58"/>
      <c r="AT21" s="58"/>
      <c r="AU21" s="58"/>
      <c r="AV21" s="58"/>
      <c r="AW21" s="58"/>
      <c r="AX21" s="58">
        <v>126</v>
      </c>
      <c r="AY21" s="58"/>
      <c r="AZ21" s="58">
        <v>1</v>
      </c>
      <c r="BA21" s="58"/>
      <c r="BB21" s="58">
        <v>1</v>
      </c>
      <c r="BC21" s="58"/>
      <c r="BD21" s="58"/>
      <c r="BE21" s="58">
        <v>1</v>
      </c>
      <c r="BF21" s="58"/>
      <c r="BG21" s="58">
        <v>2</v>
      </c>
      <c r="BH21" s="58">
        <v>41</v>
      </c>
      <c r="BI21" s="55"/>
      <c r="BJ21" s="59">
        <v>463</v>
      </c>
    </row>
    <row r="22" spans="1:62" ht="24.95" customHeight="1">
      <c r="A22" s="144" t="s">
        <v>176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>
        <v>2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>
        <v>1</v>
      </c>
      <c r="AE22" s="58">
        <v>1</v>
      </c>
      <c r="AF22" s="58">
        <v>1</v>
      </c>
      <c r="AG22" s="58"/>
      <c r="AH22" s="58">
        <v>180</v>
      </c>
      <c r="AI22" s="58"/>
      <c r="AJ22" s="58">
        <v>150</v>
      </c>
      <c r="AK22" s="58"/>
      <c r="AL22" s="58"/>
      <c r="AM22" s="58"/>
      <c r="AN22" s="58"/>
      <c r="AO22" s="58"/>
      <c r="AP22" s="58">
        <v>1</v>
      </c>
      <c r="AQ22" s="58"/>
      <c r="AR22" s="58"/>
      <c r="AS22" s="58"/>
      <c r="AT22" s="58"/>
      <c r="AU22" s="58"/>
      <c r="AV22" s="58">
        <v>1</v>
      </c>
      <c r="AW22" s="58"/>
      <c r="AX22" s="58"/>
      <c r="AY22" s="58"/>
      <c r="AZ22" s="58">
        <v>1</v>
      </c>
      <c r="BA22" s="58"/>
      <c r="BB22" s="58"/>
      <c r="BC22" s="58"/>
      <c r="BD22" s="58"/>
      <c r="BE22" s="58">
        <v>2</v>
      </c>
      <c r="BF22" s="58"/>
      <c r="BG22" s="58"/>
      <c r="BH22" s="58"/>
      <c r="BI22" s="55"/>
      <c r="BJ22" s="59">
        <v>340</v>
      </c>
    </row>
    <row r="23" spans="1:62" ht="24.95" customHeight="1">
      <c r="A23" s="144" t="s">
        <v>177</v>
      </c>
      <c r="B23" s="56"/>
      <c r="C23" s="58"/>
      <c r="D23" s="58"/>
      <c r="E23" s="58"/>
      <c r="F23" s="58"/>
      <c r="G23" s="58"/>
      <c r="H23" s="58"/>
      <c r="I23" s="58"/>
      <c r="J23" s="58">
        <v>1</v>
      </c>
      <c r="K23" s="58"/>
      <c r="L23" s="58"/>
      <c r="M23" s="58"/>
      <c r="N23" s="58">
        <v>2</v>
      </c>
      <c r="O23" s="58"/>
      <c r="P23" s="58">
        <v>47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>
        <v>1</v>
      </c>
      <c r="AB23" s="58"/>
      <c r="AC23" s="58">
        <v>1</v>
      </c>
      <c r="AD23" s="58"/>
      <c r="AE23" s="58"/>
      <c r="AF23" s="58">
        <v>2</v>
      </c>
      <c r="AG23" s="58"/>
      <c r="AH23" s="58">
        <v>17</v>
      </c>
      <c r="AI23" s="58"/>
      <c r="AJ23" s="58">
        <v>2</v>
      </c>
      <c r="AK23" s="58"/>
      <c r="AL23" s="58"/>
      <c r="AM23" s="58"/>
      <c r="AN23" s="58"/>
      <c r="AO23" s="58"/>
      <c r="AP23" s="58"/>
      <c r="AQ23" s="58">
        <v>4</v>
      </c>
      <c r="AR23" s="58"/>
      <c r="AS23" s="58"/>
      <c r="AT23" s="58"/>
      <c r="AU23" s="58"/>
      <c r="AV23" s="58"/>
      <c r="AW23" s="58">
        <v>2</v>
      </c>
      <c r="AX23" s="58"/>
      <c r="AY23" s="58"/>
      <c r="AZ23" s="58">
        <v>1</v>
      </c>
      <c r="BA23" s="58"/>
      <c r="BB23" s="58">
        <v>4</v>
      </c>
      <c r="BC23" s="58">
        <v>4</v>
      </c>
      <c r="BD23" s="58"/>
      <c r="BE23" s="58"/>
      <c r="BF23" s="58">
        <v>2</v>
      </c>
      <c r="BG23" s="58"/>
      <c r="BH23" s="58"/>
      <c r="BI23" s="55"/>
      <c r="BJ23" s="59">
        <v>90</v>
      </c>
    </row>
    <row r="24" spans="1:62" ht="24.95" customHeight="1">
      <c r="A24" s="144" t="s">
        <v>178</v>
      </c>
      <c r="B24" s="56"/>
      <c r="C24" s="58">
        <v>1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>
        <v>2</v>
      </c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>
        <v>34</v>
      </c>
      <c r="AD24" s="58"/>
      <c r="AE24" s="58"/>
      <c r="AF24" s="58">
        <v>4</v>
      </c>
      <c r="AG24" s="58"/>
      <c r="AH24" s="58">
        <v>16</v>
      </c>
      <c r="AI24" s="58"/>
      <c r="AJ24" s="58">
        <v>12</v>
      </c>
      <c r="AK24" s="58"/>
      <c r="AL24" s="58"/>
      <c r="AM24" s="58"/>
      <c r="AN24" s="58"/>
      <c r="AO24" s="58"/>
      <c r="AP24" s="58"/>
      <c r="AQ24" s="58">
        <v>79</v>
      </c>
      <c r="AR24" s="58"/>
      <c r="AS24" s="58"/>
      <c r="AT24" s="58"/>
      <c r="AU24" s="58"/>
      <c r="AV24" s="58">
        <v>1</v>
      </c>
      <c r="AW24" s="58">
        <v>1</v>
      </c>
      <c r="AX24" s="58"/>
      <c r="AY24" s="58"/>
      <c r="AZ24" s="58">
        <v>1</v>
      </c>
      <c r="BA24" s="58"/>
      <c r="BB24" s="58"/>
      <c r="BC24" s="58">
        <v>1</v>
      </c>
      <c r="BD24" s="58"/>
      <c r="BE24" s="58"/>
      <c r="BF24" s="58"/>
      <c r="BG24" s="58">
        <v>3</v>
      </c>
      <c r="BH24" s="58"/>
      <c r="BI24" s="55"/>
      <c r="BJ24" s="59">
        <v>155</v>
      </c>
    </row>
    <row r="25" spans="1:62" ht="24.95" customHeight="1">
      <c r="A25" s="144" t="s">
        <v>179</v>
      </c>
      <c r="B25" s="56"/>
      <c r="C25" s="58">
        <v>1</v>
      </c>
      <c r="D25" s="58"/>
      <c r="E25" s="58"/>
      <c r="F25" s="58"/>
      <c r="G25" s="58">
        <v>1</v>
      </c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>
        <v>1</v>
      </c>
      <c r="AB25" s="58"/>
      <c r="AC25" s="58"/>
      <c r="AD25" s="58">
        <v>5</v>
      </c>
      <c r="AE25" s="58">
        <v>3</v>
      </c>
      <c r="AF25" s="58">
        <v>9</v>
      </c>
      <c r="AG25" s="58"/>
      <c r="AH25" s="58">
        <v>88</v>
      </c>
      <c r="AI25" s="58"/>
      <c r="AJ25" s="58">
        <v>1</v>
      </c>
      <c r="AK25" s="58"/>
      <c r="AL25" s="58"/>
      <c r="AM25" s="58"/>
      <c r="AN25" s="58"/>
      <c r="AO25" s="58">
        <v>1</v>
      </c>
      <c r="AP25" s="58"/>
      <c r="AQ25" s="58">
        <v>1</v>
      </c>
      <c r="AR25" s="58"/>
      <c r="AS25" s="58"/>
      <c r="AT25" s="58"/>
      <c r="AU25" s="58"/>
      <c r="AV25" s="58"/>
      <c r="AW25" s="58"/>
      <c r="AX25" s="58">
        <v>11</v>
      </c>
      <c r="AY25" s="58"/>
      <c r="AZ25" s="58"/>
      <c r="BA25" s="58"/>
      <c r="BB25" s="58"/>
      <c r="BC25" s="58"/>
      <c r="BD25" s="58"/>
      <c r="BE25" s="58">
        <v>1</v>
      </c>
      <c r="BF25" s="58"/>
      <c r="BG25" s="58"/>
      <c r="BH25" s="58"/>
      <c r="BI25" s="55"/>
      <c r="BJ25" s="59">
        <v>123</v>
      </c>
    </row>
    <row r="26" spans="1:62" ht="24.95" customHeight="1">
      <c r="A26" s="144" t="s">
        <v>180</v>
      </c>
      <c r="B26" s="56"/>
      <c r="C26" s="58"/>
      <c r="D26" s="58"/>
      <c r="E26" s="58"/>
      <c r="F26" s="58"/>
      <c r="G26" s="58"/>
      <c r="H26" s="58"/>
      <c r="I26" s="58"/>
      <c r="J26" s="58">
        <v>163</v>
      </c>
      <c r="K26" s="58"/>
      <c r="L26" s="58"/>
      <c r="M26" s="58"/>
      <c r="N26" s="58"/>
      <c r="O26" s="58"/>
      <c r="P26" s="58">
        <v>84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>
        <v>2</v>
      </c>
      <c r="AG26" s="58"/>
      <c r="AH26" s="58">
        <v>3</v>
      </c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>
        <v>16</v>
      </c>
      <c r="AX26" s="58"/>
      <c r="AY26" s="58"/>
      <c r="AZ26" s="58"/>
      <c r="BA26" s="58"/>
      <c r="BB26" s="58"/>
      <c r="BC26" s="58">
        <v>1</v>
      </c>
      <c r="BD26" s="58"/>
      <c r="BE26" s="58"/>
      <c r="BF26" s="58"/>
      <c r="BG26" s="58"/>
      <c r="BH26" s="58"/>
      <c r="BI26" s="55"/>
      <c r="BJ26" s="59">
        <v>269</v>
      </c>
    </row>
    <row r="27" spans="1:62" ht="24.95" customHeight="1">
      <c r="A27" s="144" t="s">
        <v>181</v>
      </c>
      <c r="B27" s="56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>
        <v>9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>
        <v>4</v>
      </c>
      <c r="AB27" s="58"/>
      <c r="AC27" s="58"/>
      <c r="AD27" s="58">
        <v>1</v>
      </c>
      <c r="AE27" s="58">
        <v>1</v>
      </c>
      <c r="AF27" s="58"/>
      <c r="AG27" s="58"/>
      <c r="AH27" s="58">
        <v>23</v>
      </c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>
        <v>3</v>
      </c>
      <c r="BD27" s="58"/>
      <c r="BE27" s="58">
        <v>1</v>
      </c>
      <c r="BF27" s="58"/>
      <c r="BG27" s="58"/>
      <c r="BH27" s="58"/>
      <c r="BI27" s="55"/>
      <c r="BJ27" s="59">
        <v>42</v>
      </c>
    </row>
    <row r="28" spans="1:62" ht="24.95" customHeight="1">
      <c r="A28" s="144" t="s">
        <v>182</v>
      </c>
      <c r="B28" s="56"/>
      <c r="C28" s="58">
        <v>3</v>
      </c>
      <c r="D28" s="58">
        <v>34</v>
      </c>
      <c r="E28" s="58"/>
      <c r="F28" s="58">
        <v>146</v>
      </c>
      <c r="G28" s="58"/>
      <c r="H28" s="58">
        <v>9</v>
      </c>
      <c r="I28" s="58"/>
      <c r="J28" s="58"/>
      <c r="K28" s="58"/>
      <c r="L28" s="58">
        <v>8</v>
      </c>
      <c r="M28" s="58"/>
      <c r="N28" s="58"/>
      <c r="O28" s="58">
        <v>17</v>
      </c>
      <c r="P28" s="58"/>
      <c r="Q28" s="58"/>
      <c r="R28" s="58"/>
      <c r="S28" s="58"/>
      <c r="T28" s="58"/>
      <c r="U28" s="58"/>
      <c r="V28" s="58"/>
      <c r="W28" s="58"/>
      <c r="X28" s="58"/>
      <c r="Y28" s="58">
        <v>1</v>
      </c>
      <c r="Z28" s="58"/>
      <c r="AA28" s="58"/>
      <c r="AB28" s="58"/>
      <c r="AC28" s="58"/>
      <c r="AD28" s="58">
        <v>188</v>
      </c>
      <c r="AE28" s="58">
        <v>118</v>
      </c>
      <c r="AF28" s="58">
        <v>152</v>
      </c>
      <c r="AG28" s="58"/>
      <c r="AH28" s="58">
        <v>21</v>
      </c>
      <c r="AI28" s="58"/>
      <c r="AJ28" s="58">
        <v>2</v>
      </c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>
        <v>1</v>
      </c>
      <c r="AV28" s="58"/>
      <c r="AW28" s="58">
        <v>1</v>
      </c>
      <c r="AX28" s="58"/>
      <c r="AY28" s="58"/>
      <c r="AZ28" s="58"/>
      <c r="BA28" s="58">
        <v>15</v>
      </c>
      <c r="BB28" s="58">
        <v>1</v>
      </c>
      <c r="BC28" s="58">
        <v>4</v>
      </c>
      <c r="BD28" s="58">
        <v>1</v>
      </c>
      <c r="BE28" s="58">
        <v>411</v>
      </c>
      <c r="BF28" s="58">
        <v>10</v>
      </c>
      <c r="BG28" s="58">
        <v>7</v>
      </c>
      <c r="BH28" s="58"/>
      <c r="BI28" s="55"/>
      <c r="BJ28" s="60">
        <v>1150</v>
      </c>
    </row>
    <row r="29" spans="1:62" ht="24.95" customHeight="1">
      <c r="A29" s="144" t="s">
        <v>183</v>
      </c>
      <c r="B29" s="56"/>
      <c r="C29" s="58"/>
      <c r="D29" s="58">
        <v>1</v>
      </c>
      <c r="E29" s="58"/>
      <c r="F29" s="58"/>
      <c r="G29" s="58">
        <v>1</v>
      </c>
      <c r="H29" s="58"/>
      <c r="I29" s="58"/>
      <c r="J29" s="58"/>
      <c r="K29" s="58"/>
      <c r="L29" s="58">
        <v>2</v>
      </c>
      <c r="M29" s="58"/>
      <c r="N29" s="58"/>
      <c r="O29" s="58"/>
      <c r="P29" s="58"/>
      <c r="Q29" s="58"/>
      <c r="R29" s="58"/>
      <c r="S29" s="58">
        <v>1</v>
      </c>
      <c r="T29" s="58"/>
      <c r="U29" s="58"/>
      <c r="V29" s="58"/>
      <c r="W29" s="58"/>
      <c r="X29" s="58"/>
      <c r="Y29" s="58"/>
      <c r="Z29" s="58"/>
      <c r="AA29" s="58">
        <v>1</v>
      </c>
      <c r="AB29" s="58"/>
      <c r="AC29" s="58"/>
      <c r="AD29" s="58">
        <v>41</v>
      </c>
      <c r="AE29" s="58">
        <v>1</v>
      </c>
      <c r="AF29" s="58">
        <v>11</v>
      </c>
      <c r="AG29" s="58"/>
      <c r="AH29" s="58">
        <v>466</v>
      </c>
      <c r="AI29" s="58"/>
      <c r="AJ29" s="58">
        <v>15</v>
      </c>
      <c r="AK29" s="58"/>
      <c r="AL29" s="58"/>
      <c r="AM29" s="58"/>
      <c r="AN29" s="58"/>
      <c r="AO29" s="58">
        <v>11</v>
      </c>
      <c r="AP29" s="58"/>
      <c r="AQ29" s="58"/>
      <c r="AR29" s="58"/>
      <c r="AS29" s="58"/>
      <c r="AT29" s="58"/>
      <c r="AU29" s="58">
        <v>1</v>
      </c>
      <c r="AV29" s="58"/>
      <c r="AW29" s="58">
        <v>2</v>
      </c>
      <c r="AX29" s="58"/>
      <c r="AY29" s="58"/>
      <c r="AZ29" s="58">
        <v>95</v>
      </c>
      <c r="BA29" s="58"/>
      <c r="BB29" s="58">
        <v>2</v>
      </c>
      <c r="BC29" s="58">
        <v>2</v>
      </c>
      <c r="BD29" s="58"/>
      <c r="BE29" s="58">
        <v>3</v>
      </c>
      <c r="BF29" s="58"/>
      <c r="BG29" s="58"/>
      <c r="BH29" s="58"/>
      <c r="BI29" s="55"/>
      <c r="BJ29" s="59">
        <v>656</v>
      </c>
    </row>
    <row r="30" spans="1:62" ht="24.95" customHeight="1">
      <c r="A30" s="144" t="s">
        <v>184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>
        <v>2</v>
      </c>
      <c r="AE30" s="58">
        <v>1</v>
      </c>
      <c r="AF30" s="58">
        <v>2</v>
      </c>
      <c r="AG30" s="58"/>
      <c r="AH30" s="58">
        <v>1</v>
      </c>
      <c r="AI30" s="58"/>
      <c r="AJ30" s="58">
        <v>24</v>
      </c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>
        <v>1</v>
      </c>
      <c r="BA30" s="58">
        <v>1</v>
      </c>
      <c r="BB30" s="58"/>
      <c r="BC30" s="58">
        <v>1</v>
      </c>
      <c r="BD30" s="58"/>
      <c r="BE30" s="58"/>
      <c r="BF30" s="58"/>
      <c r="BG30" s="58"/>
      <c r="BH30" s="58"/>
      <c r="BI30" s="55"/>
      <c r="BJ30" s="59">
        <v>33</v>
      </c>
    </row>
    <row r="31" spans="1:62" ht="24.95" customHeight="1">
      <c r="A31" s="144" t="s">
        <v>185</v>
      </c>
      <c r="B31" s="56"/>
      <c r="C31" s="58"/>
      <c r="D31" s="58"/>
      <c r="E31" s="58"/>
      <c r="F31" s="58"/>
      <c r="G31" s="58">
        <v>5</v>
      </c>
      <c r="H31" s="58">
        <v>1</v>
      </c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>
        <v>1</v>
      </c>
      <c r="T31" s="58"/>
      <c r="U31" s="58"/>
      <c r="V31" s="58"/>
      <c r="W31" s="58"/>
      <c r="X31" s="58"/>
      <c r="Y31" s="58"/>
      <c r="Z31" s="58"/>
      <c r="AA31" s="58">
        <v>90</v>
      </c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>
        <v>9</v>
      </c>
      <c r="BC31" s="58">
        <v>5</v>
      </c>
      <c r="BD31" s="58"/>
      <c r="BE31" s="58">
        <v>1</v>
      </c>
      <c r="BF31" s="58">
        <v>2</v>
      </c>
      <c r="BG31" s="58"/>
      <c r="BH31" s="58"/>
      <c r="BI31" s="55"/>
      <c r="BJ31" s="59">
        <v>114</v>
      </c>
    </row>
    <row r="32" spans="1:62" ht="24.95" customHeight="1">
      <c r="A32" s="144" t="s">
        <v>186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>
        <v>60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>
        <v>83</v>
      </c>
      <c r="AI32" s="58"/>
      <c r="AJ32" s="58">
        <v>1</v>
      </c>
      <c r="AK32" s="58"/>
      <c r="AL32" s="58">
        <v>8</v>
      </c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>
        <v>1</v>
      </c>
      <c r="BD32" s="58"/>
      <c r="BE32" s="58"/>
      <c r="BF32" s="58"/>
      <c r="BG32" s="58"/>
      <c r="BH32" s="58"/>
      <c r="BI32" s="55"/>
      <c r="BJ32" s="59">
        <v>153</v>
      </c>
    </row>
    <row r="33" spans="1:62" ht="24.95" customHeight="1">
      <c r="A33" s="144" t="s">
        <v>187</v>
      </c>
      <c r="B33" s="56"/>
      <c r="C33" s="58">
        <v>1</v>
      </c>
      <c r="D33" s="58"/>
      <c r="E33" s="58"/>
      <c r="F33" s="58"/>
      <c r="G33" s="58"/>
      <c r="H33" s="58"/>
      <c r="I33" s="58"/>
      <c r="J33" s="58">
        <v>1</v>
      </c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>
        <v>37</v>
      </c>
      <c r="AC33" s="58"/>
      <c r="AD33" s="58"/>
      <c r="AE33" s="58"/>
      <c r="AF33" s="58">
        <v>2</v>
      </c>
      <c r="AG33" s="58"/>
      <c r="AH33" s="58">
        <v>7</v>
      </c>
      <c r="AI33" s="58"/>
      <c r="AJ33" s="58">
        <v>2</v>
      </c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>
        <v>24</v>
      </c>
      <c r="AV33" s="58"/>
      <c r="AW33" s="58">
        <v>3</v>
      </c>
      <c r="AX33" s="58"/>
      <c r="AY33" s="58"/>
      <c r="AZ33" s="58"/>
      <c r="BA33" s="58"/>
      <c r="BB33" s="58"/>
      <c r="BC33" s="58"/>
      <c r="BD33" s="58">
        <v>5</v>
      </c>
      <c r="BE33" s="58">
        <v>1</v>
      </c>
      <c r="BF33" s="58"/>
      <c r="BG33" s="58"/>
      <c r="BH33" s="58"/>
      <c r="BI33" s="55"/>
      <c r="BJ33" s="59">
        <v>83</v>
      </c>
    </row>
    <row r="34" spans="1:62" ht="24.95" customHeight="1">
      <c r="A34" s="144" t="s">
        <v>188</v>
      </c>
      <c r="B34" s="56"/>
      <c r="C34" s="58"/>
      <c r="D34" s="58"/>
      <c r="E34" s="58"/>
      <c r="F34" s="58">
        <v>1</v>
      </c>
      <c r="G34" s="58">
        <v>5</v>
      </c>
      <c r="H34" s="58"/>
      <c r="I34" s="58"/>
      <c r="J34" s="58"/>
      <c r="K34" s="58"/>
      <c r="L34" s="58"/>
      <c r="M34" s="58">
        <v>6</v>
      </c>
      <c r="N34" s="58"/>
      <c r="O34" s="58"/>
      <c r="P34" s="58">
        <v>1</v>
      </c>
      <c r="Q34" s="58"/>
      <c r="R34" s="58"/>
      <c r="S34" s="58"/>
      <c r="T34" s="58"/>
      <c r="U34" s="58"/>
      <c r="V34" s="58"/>
      <c r="W34" s="58"/>
      <c r="X34" s="58">
        <v>3</v>
      </c>
      <c r="Y34" s="58"/>
      <c r="Z34" s="58"/>
      <c r="AA34" s="58"/>
      <c r="AB34" s="58">
        <v>55</v>
      </c>
      <c r="AC34" s="58"/>
      <c r="AD34" s="58"/>
      <c r="AE34" s="58">
        <v>1</v>
      </c>
      <c r="AF34" s="58">
        <v>5</v>
      </c>
      <c r="AG34" s="58"/>
      <c r="AH34" s="58">
        <v>12</v>
      </c>
      <c r="AI34" s="58"/>
      <c r="AJ34" s="58"/>
      <c r="AK34" s="58"/>
      <c r="AL34" s="58"/>
      <c r="AM34" s="58">
        <v>7</v>
      </c>
      <c r="AN34" s="58"/>
      <c r="AO34" s="58"/>
      <c r="AP34" s="58"/>
      <c r="AQ34" s="58"/>
      <c r="AR34" s="58"/>
      <c r="AS34" s="58"/>
      <c r="AT34" s="58"/>
      <c r="AU34" s="58">
        <v>7</v>
      </c>
      <c r="AV34" s="58"/>
      <c r="AW34" s="58"/>
      <c r="AX34" s="58"/>
      <c r="AY34" s="58"/>
      <c r="AZ34" s="58"/>
      <c r="BA34" s="58">
        <v>2</v>
      </c>
      <c r="BB34" s="58">
        <v>8</v>
      </c>
      <c r="BC34" s="58">
        <v>7</v>
      </c>
      <c r="BD34" s="58">
        <v>50</v>
      </c>
      <c r="BE34" s="58">
        <v>6</v>
      </c>
      <c r="BF34" s="58"/>
      <c r="BG34" s="58">
        <v>1</v>
      </c>
      <c r="BH34" s="58">
        <v>1</v>
      </c>
      <c r="BI34" s="55"/>
      <c r="BJ34" s="59">
        <v>178</v>
      </c>
    </row>
    <row r="35" spans="1:62" ht="24.95" customHeight="1">
      <c r="A35" s="144" t="s">
        <v>189</v>
      </c>
      <c r="B35" s="56"/>
      <c r="C35" s="58"/>
      <c r="D35" s="58"/>
      <c r="E35" s="58"/>
      <c r="F35" s="58">
        <v>1</v>
      </c>
      <c r="G35" s="58">
        <v>35</v>
      </c>
      <c r="H35" s="58">
        <v>16</v>
      </c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>
        <v>2</v>
      </c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>
        <v>6</v>
      </c>
      <c r="BC35" s="58">
        <v>3</v>
      </c>
      <c r="BD35" s="58"/>
      <c r="BE35" s="58">
        <v>1</v>
      </c>
      <c r="BF35" s="58">
        <v>2</v>
      </c>
      <c r="BG35" s="58"/>
      <c r="BH35" s="58"/>
      <c r="BI35" s="55"/>
      <c r="BJ35" s="59">
        <v>66</v>
      </c>
    </row>
    <row r="36" spans="1:62" ht="24.95" customHeight="1">
      <c r="A36" s="144" t="s">
        <v>190</v>
      </c>
      <c r="B36" s="56"/>
      <c r="C36" s="58"/>
      <c r="D36" s="58"/>
      <c r="E36" s="58"/>
      <c r="F36" s="58">
        <v>1</v>
      </c>
      <c r="G36" s="58">
        <v>1</v>
      </c>
      <c r="H36" s="58"/>
      <c r="I36" s="58"/>
      <c r="J36" s="58"/>
      <c r="K36" s="58"/>
      <c r="L36" s="58"/>
      <c r="M36" s="58"/>
      <c r="N36" s="58">
        <v>5</v>
      </c>
      <c r="O36" s="58"/>
      <c r="P36" s="58"/>
      <c r="Q36" s="58"/>
      <c r="R36" s="58"/>
      <c r="S36" s="58"/>
      <c r="T36" s="58">
        <v>1</v>
      </c>
      <c r="U36" s="58"/>
      <c r="V36" s="58"/>
      <c r="W36" s="58"/>
      <c r="X36" s="58"/>
      <c r="Y36" s="58"/>
      <c r="Z36" s="58"/>
      <c r="AA36" s="58">
        <v>5</v>
      </c>
      <c r="AB36" s="58"/>
      <c r="AC36" s="58"/>
      <c r="AD36" s="58"/>
      <c r="AE36" s="58"/>
      <c r="AF36" s="58">
        <v>1</v>
      </c>
      <c r="AG36" s="58"/>
      <c r="AH36" s="58">
        <v>3</v>
      </c>
      <c r="AI36" s="58"/>
      <c r="AJ36" s="58"/>
      <c r="AK36" s="58"/>
      <c r="AL36" s="58">
        <v>1</v>
      </c>
      <c r="AM36" s="58"/>
      <c r="AN36" s="58"/>
      <c r="AO36" s="58"/>
      <c r="AP36" s="58"/>
      <c r="AQ36" s="58">
        <v>2</v>
      </c>
      <c r="AR36" s="58">
        <v>1</v>
      </c>
      <c r="AS36" s="58"/>
      <c r="AT36" s="58"/>
      <c r="AU36" s="58"/>
      <c r="AV36" s="58"/>
      <c r="AW36" s="58"/>
      <c r="AX36" s="58"/>
      <c r="AY36" s="58"/>
      <c r="AZ36" s="58">
        <v>3</v>
      </c>
      <c r="BA36" s="58"/>
      <c r="BB36" s="58"/>
      <c r="BC36" s="58"/>
      <c r="BD36" s="58"/>
      <c r="BE36" s="58">
        <v>3</v>
      </c>
      <c r="BF36" s="58"/>
      <c r="BG36" s="58"/>
      <c r="BH36" s="58"/>
      <c r="BI36" s="55"/>
      <c r="BJ36" s="59">
        <v>27</v>
      </c>
    </row>
    <row r="37" spans="1:62" ht="24.95" customHeight="1">
      <c r="A37" s="144" t="s">
        <v>191</v>
      </c>
      <c r="B37" s="56"/>
      <c r="C37" s="58">
        <v>1</v>
      </c>
      <c r="D37" s="58"/>
      <c r="E37" s="58"/>
      <c r="F37" s="58"/>
      <c r="G37" s="58">
        <v>1</v>
      </c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>
        <v>1</v>
      </c>
      <c r="AB37" s="58"/>
      <c r="AC37" s="58"/>
      <c r="AD37" s="58">
        <v>1</v>
      </c>
      <c r="AE37" s="58"/>
      <c r="AF37" s="58"/>
      <c r="AG37" s="58"/>
      <c r="AH37" s="58">
        <v>13</v>
      </c>
      <c r="AI37" s="58"/>
      <c r="AJ37" s="58">
        <v>1</v>
      </c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>
        <v>1</v>
      </c>
      <c r="BA37" s="58"/>
      <c r="BB37" s="58"/>
      <c r="BC37" s="58"/>
      <c r="BD37" s="58"/>
      <c r="BE37" s="58">
        <v>1</v>
      </c>
      <c r="BF37" s="58"/>
      <c r="BG37" s="58"/>
      <c r="BH37" s="58"/>
      <c r="BI37" s="55"/>
      <c r="BJ37" s="59">
        <v>20</v>
      </c>
    </row>
    <row r="38" spans="1:62" ht="24.95" customHeight="1">
      <c r="A38" s="144" t="s">
        <v>192</v>
      </c>
      <c r="B38" s="56"/>
      <c r="C38" s="58"/>
      <c r="D38" s="58"/>
      <c r="E38" s="58"/>
      <c r="F38" s="58">
        <v>4</v>
      </c>
      <c r="G38" s="58"/>
      <c r="H38" s="58"/>
      <c r="I38" s="58"/>
      <c r="J38" s="58"/>
      <c r="K38" s="58"/>
      <c r="L38" s="58"/>
      <c r="M38" s="58"/>
      <c r="N38" s="58">
        <v>44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>
        <v>1</v>
      </c>
      <c r="AB38" s="58"/>
      <c r="AC38" s="58"/>
      <c r="AD38" s="58">
        <v>23</v>
      </c>
      <c r="AE38" s="58">
        <v>2</v>
      </c>
      <c r="AF38" s="58">
        <v>1</v>
      </c>
      <c r="AG38" s="58"/>
      <c r="AH38" s="58">
        <v>270</v>
      </c>
      <c r="AI38" s="58">
        <v>1</v>
      </c>
      <c r="AJ38" s="58">
        <v>19</v>
      </c>
      <c r="AK38" s="58"/>
      <c r="AL38" s="58"/>
      <c r="AM38" s="58"/>
      <c r="AN38" s="58"/>
      <c r="AO38" s="58">
        <v>27</v>
      </c>
      <c r="AP38" s="58">
        <v>16</v>
      </c>
      <c r="AQ38" s="58"/>
      <c r="AR38" s="58"/>
      <c r="AS38" s="58"/>
      <c r="AT38" s="58"/>
      <c r="AU38" s="58"/>
      <c r="AV38" s="58">
        <v>2</v>
      </c>
      <c r="AW38" s="58"/>
      <c r="AX38" s="58"/>
      <c r="AY38" s="58"/>
      <c r="AZ38" s="58">
        <v>139</v>
      </c>
      <c r="BA38" s="58"/>
      <c r="BB38" s="58">
        <v>1</v>
      </c>
      <c r="BC38" s="58">
        <v>3</v>
      </c>
      <c r="BD38" s="58"/>
      <c r="BE38" s="58">
        <v>24</v>
      </c>
      <c r="BF38" s="58"/>
      <c r="BG38" s="58"/>
      <c r="BH38" s="58"/>
      <c r="BI38" s="55"/>
      <c r="BJ38" s="59">
        <v>577</v>
      </c>
    </row>
    <row r="39" spans="1:62" ht="24.95" customHeight="1">
      <c r="A39" s="144" t="s">
        <v>193</v>
      </c>
      <c r="B39" s="56"/>
      <c r="C39" s="58"/>
      <c r="D39" s="58"/>
      <c r="E39" s="58"/>
      <c r="F39" s="58"/>
      <c r="G39" s="58">
        <v>1</v>
      </c>
      <c r="H39" s="58">
        <v>1</v>
      </c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>
        <v>326</v>
      </c>
      <c r="AB39" s="58"/>
      <c r="AC39" s="58"/>
      <c r="AD39" s="58"/>
      <c r="AE39" s="58">
        <v>4</v>
      </c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>
        <v>1</v>
      </c>
      <c r="BC39" s="58">
        <v>1</v>
      </c>
      <c r="BD39" s="58"/>
      <c r="BE39" s="58">
        <v>1</v>
      </c>
      <c r="BF39" s="58"/>
      <c r="BG39" s="58"/>
      <c r="BH39" s="58"/>
      <c r="BI39" s="55"/>
      <c r="BJ39" s="59">
        <v>335</v>
      </c>
    </row>
    <row r="40" spans="1:62" ht="24.95" customHeight="1">
      <c r="A40" s="144" t="s">
        <v>194</v>
      </c>
      <c r="B40" s="56"/>
      <c r="C40" s="58"/>
      <c r="D40" s="58"/>
      <c r="E40" s="58"/>
      <c r="F40" s="58"/>
      <c r="G40" s="58"/>
      <c r="H40" s="58"/>
      <c r="I40" s="58"/>
      <c r="J40" s="58">
        <v>4</v>
      </c>
      <c r="K40" s="58"/>
      <c r="L40" s="58"/>
      <c r="M40" s="58"/>
      <c r="N40" s="58">
        <v>1</v>
      </c>
      <c r="O40" s="58"/>
      <c r="P40" s="58">
        <v>3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>
        <v>1</v>
      </c>
      <c r="AE40" s="58"/>
      <c r="AF40" s="58"/>
      <c r="AG40" s="58"/>
      <c r="AH40" s="58">
        <v>2</v>
      </c>
      <c r="AI40" s="58"/>
      <c r="AJ40" s="58"/>
      <c r="AK40" s="58"/>
      <c r="AL40" s="58"/>
      <c r="AM40" s="58"/>
      <c r="AN40" s="58"/>
      <c r="AO40" s="58"/>
      <c r="AP40" s="58">
        <v>1</v>
      </c>
      <c r="AQ40" s="58"/>
      <c r="AR40" s="58"/>
      <c r="AS40" s="58"/>
      <c r="AT40" s="58"/>
      <c r="AU40" s="58"/>
      <c r="AV40" s="58">
        <v>5</v>
      </c>
      <c r="AW40" s="58">
        <v>19</v>
      </c>
      <c r="AX40" s="58"/>
      <c r="AY40" s="58"/>
      <c r="AZ40" s="58"/>
      <c r="BA40" s="58"/>
      <c r="BB40" s="58">
        <v>1</v>
      </c>
      <c r="BC40" s="58"/>
      <c r="BD40" s="58"/>
      <c r="BE40" s="58">
        <v>1</v>
      </c>
      <c r="BF40" s="58"/>
      <c r="BG40" s="58"/>
      <c r="BH40" s="58"/>
      <c r="BI40" s="55"/>
      <c r="BJ40" s="59">
        <v>38</v>
      </c>
    </row>
    <row r="41" spans="1:62" ht="8.1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55"/>
      <c r="BJ41" s="66"/>
    </row>
    <row r="42" spans="1:62" s="69" customFormat="1" ht="39.75" customHeight="1">
      <c r="A42" s="192" t="s">
        <v>195</v>
      </c>
      <c r="B42" s="130"/>
      <c r="C42" s="193">
        <v>90</v>
      </c>
      <c r="D42" s="193">
        <v>35</v>
      </c>
      <c r="E42" s="193">
        <v>3</v>
      </c>
      <c r="F42" s="193">
        <v>186</v>
      </c>
      <c r="G42" s="193">
        <v>226</v>
      </c>
      <c r="H42" s="193">
        <v>29</v>
      </c>
      <c r="I42" s="193">
        <v>1</v>
      </c>
      <c r="J42" s="193">
        <v>174</v>
      </c>
      <c r="K42" s="193">
        <v>2</v>
      </c>
      <c r="L42" s="193">
        <v>12</v>
      </c>
      <c r="M42" s="193">
        <v>7</v>
      </c>
      <c r="N42" s="193">
        <v>131</v>
      </c>
      <c r="O42" s="193">
        <v>20</v>
      </c>
      <c r="P42" s="193">
        <v>147</v>
      </c>
      <c r="Q42" s="193">
        <v>3</v>
      </c>
      <c r="R42" s="193">
        <v>1</v>
      </c>
      <c r="S42" s="193">
        <v>3</v>
      </c>
      <c r="T42" s="193">
        <v>8</v>
      </c>
      <c r="U42" s="193">
        <v>1</v>
      </c>
      <c r="V42" s="193">
        <v>1</v>
      </c>
      <c r="W42" s="193">
        <v>1</v>
      </c>
      <c r="X42" s="193">
        <v>3</v>
      </c>
      <c r="Y42" s="193">
        <v>7</v>
      </c>
      <c r="Z42" s="193">
        <v>2</v>
      </c>
      <c r="AA42" s="193">
        <v>482</v>
      </c>
      <c r="AB42" s="193">
        <v>93</v>
      </c>
      <c r="AC42" s="193">
        <v>149</v>
      </c>
      <c r="AD42" s="193">
        <v>364</v>
      </c>
      <c r="AE42" s="193">
        <v>158</v>
      </c>
      <c r="AF42" s="193">
        <v>434</v>
      </c>
      <c r="AG42" s="193">
        <v>0</v>
      </c>
      <c r="AH42" s="193">
        <v>1546</v>
      </c>
      <c r="AI42" s="193">
        <v>2</v>
      </c>
      <c r="AJ42" s="193">
        <v>402</v>
      </c>
      <c r="AK42" s="193">
        <v>1</v>
      </c>
      <c r="AL42" s="193">
        <v>10</v>
      </c>
      <c r="AM42" s="193">
        <v>7</v>
      </c>
      <c r="AN42" s="193">
        <v>1</v>
      </c>
      <c r="AO42" s="193">
        <v>51</v>
      </c>
      <c r="AP42" s="193">
        <v>21</v>
      </c>
      <c r="AQ42" s="193">
        <v>96</v>
      </c>
      <c r="AR42" s="193">
        <v>7</v>
      </c>
      <c r="AS42" s="193">
        <v>7</v>
      </c>
      <c r="AT42" s="193">
        <v>0</v>
      </c>
      <c r="AU42" s="193">
        <v>465</v>
      </c>
      <c r="AV42" s="193">
        <v>11</v>
      </c>
      <c r="AW42" s="193">
        <v>147</v>
      </c>
      <c r="AX42" s="193">
        <v>150</v>
      </c>
      <c r="AY42" s="193">
        <v>18</v>
      </c>
      <c r="AZ42" s="193">
        <v>279</v>
      </c>
      <c r="BA42" s="193">
        <v>25</v>
      </c>
      <c r="BB42" s="193">
        <v>454</v>
      </c>
      <c r="BC42" s="193">
        <v>403</v>
      </c>
      <c r="BD42" s="193">
        <v>62</v>
      </c>
      <c r="BE42" s="193">
        <v>517</v>
      </c>
      <c r="BF42" s="193">
        <v>64</v>
      </c>
      <c r="BG42" s="193">
        <v>14</v>
      </c>
      <c r="BH42" s="193">
        <v>59</v>
      </c>
      <c r="BI42" s="130"/>
      <c r="BJ42" s="193">
        <v>7592</v>
      </c>
    </row>
    <row r="43" spans="1:62" ht="8.1" customHeight="1">
      <c r="A43" s="57"/>
      <c r="B43" s="57"/>
      <c r="C43" s="57"/>
      <c r="D43" s="57"/>
      <c r="E43" s="55"/>
      <c r="F43" s="57"/>
    </row>
    <row r="44" spans="1:62" ht="24.95" customHeight="1">
      <c r="A44" s="144" t="s">
        <v>196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5"/>
      <c r="BJ44" s="59">
        <v>0</v>
      </c>
    </row>
    <row r="45" spans="1:62" ht="24.95" customHeight="1">
      <c r="A45" s="144" t="s">
        <v>197</v>
      </c>
      <c r="B45" s="56"/>
      <c r="C45" s="58"/>
      <c r="D45" s="58"/>
      <c r="E45" s="58"/>
      <c r="F45" s="58"/>
      <c r="G45" s="58">
        <v>1</v>
      </c>
      <c r="H45" s="58"/>
      <c r="I45" s="58"/>
      <c r="J45" s="58">
        <v>12</v>
      </c>
      <c r="K45" s="58"/>
      <c r="L45" s="58"/>
      <c r="M45" s="58"/>
      <c r="N45" s="58"/>
      <c r="O45" s="58"/>
      <c r="P45" s="58">
        <v>3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>
        <v>7</v>
      </c>
      <c r="AB45" s="58"/>
      <c r="AC45" s="58"/>
      <c r="AD45" s="58"/>
      <c r="AE45" s="58"/>
      <c r="AF45" s="58">
        <v>1</v>
      </c>
      <c r="AG45" s="58"/>
      <c r="AH45" s="58">
        <v>4</v>
      </c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>
        <v>2</v>
      </c>
      <c r="AX45" s="58"/>
      <c r="AY45" s="58"/>
      <c r="AZ45" s="58"/>
      <c r="BA45" s="58"/>
      <c r="BB45" s="58"/>
      <c r="BC45" s="58"/>
      <c r="BD45" s="58"/>
      <c r="BE45" s="58">
        <v>1</v>
      </c>
      <c r="BF45" s="58"/>
      <c r="BG45" s="58"/>
      <c r="BH45" s="58"/>
      <c r="BI45" s="55"/>
      <c r="BJ45" s="59">
        <v>31</v>
      </c>
    </row>
    <row r="46" spans="1:62" ht="24.95" customHeight="1">
      <c r="A46" s="144" t="s">
        <v>198</v>
      </c>
      <c r="B46" s="56"/>
      <c r="C46" s="58"/>
      <c r="D46" s="58"/>
      <c r="E46" s="58"/>
      <c r="F46" s="58">
        <v>1</v>
      </c>
      <c r="G46" s="58">
        <v>2</v>
      </c>
      <c r="H46" s="58"/>
      <c r="I46" s="58"/>
      <c r="J46" s="58">
        <v>1</v>
      </c>
      <c r="K46" s="58"/>
      <c r="L46" s="58"/>
      <c r="M46" s="58"/>
      <c r="N46" s="58"/>
      <c r="O46" s="58"/>
      <c r="P46" s="58">
        <v>1</v>
      </c>
      <c r="Q46" s="58"/>
      <c r="R46" s="58"/>
      <c r="S46" s="58"/>
      <c r="T46" s="58">
        <v>2</v>
      </c>
      <c r="U46" s="58"/>
      <c r="V46" s="58"/>
      <c r="W46" s="58"/>
      <c r="X46" s="58"/>
      <c r="Y46" s="58"/>
      <c r="Z46" s="58"/>
      <c r="AA46" s="58">
        <v>7</v>
      </c>
      <c r="AB46" s="58"/>
      <c r="AC46" s="58">
        <v>3</v>
      </c>
      <c r="AD46" s="58">
        <v>1</v>
      </c>
      <c r="AE46" s="58"/>
      <c r="AF46" s="58">
        <v>1</v>
      </c>
      <c r="AG46" s="58"/>
      <c r="AH46" s="58">
        <v>6</v>
      </c>
      <c r="AI46" s="58"/>
      <c r="AJ46" s="58">
        <v>7</v>
      </c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>
        <v>2</v>
      </c>
      <c r="AW46" s="58"/>
      <c r="AX46" s="58"/>
      <c r="AY46" s="58">
        <v>1</v>
      </c>
      <c r="AZ46" s="58">
        <v>1</v>
      </c>
      <c r="BA46" s="58"/>
      <c r="BB46" s="58">
        <v>1</v>
      </c>
      <c r="BC46" s="58">
        <v>5</v>
      </c>
      <c r="BD46" s="58"/>
      <c r="BE46" s="58">
        <v>4</v>
      </c>
      <c r="BF46" s="58"/>
      <c r="BG46" s="58">
        <v>4</v>
      </c>
      <c r="BH46" s="58"/>
      <c r="BI46" s="55"/>
      <c r="BJ46" s="59">
        <v>50</v>
      </c>
    </row>
    <row r="47" spans="1:62" ht="24.95" customHeight="1">
      <c r="A47" s="144" t="s">
        <v>199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>
        <v>1</v>
      </c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>
        <v>1</v>
      </c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5"/>
      <c r="BJ47" s="59">
        <v>2</v>
      </c>
    </row>
    <row r="48" spans="1:62" ht="24.95" customHeight="1">
      <c r="A48" s="144" t="s">
        <v>200</v>
      </c>
      <c r="B48" s="56"/>
      <c r="C48" s="58"/>
      <c r="D48" s="58"/>
      <c r="E48" s="58"/>
      <c r="F48" s="58"/>
      <c r="G48" s="58">
        <v>1</v>
      </c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>
        <v>1</v>
      </c>
      <c r="AC48" s="58"/>
      <c r="AD48" s="58"/>
      <c r="AE48" s="58"/>
      <c r="AF48" s="58"/>
      <c r="AG48" s="58"/>
      <c r="AH48" s="58">
        <v>4</v>
      </c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>
        <v>1</v>
      </c>
      <c r="AV48" s="58"/>
      <c r="AW48" s="58"/>
      <c r="AX48" s="58"/>
      <c r="AY48" s="58"/>
      <c r="AZ48" s="58">
        <v>1</v>
      </c>
      <c r="BA48" s="58"/>
      <c r="BB48" s="58"/>
      <c r="BC48" s="58"/>
      <c r="BD48" s="58"/>
      <c r="BE48" s="58">
        <v>1</v>
      </c>
      <c r="BF48" s="58"/>
      <c r="BG48" s="58"/>
      <c r="BH48" s="58"/>
      <c r="BI48" s="55"/>
      <c r="BJ48" s="59">
        <v>9</v>
      </c>
    </row>
    <row r="49" spans="1:62" ht="24.95" customHeight="1">
      <c r="A49" s="144" t="s">
        <v>201</v>
      </c>
      <c r="B49" s="56"/>
      <c r="C49" s="58"/>
      <c r="D49" s="58"/>
      <c r="E49" s="58"/>
      <c r="F49" s="58"/>
      <c r="G49" s="58">
        <v>2</v>
      </c>
      <c r="H49" s="58"/>
      <c r="I49" s="58"/>
      <c r="J49" s="58"/>
      <c r="K49" s="58"/>
      <c r="L49" s="58"/>
      <c r="M49" s="58">
        <v>1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>
        <v>1</v>
      </c>
      <c r="AB49" s="58">
        <v>3</v>
      </c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>
        <v>1</v>
      </c>
      <c r="AX49" s="58"/>
      <c r="AY49" s="58"/>
      <c r="AZ49" s="58"/>
      <c r="BA49" s="58"/>
      <c r="BB49" s="58"/>
      <c r="BC49" s="58"/>
      <c r="BD49" s="58">
        <v>13</v>
      </c>
      <c r="BE49" s="58">
        <v>1</v>
      </c>
      <c r="BF49" s="58"/>
      <c r="BG49" s="58">
        <v>2</v>
      </c>
      <c r="BH49" s="58"/>
      <c r="BI49" s="55"/>
      <c r="BJ49" s="59">
        <v>24</v>
      </c>
    </row>
    <row r="50" spans="1:62" ht="24.95" customHeight="1">
      <c r="A50" s="144" t="s">
        <v>202</v>
      </c>
      <c r="B50" s="56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>
        <v>1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>
        <v>3</v>
      </c>
      <c r="AB50" s="58"/>
      <c r="AC50" s="58"/>
      <c r="AD50" s="58"/>
      <c r="AE50" s="58"/>
      <c r="AF50" s="58"/>
      <c r="AG50" s="58"/>
      <c r="AH50" s="58">
        <v>1</v>
      </c>
      <c r="AI50" s="58"/>
      <c r="AJ50" s="58"/>
      <c r="AK50" s="58"/>
      <c r="AL50" s="58"/>
      <c r="AM50" s="58"/>
      <c r="AN50" s="58"/>
      <c r="AO50" s="58"/>
      <c r="AP50" s="58"/>
      <c r="AQ50" s="58">
        <v>1</v>
      </c>
      <c r="AR50" s="58"/>
      <c r="AS50" s="58"/>
      <c r="AT50" s="58"/>
      <c r="AU50" s="58">
        <v>1</v>
      </c>
      <c r="AV50" s="58"/>
      <c r="AW50" s="58"/>
      <c r="AX50" s="58"/>
      <c r="AY50" s="58"/>
      <c r="AZ50" s="58">
        <v>2</v>
      </c>
      <c r="BA50" s="58"/>
      <c r="BB50" s="58">
        <v>1</v>
      </c>
      <c r="BC50" s="58">
        <v>2</v>
      </c>
      <c r="BD50" s="58"/>
      <c r="BE50" s="58"/>
      <c r="BF50" s="58"/>
      <c r="BG50" s="58"/>
      <c r="BH50" s="58"/>
      <c r="BI50" s="55"/>
      <c r="BJ50" s="59">
        <v>12</v>
      </c>
    </row>
    <row r="51" spans="1:62" ht="24.95" customHeight="1">
      <c r="A51" s="144" t="s">
        <v>203</v>
      </c>
      <c r="B51" s="56"/>
      <c r="C51" s="58"/>
      <c r="D51" s="58">
        <v>2</v>
      </c>
      <c r="E51" s="58"/>
      <c r="F51" s="58">
        <v>5</v>
      </c>
      <c r="G51" s="58">
        <v>1</v>
      </c>
      <c r="H51" s="58">
        <v>1</v>
      </c>
      <c r="I51" s="58"/>
      <c r="J51" s="58"/>
      <c r="K51" s="58"/>
      <c r="L51" s="58"/>
      <c r="M51" s="58"/>
      <c r="N51" s="58"/>
      <c r="O51" s="58"/>
      <c r="P51" s="58">
        <v>1</v>
      </c>
      <c r="Q51" s="58"/>
      <c r="R51" s="58"/>
      <c r="S51" s="58"/>
      <c r="T51" s="58"/>
      <c r="U51" s="58"/>
      <c r="V51" s="58"/>
      <c r="W51" s="58"/>
      <c r="X51" s="58">
        <v>1</v>
      </c>
      <c r="Y51" s="58"/>
      <c r="Z51" s="58"/>
      <c r="AA51" s="58">
        <v>13</v>
      </c>
      <c r="AB51" s="58"/>
      <c r="AC51" s="58">
        <v>1</v>
      </c>
      <c r="AD51" s="58">
        <v>2</v>
      </c>
      <c r="AE51" s="58">
        <v>6</v>
      </c>
      <c r="AF51" s="58">
        <v>7</v>
      </c>
      <c r="AG51" s="58"/>
      <c r="AH51" s="58">
        <v>2</v>
      </c>
      <c r="AI51" s="58"/>
      <c r="AJ51" s="58">
        <v>1</v>
      </c>
      <c r="AK51" s="58"/>
      <c r="AL51" s="58"/>
      <c r="AM51" s="58"/>
      <c r="AN51" s="58"/>
      <c r="AO51" s="58"/>
      <c r="AP51" s="58"/>
      <c r="AQ51" s="58"/>
      <c r="AR51" s="58"/>
      <c r="AS51" s="58"/>
      <c r="AT51" s="58">
        <v>1</v>
      </c>
      <c r="AU51" s="58"/>
      <c r="AV51" s="58"/>
      <c r="AW51" s="58"/>
      <c r="AX51" s="58"/>
      <c r="AY51" s="58"/>
      <c r="AZ51" s="58">
        <v>2</v>
      </c>
      <c r="BA51" s="58">
        <v>2</v>
      </c>
      <c r="BB51" s="58">
        <v>2</v>
      </c>
      <c r="BC51" s="58">
        <v>6</v>
      </c>
      <c r="BD51" s="58"/>
      <c r="BE51" s="58">
        <v>42</v>
      </c>
      <c r="BF51" s="58">
        <v>3</v>
      </c>
      <c r="BG51" s="58">
        <v>3</v>
      </c>
      <c r="BH51" s="58"/>
      <c r="BI51" s="55"/>
      <c r="BJ51" s="59">
        <v>104</v>
      </c>
    </row>
    <row r="52" spans="1:62" ht="24.95" customHeight="1">
      <c r="A52" s="144" t="s">
        <v>204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>
        <v>1</v>
      </c>
      <c r="AB52" s="58"/>
      <c r="AC52" s="58">
        <v>2</v>
      </c>
      <c r="AD52" s="58"/>
      <c r="AE52" s="58"/>
      <c r="AF52" s="58">
        <v>3</v>
      </c>
      <c r="AG52" s="58"/>
      <c r="AH52" s="58">
        <v>13</v>
      </c>
      <c r="AI52" s="58"/>
      <c r="AJ52" s="58">
        <v>2</v>
      </c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>
        <v>2</v>
      </c>
      <c r="AX52" s="58">
        <v>1</v>
      </c>
      <c r="AY52" s="58"/>
      <c r="AZ52" s="58">
        <v>1</v>
      </c>
      <c r="BA52" s="58"/>
      <c r="BB52" s="58"/>
      <c r="BC52" s="58"/>
      <c r="BD52" s="58"/>
      <c r="BE52" s="58">
        <v>1</v>
      </c>
      <c r="BF52" s="58"/>
      <c r="BG52" s="58">
        <v>1</v>
      </c>
      <c r="BH52" s="58"/>
      <c r="BI52" s="55"/>
      <c r="BJ52" s="59">
        <v>27</v>
      </c>
    </row>
    <row r="53" spans="1:62" ht="24.95" customHeight="1">
      <c r="A53" s="144" t="s">
        <v>206</v>
      </c>
      <c r="B53" s="56"/>
      <c r="C53" s="58"/>
      <c r="D53" s="58"/>
      <c r="E53" s="58"/>
      <c r="F53" s="58"/>
      <c r="G53" s="58">
        <v>1</v>
      </c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>
        <v>1</v>
      </c>
      <c r="AG53" s="58">
        <v>2</v>
      </c>
      <c r="AH53" s="58"/>
      <c r="AI53" s="58">
        <v>6</v>
      </c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>
        <v>2</v>
      </c>
      <c r="AW53" s="58"/>
      <c r="AX53" s="58"/>
      <c r="AY53" s="58"/>
      <c r="AZ53" s="58">
        <v>1</v>
      </c>
      <c r="BA53" s="58"/>
      <c r="BB53" s="58">
        <v>2</v>
      </c>
      <c r="BC53" s="58">
        <v>3</v>
      </c>
      <c r="BD53" s="58"/>
      <c r="BE53" s="58">
        <v>1</v>
      </c>
      <c r="BF53" s="58">
        <v>1</v>
      </c>
      <c r="BG53" s="58"/>
      <c r="BH53" s="58"/>
      <c r="BI53" s="55"/>
      <c r="BJ53" s="59">
        <v>20</v>
      </c>
    </row>
    <row r="54" spans="1:62" ht="24.95" customHeight="1">
      <c r="A54" s="144" t="s">
        <v>205</v>
      </c>
      <c r="B54" s="56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>
        <v>1</v>
      </c>
      <c r="AG54" s="58"/>
      <c r="AH54" s="58">
        <v>7</v>
      </c>
      <c r="AI54" s="58"/>
      <c r="AJ54" s="58">
        <v>2</v>
      </c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>
        <v>1</v>
      </c>
      <c r="BA54" s="58"/>
      <c r="BB54" s="58">
        <v>1</v>
      </c>
      <c r="BC54" s="58"/>
      <c r="BD54" s="58"/>
      <c r="BE54" s="58">
        <v>1</v>
      </c>
      <c r="BF54" s="58"/>
      <c r="BG54" s="58"/>
      <c r="BH54" s="58"/>
      <c r="BI54" s="55"/>
      <c r="BJ54" s="59">
        <v>13</v>
      </c>
    </row>
    <row r="55" spans="1:62" ht="24.95" customHeight="1">
      <c r="A55" s="144" t="s">
        <v>207</v>
      </c>
      <c r="B55" s="56"/>
      <c r="C55" s="58">
        <v>1</v>
      </c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>
        <v>1</v>
      </c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>
        <v>3</v>
      </c>
      <c r="AB55" s="58">
        <v>1</v>
      </c>
      <c r="AC55" s="58"/>
      <c r="AD55" s="58"/>
      <c r="AE55" s="58"/>
      <c r="AF55" s="58"/>
      <c r="AG55" s="58"/>
      <c r="AH55" s="58">
        <v>3</v>
      </c>
      <c r="AI55" s="58"/>
      <c r="AJ55" s="58">
        <v>1</v>
      </c>
      <c r="AK55" s="58"/>
      <c r="AL55" s="58"/>
      <c r="AM55" s="58"/>
      <c r="AN55" s="58"/>
      <c r="AO55" s="58"/>
      <c r="AP55" s="58"/>
      <c r="AQ55" s="58">
        <v>4</v>
      </c>
      <c r="AR55" s="58"/>
      <c r="AS55" s="58"/>
      <c r="AT55" s="58"/>
      <c r="AU55" s="58">
        <v>2</v>
      </c>
      <c r="AV55" s="58"/>
      <c r="AW55" s="58">
        <v>1</v>
      </c>
      <c r="AX55" s="58"/>
      <c r="AY55" s="58"/>
      <c r="AZ55" s="58">
        <v>2</v>
      </c>
      <c r="BA55" s="58"/>
      <c r="BB55" s="58"/>
      <c r="BC55" s="58"/>
      <c r="BD55" s="58"/>
      <c r="BE55" s="58">
        <v>1</v>
      </c>
      <c r="BF55" s="58"/>
      <c r="BG55" s="58">
        <v>1</v>
      </c>
      <c r="BH55" s="58"/>
      <c r="BI55" s="55"/>
      <c r="BJ55" s="59">
        <v>21</v>
      </c>
    </row>
    <row r="56" spans="1:62" ht="24.95" customHeight="1">
      <c r="A56" s="144" t="s">
        <v>208</v>
      </c>
      <c r="B56" s="56"/>
      <c r="C56" s="58"/>
      <c r="D56" s="58"/>
      <c r="E56" s="58"/>
      <c r="F56" s="58"/>
      <c r="G56" s="58"/>
      <c r="H56" s="58"/>
      <c r="I56" s="58"/>
      <c r="J56" s="58">
        <v>1</v>
      </c>
      <c r="K56" s="58"/>
      <c r="L56" s="58"/>
      <c r="M56" s="58"/>
      <c r="N56" s="58">
        <v>1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>
        <v>3</v>
      </c>
      <c r="AI56" s="58"/>
      <c r="AJ56" s="58"/>
      <c r="AK56" s="58"/>
      <c r="AL56" s="58"/>
      <c r="AM56" s="58"/>
      <c r="AN56" s="58"/>
      <c r="AO56" s="58"/>
      <c r="AP56" s="58"/>
      <c r="AQ56" s="58">
        <v>1</v>
      </c>
      <c r="AR56" s="58"/>
      <c r="AS56" s="58"/>
      <c r="AT56" s="58"/>
      <c r="AU56" s="58"/>
      <c r="AV56" s="58"/>
      <c r="AW56" s="58">
        <v>2</v>
      </c>
      <c r="AX56" s="58"/>
      <c r="AY56" s="58"/>
      <c r="AZ56" s="58"/>
      <c r="BA56" s="58"/>
      <c r="BB56" s="58"/>
      <c r="BC56" s="58"/>
      <c r="BD56" s="58"/>
      <c r="BE56" s="58">
        <v>2</v>
      </c>
      <c r="BF56" s="58"/>
      <c r="BG56" s="58"/>
      <c r="BH56" s="58"/>
      <c r="BI56" s="55"/>
      <c r="BJ56" s="59">
        <v>10</v>
      </c>
    </row>
    <row r="57" spans="1:62" ht="24.95" customHeight="1">
      <c r="A57" s="144" t="s">
        <v>209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>
        <v>1</v>
      </c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>
        <v>1</v>
      </c>
      <c r="AX57" s="58"/>
      <c r="AY57" s="58"/>
      <c r="AZ57" s="58"/>
      <c r="BA57" s="58"/>
      <c r="BB57" s="58"/>
      <c r="BC57" s="58">
        <v>2</v>
      </c>
      <c r="BD57" s="58"/>
      <c r="BE57" s="58"/>
      <c r="BF57" s="58"/>
      <c r="BG57" s="58">
        <v>1</v>
      </c>
      <c r="BH57" s="58"/>
      <c r="BI57" s="55"/>
      <c r="BJ57" s="59">
        <v>5</v>
      </c>
    </row>
    <row r="58" spans="1:62" ht="8.1" customHeight="1">
      <c r="A58" s="64"/>
      <c r="B58" s="56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55"/>
      <c r="BJ58" s="66"/>
    </row>
    <row r="59" spans="1:62" s="69" customFormat="1" ht="24.95" customHeight="1">
      <c r="A59" s="192" t="s">
        <v>195</v>
      </c>
      <c r="B59" s="130"/>
      <c r="C59" s="193">
        <v>1</v>
      </c>
      <c r="D59" s="193">
        <v>2</v>
      </c>
      <c r="E59" s="193">
        <v>0</v>
      </c>
      <c r="F59" s="193">
        <v>6</v>
      </c>
      <c r="G59" s="193">
        <v>8</v>
      </c>
      <c r="H59" s="193">
        <v>1</v>
      </c>
      <c r="I59" s="193">
        <v>0</v>
      </c>
      <c r="J59" s="193">
        <v>14</v>
      </c>
      <c r="K59" s="193">
        <v>0</v>
      </c>
      <c r="L59" s="193">
        <v>0</v>
      </c>
      <c r="M59" s="193">
        <v>1</v>
      </c>
      <c r="N59" s="193">
        <v>1</v>
      </c>
      <c r="O59" s="193">
        <v>0</v>
      </c>
      <c r="P59" s="193">
        <v>7</v>
      </c>
      <c r="Q59" s="193">
        <v>0</v>
      </c>
      <c r="R59" s="193">
        <v>0</v>
      </c>
      <c r="S59" s="193">
        <v>0</v>
      </c>
      <c r="T59" s="193">
        <v>2</v>
      </c>
      <c r="U59" s="193">
        <v>0</v>
      </c>
      <c r="V59" s="193">
        <v>0</v>
      </c>
      <c r="W59" s="193">
        <v>0</v>
      </c>
      <c r="X59" s="193">
        <v>1</v>
      </c>
      <c r="Y59" s="193">
        <v>0</v>
      </c>
      <c r="Z59" s="193">
        <v>0</v>
      </c>
      <c r="AA59" s="193">
        <v>35</v>
      </c>
      <c r="AB59" s="193">
        <v>5</v>
      </c>
      <c r="AC59" s="193">
        <v>7</v>
      </c>
      <c r="AD59" s="193">
        <v>3</v>
      </c>
      <c r="AE59" s="193">
        <v>6</v>
      </c>
      <c r="AF59" s="193">
        <v>15</v>
      </c>
      <c r="AG59" s="193">
        <v>2</v>
      </c>
      <c r="AH59" s="193">
        <v>43</v>
      </c>
      <c r="AI59" s="193">
        <v>6</v>
      </c>
      <c r="AJ59" s="193">
        <v>13</v>
      </c>
      <c r="AK59" s="193">
        <v>0</v>
      </c>
      <c r="AL59" s="193">
        <v>0</v>
      </c>
      <c r="AM59" s="193">
        <v>0</v>
      </c>
      <c r="AN59" s="193">
        <v>0</v>
      </c>
      <c r="AO59" s="193">
        <v>0</v>
      </c>
      <c r="AP59" s="193">
        <v>1</v>
      </c>
      <c r="AQ59" s="193">
        <v>6</v>
      </c>
      <c r="AR59" s="193">
        <v>0</v>
      </c>
      <c r="AS59" s="193">
        <v>0</v>
      </c>
      <c r="AT59" s="193">
        <v>1</v>
      </c>
      <c r="AU59" s="193">
        <v>4</v>
      </c>
      <c r="AV59" s="193">
        <v>4</v>
      </c>
      <c r="AW59" s="193">
        <v>9</v>
      </c>
      <c r="AX59" s="193">
        <v>1</v>
      </c>
      <c r="AY59" s="193">
        <v>1</v>
      </c>
      <c r="AZ59" s="193">
        <v>11</v>
      </c>
      <c r="BA59" s="193">
        <v>2</v>
      </c>
      <c r="BB59" s="193">
        <v>7</v>
      </c>
      <c r="BC59" s="193">
        <v>18</v>
      </c>
      <c r="BD59" s="193">
        <v>13</v>
      </c>
      <c r="BE59" s="193">
        <v>55</v>
      </c>
      <c r="BF59" s="193">
        <v>4</v>
      </c>
      <c r="BG59" s="193">
        <v>12</v>
      </c>
      <c r="BH59" s="193">
        <v>0</v>
      </c>
      <c r="BI59" s="130"/>
      <c r="BJ59" s="193">
        <v>328</v>
      </c>
    </row>
    <row r="60" spans="1:62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6"/>
      <c r="BJ60" s="57"/>
    </row>
    <row r="61" spans="1:62" ht="24.95" customHeight="1">
      <c r="A61" s="192" t="s">
        <v>68</v>
      </c>
      <c r="B61" s="130"/>
      <c r="C61" s="193">
        <v>91</v>
      </c>
      <c r="D61" s="193">
        <v>37</v>
      </c>
      <c r="E61" s="193">
        <v>3</v>
      </c>
      <c r="F61" s="193">
        <v>192</v>
      </c>
      <c r="G61" s="193">
        <v>234</v>
      </c>
      <c r="H61" s="193">
        <v>30</v>
      </c>
      <c r="I61" s="193">
        <v>1</v>
      </c>
      <c r="J61" s="193">
        <v>188</v>
      </c>
      <c r="K61" s="193">
        <v>2</v>
      </c>
      <c r="L61" s="193">
        <v>12</v>
      </c>
      <c r="M61" s="193">
        <v>8</v>
      </c>
      <c r="N61" s="193">
        <v>132</v>
      </c>
      <c r="O61" s="193">
        <v>20</v>
      </c>
      <c r="P61" s="193">
        <v>154</v>
      </c>
      <c r="Q61" s="193">
        <v>3</v>
      </c>
      <c r="R61" s="193">
        <v>1</v>
      </c>
      <c r="S61" s="193">
        <v>3</v>
      </c>
      <c r="T61" s="193">
        <v>10</v>
      </c>
      <c r="U61" s="193">
        <v>1</v>
      </c>
      <c r="V61" s="193">
        <v>1</v>
      </c>
      <c r="W61" s="193">
        <v>1</v>
      </c>
      <c r="X61" s="193">
        <v>4</v>
      </c>
      <c r="Y61" s="193">
        <v>7</v>
      </c>
      <c r="Z61" s="193">
        <v>2</v>
      </c>
      <c r="AA61" s="193">
        <v>517</v>
      </c>
      <c r="AB61" s="193">
        <v>98</v>
      </c>
      <c r="AC61" s="193">
        <v>156</v>
      </c>
      <c r="AD61" s="193">
        <v>367</v>
      </c>
      <c r="AE61" s="193">
        <v>164</v>
      </c>
      <c r="AF61" s="193">
        <v>449</v>
      </c>
      <c r="AG61" s="193">
        <v>2</v>
      </c>
      <c r="AH61" s="193">
        <v>1589</v>
      </c>
      <c r="AI61" s="193">
        <v>8</v>
      </c>
      <c r="AJ61" s="193">
        <v>415</v>
      </c>
      <c r="AK61" s="193">
        <v>1</v>
      </c>
      <c r="AL61" s="193">
        <v>10</v>
      </c>
      <c r="AM61" s="193">
        <v>7</v>
      </c>
      <c r="AN61" s="193">
        <v>1</v>
      </c>
      <c r="AO61" s="193">
        <v>51</v>
      </c>
      <c r="AP61" s="193">
        <v>22</v>
      </c>
      <c r="AQ61" s="193">
        <v>102</v>
      </c>
      <c r="AR61" s="193">
        <v>7</v>
      </c>
      <c r="AS61" s="193">
        <v>7</v>
      </c>
      <c r="AT61" s="193">
        <v>1</v>
      </c>
      <c r="AU61" s="193">
        <v>469</v>
      </c>
      <c r="AV61" s="193">
        <v>15</v>
      </c>
      <c r="AW61" s="193">
        <v>156</v>
      </c>
      <c r="AX61" s="193">
        <v>151</v>
      </c>
      <c r="AY61" s="193">
        <v>19</v>
      </c>
      <c r="AZ61" s="193">
        <v>290</v>
      </c>
      <c r="BA61" s="193">
        <v>27</v>
      </c>
      <c r="BB61" s="193">
        <v>461</v>
      </c>
      <c r="BC61" s="193">
        <v>421</v>
      </c>
      <c r="BD61" s="193">
        <v>75</v>
      </c>
      <c r="BE61" s="193">
        <v>572</v>
      </c>
      <c r="BF61" s="193">
        <v>68</v>
      </c>
      <c r="BG61" s="193">
        <v>26</v>
      </c>
      <c r="BH61" s="193">
        <v>59</v>
      </c>
      <c r="BI61" s="130"/>
      <c r="BJ61" s="193">
        <v>7920</v>
      </c>
    </row>
    <row r="62" spans="1:62">
      <c r="A62" s="55"/>
    </row>
    <row r="63" spans="1:62" ht="20.100000000000001" customHeight="1">
      <c r="A63" s="74" t="s">
        <v>210</v>
      </c>
    </row>
    <row r="64" spans="1:62" ht="20.100000000000001" customHeight="1">
      <c r="A64" s="74" t="s">
        <v>211</v>
      </c>
    </row>
    <row r="65" spans="1:1" ht="20.100000000000001" customHeight="1">
      <c r="A65" s="74" t="s">
        <v>212</v>
      </c>
    </row>
    <row r="66" spans="1:1" ht="20.100000000000001" customHeight="1">
      <c r="A66" s="74" t="s">
        <v>213</v>
      </c>
    </row>
    <row r="67" spans="1:1" ht="20.100000000000001" customHeight="1">
      <c r="A67" s="74" t="s">
        <v>214</v>
      </c>
    </row>
    <row r="68" spans="1:1" ht="20.100000000000001" customHeight="1">
      <c r="A68" s="74" t="s">
        <v>277</v>
      </c>
    </row>
    <row r="69" spans="1:1" ht="20.100000000000001" customHeight="1">
      <c r="A69" s="74"/>
    </row>
  </sheetData>
  <mergeCells count="7">
    <mergeCell ref="C5:BH5"/>
    <mergeCell ref="A5:A7"/>
    <mergeCell ref="BJ5:BJ7"/>
    <mergeCell ref="A3:BJ3"/>
    <mergeCell ref="A2:BJ2"/>
    <mergeCell ref="BG6:BG7"/>
    <mergeCell ref="BH6:BH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AE80D-A269-484B-9A69-07D681E78E8E}">
  <dimension ref="A1:Q71"/>
  <sheetViews>
    <sheetView view="pageBreakPreview" zoomScale="55" zoomScaleNormal="60" zoomScaleSheetLayoutView="55" workbookViewId="0">
      <selection activeCell="I33" sqref="I33"/>
    </sheetView>
  </sheetViews>
  <sheetFormatPr baseColWidth="10" defaultColWidth="11.42578125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64</v>
      </c>
    </row>
    <row r="2" spans="1:17" ht="20.100000000000001" customHeight="1">
      <c r="A2" s="563" t="s">
        <v>525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17" ht="20.100000000000001" customHeight="1">
      <c r="A3" s="563" t="str">
        <f>UPPER(CONCATENATE("Marzo 2024"))</f>
        <v>MARZO 2024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</row>
    <row r="4" spans="1:17">
      <c r="A4" s="55"/>
    </row>
    <row r="5" spans="1:17">
      <c r="A5" s="556" t="s">
        <v>526</v>
      </c>
      <c r="B5" s="562"/>
      <c r="C5" s="556" t="s">
        <v>280</v>
      </c>
      <c r="D5" s="556"/>
      <c r="E5" s="556"/>
      <c r="F5" s="556"/>
      <c r="G5" s="556"/>
      <c r="H5" s="556"/>
      <c r="I5" s="81"/>
      <c r="J5" s="556" t="s">
        <v>281</v>
      </c>
      <c r="K5" s="556"/>
      <c r="L5" s="556"/>
      <c r="M5" s="556"/>
      <c r="N5" s="556"/>
      <c r="O5" s="556"/>
      <c r="P5" s="562"/>
      <c r="Q5" s="556" t="s">
        <v>68</v>
      </c>
    </row>
    <row r="6" spans="1:17">
      <c r="A6" s="556"/>
      <c r="B6" s="562"/>
      <c r="C6" s="556" t="s">
        <v>282</v>
      </c>
      <c r="D6" s="556"/>
      <c r="E6" s="556" t="s">
        <v>283</v>
      </c>
      <c r="F6" s="556"/>
      <c r="G6" s="556" t="s">
        <v>195</v>
      </c>
      <c r="H6" s="556" t="s">
        <v>284</v>
      </c>
      <c r="I6" s="81"/>
      <c r="J6" s="556" t="s">
        <v>282</v>
      </c>
      <c r="K6" s="556"/>
      <c r="L6" s="556" t="s">
        <v>283</v>
      </c>
      <c r="M6" s="556"/>
      <c r="N6" s="556" t="s">
        <v>195</v>
      </c>
      <c r="O6" s="556" t="s">
        <v>284</v>
      </c>
      <c r="P6" s="562"/>
      <c r="Q6" s="556"/>
    </row>
    <row r="7" spans="1:17">
      <c r="A7" s="556"/>
      <c r="B7" s="562"/>
      <c r="C7" s="90" t="s">
        <v>285</v>
      </c>
      <c r="D7" s="90" t="s">
        <v>286</v>
      </c>
      <c r="E7" s="90" t="s">
        <v>285</v>
      </c>
      <c r="F7" s="90" t="s">
        <v>286</v>
      </c>
      <c r="G7" s="556"/>
      <c r="H7" s="556"/>
      <c r="I7" s="81"/>
      <c r="J7" s="90" t="s">
        <v>285</v>
      </c>
      <c r="K7" s="90" t="s">
        <v>286</v>
      </c>
      <c r="L7" s="90" t="s">
        <v>285</v>
      </c>
      <c r="M7" s="90" t="s">
        <v>286</v>
      </c>
      <c r="N7" s="556"/>
      <c r="O7" s="556"/>
      <c r="P7" s="562"/>
      <c r="Q7" s="556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1" t="s">
        <v>465</v>
      </c>
      <c r="B9" s="55"/>
      <c r="C9" s="58">
        <v>1</v>
      </c>
      <c r="D9" s="58"/>
      <c r="E9" s="58"/>
      <c r="F9" s="58"/>
      <c r="G9" s="59">
        <v>1</v>
      </c>
      <c r="H9" s="59">
        <v>50</v>
      </c>
      <c r="I9" s="131"/>
      <c r="J9" s="58">
        <v>1</v>
      </c>
      <c r="K9" s="58"/>
      <c r="L9" s="58"/>
      <c r="M9" s="58"/>
      <c r="N9" s="59">
        <v>1</v>
      </c>
      <c r="O9" s="59">
        <v>50</v>
      </c>
      <c r="P9" s="131"/>
      <c r="Q9" s="59">
        <v>2</v>
      </c>
    </row>
    <row r="10" spans="1:17" ht="16.5">
      <c r="A10" s="101" t="s">
        <v>466</v>
      </c>
      <c r="B10" s="55"/>
      <c r="C10" s="58">
        <v>9</v>
      </c>
      <c r="D10" s="58">
        <v>2</v>
      </c>
      <c r="E10" s="58">
        <v>5</v>
      </c>
      <c r="F10" s="58">
        <v>1</v>
      </c>
      <c r="G10" s="59">
        <v>17</v>
      </c>
      <c r="H10" s="59">
        <v>85</v>
      </c>
      <c r="I10" s="131"/>
      <c r="J10" s="58">
        <v>2</v>
      </c>
      <c r="K10" s="58">
        <v>1</v>
      </c>
      <c r="L10" s="58"/>
      <c r="M10" s="58"/>
      <c r="N10" s="59">
        <v>3</v>
      </c>
      <c r="O10" s="59">
        <v>15</v>
      </c>
      <c r="P10" s="131"/>
      <c r="Q10" s="59">
        <v>20</v>
      </c>
    </row>
    <row r="11" spans="1:17" ht="16.5">
      <c r="A11" s="101" t="s">
        <v>467</v>
      </c>
      <c r="B11" s="55"/>
      <c r="C11" s="58"/>
      <c r="D11" s="58"/>
      <c r="E11" s="58">
        <v>1</v>
      </c>
      <c r="F11" s="58"/>
      <c r="G11" s="59">
        <v>1</v>
      </c>
      <c r="H11" s="59">
        <v>100</v>
      </c>
      <c r="I11" s="131"/>
      <c r="J11" s="58"/>
      <c r="K11" s="58"/>
      <c r="L11" s="58"/>
      <c r="M11" s="58"/>
      <c r="N11" s="59">
        <v>0</v>
      </c>
      <c r="O11" s="59">
        <v>0</v>
      </c>
      <c r="P11" s="131"/>
      <c r="Q11" s="59">
        <v>1</v>
      </c>
    </row>
    <row r="12" spans="1:17" ht="16.5">
      <c r="A12" s="101" t="s">
        <v>468</v>
      </c>
      <c r="B12" s="55"/>
      <c r="C12" s="58">
        <v>4</v>
      </c>
      <c r="D12" s="58"/>
      <c r="E12" s="58">
        <v>5</v>
      </c>
      <c r="F12" s="58"/>
      <c r="G12" s="59">
        <v>9</v>
      </c>
      <c r="H12" s="59">
        <v>82</v>
      </c>
      <c r="I12" s="131"/>
      <c r="J12" s="58"/>
      <c r="K12" s="58"/>
      <c r="L12" s="58">
        <v>2</v>
      </c>
      <c r="M12" s="58"/>
      <c r="N12" s="59">
        <v>2</v>
      </c>
      <c r="O12" s="59">
        <v>18</v>
      </c>
      <c r="P12" s="131"/>
      <c r="Q12" s="59">
        <v>11</v>
      </c>
    </row>
    <row r="13" spans="1:17" ht="16.5">
      <c r="A13" s="101" t="s">
        <v>469</v>
      </c>
      <c r="B13" s="55"/>
      <c r="C13" s="58"/>
      <c r="D13" s="58"/>
      <c r="E13" s="58"/>
      <c r="F13" s="58"/>
      <c r="G13" s="59">
        <v>0</v>
      </c>
      <c r="H13" s="59">
        <v>0</v>
      </c>
      <c r="I13" s="131"/>
      <c r="J13" s="58">
        <v>1</v>
      </c>
      <c r="K13" s="58"/>
      <c r="L13" s="58">
        <v>2</v>
      </c>
      <c r="M13" s="58"/>
      <c r="N13" s="59">
        <v>3</v>
      </c>
      <c r="O13" s="59">
        <v>100</v>
      </c>
      <c r="P13" s="131"/>
      <c r="Q13" s="59">
        <v>3</v>
      </c>
    </row>
    <row r="14" spans="1:17" ht="16.5">
      <c r="A14" s="101" t="s">
        <v>470</v>
      </c>
      <c r="B14" s="55"/>
      <c r="C14" s="58">
        <v>3</v>
      </c>
      <c r="D14" s="58"/>
      <c r="E14" s="58">
        <v>3</v>
      </c>
      <c r="F14" s="58"/>
      <c r="G14" s="59">
        <v>6</v>
      </c>
      <c r="H14" s="59">
        <v>100</v>
      </c>
      <c r="I14" s="131"/>
      <c r="J14" s="58"/>
      <c r="K14" s="58"/>
      <c r="L14" s="58"/>
      <c r="M14" s="58"/>
      <c r="N14" s="59">
        <v>0</v>
      </c>
      <c r="O14" s="59">
        <v>0</v>
      </c>
      <c r="P14" s="131"/>
      <c r="Q14" s="59">
        <v>6</v>
      </c>
    </row>
    <row r="15" spans="1:17" ht="16.5">
      <c r="A15" s="101" t="s">
        <v>471</v>
      </c>
      <c r="B15" s="55"/>
      <c r="C15" s="58"/>
      <c r="D15" s="58"/>
      <c r="E15" s="58"/>
      <c r="F15" s="58"/>
      <c r="G15" s="59">
        <v>0</v>
      </c>
      <c r="H15" s="59">
        <v>0</v>
      </c>
      <c r="I15" s="131"/>
      <c r="J15" s="58"/>
      <c r="K15" s="58"/>
      <c r="L15" s="58">
        <v>1</v>
      </c>
      <c r="M15" s="58"/>
      <c r="N15" s="59">
        <v>1</v>
      </c>
      <c r="O15" s="59">
        <v>100</v>
      </c>
      <c r="P15" s="131"/>
      <c r="Q15" s="59">
        <v>1</v>
      </c>
    </row>
    <row r="16" spans="1:17" ht="16.5">
      <c r="A16" s="101" t="s">
        <v>472</v>
      </c>
      <c r="B16" s="55"/>
      <c r="C16" s="58"/>
      <c r="D16" s="58"/>
      <c r="E16" s="58">
        <v>1</v>
      </c>
      <c r="F16" s="58"/>
      <c r="G16" s="59">
        <v>1</v>
      </c>
      <c r="H16" s="59">
        <v>100</v>
      </c>
      <c r="I16" s="131"/>
      <c r="J16" s="58"/>
      <c r="K16" s="58"/>
      <c r="L16" s="58"/>
      <c r="M16" s="58"/>
      <c r="N16" s="59">
        <v>0</v>
      </c>
      <c r="O16" s="59">
        <v>0</v>
      </c>
      <c r="P16" s="131"/>
      <c r="Q16" s="59">
        <v>1</v>
      </c>
    </row>
    <row r="17" spans="1:17" ht="16.5">
      <c r="A17" s="101" t="s">
        <v>473</v>
      </c>
      <c r="B17" s="55"/>
      <c r="C17" s="58">
        <v>4</v>
      </c>
      <c r="D17" s="58">
        <v>1</v>
      </c>
      <c r="E17" s="58">
        <v>2</v>
      </c>
      <c r="F17" s="58"/>
      <c r="G17" s="59">
        <v>7</v>
      </c>
      <c r="H17" s="59">
        <v>88</v>
      </c>
      <c r="I17" s="131"/>
      <c r="J17" s="58">
        <v>1</v>
      </c>
      <c r="K17" s="58"/>
      <c r="L17" s="58"/>
      <c r="M17" s="58"/>
      <c r="N17" s="59">
        <v>1</v>
      </c>
      <c r="O17" s="59">
        <v>13</v>
      </c>
      <c r="P17" s="131"/>
      <c r="Q17" s="59">
        <v>8</v>
      </c>
    </row>
    <row r="18" spans="1:17" ht="16.5">
      <c r="A18" s="101" t="s">
        <v>474</v>
      </c>
      <c r="B18" s="55"/>
      <c r="C18" s="58">
        <v>3</v>
      </c>
      <c r="D18" s="58"/>
      <c r="E18" s="58">
        <v>3</v>
      </c>
      <c r="F18" s="58"/>
      <c r="G18" s="59">
        <v>6</v>
      </c>
      <c r="H18" s="59">
        <v>100</v>
      </c>
      <c r="I18" s="131"/>
      <c r="J18" s="58"/>
      <c r="K18" s="58"/>
      <c r="L18" s="58"/>
      <c r="M18" s="58"/>
      <c r="N18" s="59">
        <v>0</v>
      </c>
      <c r="O18" s="59">
        <v>0</v>
      </c>
      <c r="P18" s="131"/>
      <c r="Q18" s="59">
        <v>6</v>
      </c>
    </row>
    <row r="19" spans="1:17" ht="16.5">
      <c r="A19" s="101" t="s">
        <v>475</v>
      </c>
      <c r="B19" s="55"/>
      <c r="C19" s="58">
        <v>3</v>
      </c>
      <c r="D19" s="58"/>
      <c r="E19" s="58"/>
      <c r="F19" s="58"/>
      <c r="G19" s="59">
        <v>3</v>
      </c>
      <c r="H19" s="59">
        <v>38</v>
      </c>
      <c r="I19" s="131"/>
      <c r="J19" s="58">
        <v>2</v>
      </c>
      <c r="K19" s="58"/>
      <c r="L19" s="58">
        <v>3</v>
      </c>
      <c r="M19" s="58"/>
      <c r="N19" s="59">
        <v>5</v>
      </c>
      <c r="O19" s="59">
        <v>63</v>
      </c>
      <c r="P19" s="131"/>
      <c r="Q19" s="59">
        <v>8</v>
      </c>
    </row>
    <row r="20" spans="1:17" ht="16.5">
      <c r="A20" s="101" t="s">
        <v>476</v>
      </c>
      <c r="B20" s="55"/>
      <c r="C20" s="58">
        <v>113</v>
      </c>
      <c r="D20" s="58">
        <v>14</v>
      </c>
      <c r="E20" s="58">
        <v>101</v>
      </c>
      <c r="F20" s="58">
        <v>12</v>
      </c>
      <c r="G20" s="59">
        <v>240</v>
      </c>
      <c r="H20" s="59">
        <v>69</v>
      </c>
      <c r="I20" s="131"/>
      <c r="J20" s="58">
        <v>54</v>
      </c>
      <c r="K20" s="58">
        <v>7</v>
      </c>
      <c r="L20" s="58">
        <v>39</v>
      </c>
      <c r="M20" s="58">
        <v>6</v>
      </c>
      <c r="N20" s="59">
        <v>106</v>
      </c>
      <c r="O20" s="59">
        <v>31</v>
      </c>
      <c r="P20" s="131"/>
      <c r="Q20" s="59">
        <v>346</v>
      </c>
    </row>
    <row r="21" spans="1:17" ht="16.5">
      <c r="A21" s="101" t="s">
        <v>477</v>
      </c>
      <c r="B21" s="55"/>
      <c r="C21" s="58">
        <v>2</v>
      </c>
      <c r="D21" s="58"/>
      <c r="E21" s="58"/>
      <c r="F21" s="58"/>
      <c r="G21" s="59">
        <v>2</v>
      </c>
      <c r="H21" s="59">
        <v>100</v>
      </c>
      <c r="I21" s="131"/>
      <c r="J21" s="58"/>
      <c r="K21" s="58"/>
      <c r="L21" s="58"/>
      <c r="M21" s="58"/>
      <c r="N21" s="59">
        <v>0</v>
      </c>
      <c r="O21" s="59">
        <v>0</v>
      </c>
      <c r="P21" s="131"/>
      <c r="Q21" s="59">
        <v>2</v>
      </c>
    </row>
    <row r="22" spans="1:17" ht="16.5">
      <c r="A22" s="101" t="s">
        <v>478</v>
      </c>
      <c r="B22" s="55"/>
      <c r="C22" s="58">
        <v>2</v>
      </c>
      <c r="D22" s="58"/>
      <c r="E22" s="58">
        <v>2</v>
      </c>
      <c r="F22" s="58"/>
      <c r="G22" s="59">
        <v>4</v>
      </c>
      <c r="H22" s="59">
        <v>100</v>
      </c>
      <c r="I22" s="131"/>
      <c r="J22" s="58"/>
      <c r="K22" s="58"/>
      <c r="L22" s="58"/>
      <c r="M22" s="58"/>
      <c r="N22" s="59">
        <v>0</v>
      </c>
      <c r="O22" s="59">
        <v>0</v>
      </c>
      <c r="P22" s="131"/>
      <c r="Q22" s="59">
        <v>4</v>
      </c>
    </row>
    <row r="23" spans="1:17" ht="16.5">
      <c r="A23" s="101" t="s">
        <v>479</v>
      </c>
      <c r="B23" s="55"/>
      <c r="C23" s="58">
        <v>32</v>
      </c>
      <c r="D23" s="58"/>
      <c r="E23" s="58">
        <v>21</v>
      </c>
      <c r="F23" s="58">
        <v>1</v>
      </c>
      <c r="G23" s="59">
        <v>54</v>
      </c>
      <c r="H23" s="59">
        <v>79</v>
      </c>
      <c r="I23" s="131"/>
      <c r="J23" s="58">
        <v>5</v>
      </c>
      <c r="K23" s="58">
        <v>2</v>
      </c>
      <c r="L23" s="58">
        <v>6</v>
      </c>
      <c r="M23" s="58">
        <v>1</v>
      </c>
      <c r="N23" s="59">
        <v>14</v>
      </c>
      <c r="O23" s="59">
        <v>21</v>
      </c>
      <c r="P23" s="131"/>
      <c r="Q23" s="59">
        <v>68</v>
      </c>
    </row>
    <row r="24" spans="1:17" ht="16.5">
      <c r="A24" s="101" t="s">
        <v>480</v>
      </c>
      <c r="B24" s="55"/>
      <c r="C24" s="58">
        <v>2</v>
      </c>
      <c r="D24" s="58"/>
      <c r="E24" s="58">
        <v>2</v>
      </c>
      <c r="F24" s="58"/>
      <c r="G24" s="59">
        <v>4</v>
      </c>
      <c r="H24" s="59">
        <v>5</v>
      </c>
      <c r="I24" s="131"/>
      <c r="J24" s="58">
        <v>43</v>
      </c>
      <c r="K24" s="58"/>
      <c r="L24" s="58">
        <v>27</v>
      </c>
      <c r="M24" s="58">
        <v>1</v>
      </c>
      <c r="N24" s="59">
        <v>71</v>
      </c>
      <c r="O24" s="59">
        <v>95</v>
      </c>
      <c r="P24" s="131"/>
      <c r="Q24" s="59">
        <v>75</v>
      </c>
    </row>
    <row r="25" spans="1:17" ht="16.5">
      <c r="A25" s="101" t="s">
        <v>481</v>
      </c>
      <c r="B25" s="55"/>
      <c r="C25" s="58">
        <v>79</v>
      </c>
      <c r="D25" s="58">
        <v>10</v>
      </c>
      <c r="E25" s="58">
        <v>110</v>
      </c>
      <c r="F25" s="58">
        <v>3</v>
      </c>
      <c r="G25" s="59">
        <v>202</v>
      </c>
      <c r="H25" s="59">
        <v>86</v>
      </c>
      <c r="I25" s="131"/>
      <c r="J25" s="58">
        <v>11</v>
      </c>
      <c r="K25" s="58"/>
      <c r="L25" s="58">
        <v>22</v>
      </c>
      <c r="M25" s="58">
        <v>1</v>
      </c>
      <c r="N25" s="59">
        <v>34</v>
      </c>
      <c r="O25" s="59">
        <v>14</v>
      </c>
      <c r="P25" s="131"/>
      <c r="Q25" s="59">
        <v>236</v>
      </c>
    </row>
    <row r="26" spans="1:17" ht="16.5">
      <c r="A26" s="101" t="s">
        <v>482</v>
      </c>
      <c r="B26" s="55"/>
      <c r="C26" s="58">
        <v>1</v>
      </c>
      <c r="D26" s="58"/>
      <c r="E26" s="58"/>
      <c r="F26" s="58"/>
      <c r="G26" s="59">
        <v>1</v>
      </c>
      <c r="H26" s="59">
        <v>100</v>
      </c>
      <c r="I26" s="131"/>
      <c r="J26" s="58"/>
      <c r="K26" s="58"/>
      <c r="L26" s="58"/>
      <c r="M26" s="58"/>
      <c r="N26" s="59">
        <v>0</v>
      </c>
      <c r="O26" s="59">
        <v>0</v>
      </c>
      <c r="P26" s="131"/>
      <c r="Q26" s="59">
        <v>1</v>
      </c>
    </row>
    <row r="27" spans="1:17" ht="16.5">
      <c r="A27" s="101" t="s">
        <v>483</v>
      </c>
      <c r="B27" s="55"/>
      <c r="C27" s="58">
        <v>6</v>
      </c>
      <c r="D27" s="58">
        <v>1</v>
      </c>
      <c r="E27" s="58">
        <v>5</v>
      </c>
      <c r="F27" s="58"/>
      <c r="G27" s="59">
        <v>12</v>
      </c>
      <c r="H27" s="59">
        <v>92</v>
      </c>
      <c r="I27" s="131"/>
      <c r="J27" s="58">
        <v>1</v>
      </c>
      <c r="K27" s="58"/>
      <c r="L27" s="58"/>
      <c r="M27" s="58"/>
      <c r="N27" s="59">
        <v>1</v>
      </c>
      <c r="O27" s="59">
        <v>8</v>
      </c>
      <c r="P27" s="131"/>
      <c r="Q27" s="59">
        <v>13</v>
      </c>
    </row>
    <row r="28" spans="1:17" ht="16.5">
      <c r="A28" s="101" t="s">
        <v>484</v>
      </c>
      <c r="B28" s="55"/>
      <c r="C28" s="58">
        <v>296</v>
      </c>
      <c r="D28" s="58">
        <v>42</v>
      </c>
      <c r="E28" s="58">
        <v>390</v>
      </c>
      <c r="F28" s="58">
        <v>37</v>
      </c>
      <c r="G28" s="59">
        <v>765</v>
      </c>
      <c r="H28" s="59">
        <v>69</v>
      </c>
      <c r="I28" s="131"/>
      <c r="J28" s="58">
        <v>159</v>
      </c>
      <c r="K28" s="58">
        <v>21</v>
      </c>
      <c r="L28" s="58">
        <v>136</v>
      </c>
      <c r="M28" s="58">
        <v>26</v>
      </c>
      <c r="N28" s="59">
        <v>342</v>
      </c>
      <c r="O28" s="59">
        <v>31</v>
      </c>
      <c r="P28" s="131"/>
      <c r="Q28" s="60">
        <v>1107</v>
      </c>
    </row>
    <row r="29" spans="1:17" ht="16.5">
      <c r="A29" s="101" t="s">
        <v>485</v>
      </c>
      <c r="B29" s="55"/>
      <c r="C29" s="58">
        <v>1</v>
      </c>
      <c r="D29" s="58"/>
      <c r="E29" s="58"/>
      <c r="F29" s="58"/>
      <c r="G29" s="59">
        <v>1</v>
      </c>
      <c r="H29" s="59">
        <v>100</v>
      </c>
      <c r="I29" s="131"/>
      <c r="J29" s="58"/>
      <c r="K29" s="58"/>
      <c r="L29" s="58"/>
      <c r="M29" s="58"/>
      <c r="N29" s="59">
        <v>0</v>
      </c>
      <c r="O29" s="59">
        <v>0</v>
      </c>
      <c r="P29" s="131"/>
      <c r="Q29" s="59">
        <v>1</v>
      </c>
    </row>
    <row r="30" spans="1:17" ht="16.5">
      <c r="A30" s="101" t="s">
        <v>486</v>
      </c>
      <c r="B30" s="55"/>
      <c r="C30" s="58">
        <v>1</v>
      </c>
      <c r="D30" s="58"/>
      <c r="E30" s="58"/>
      <c r="F30" s="58"/>
      <c r="G30" s="59">
        <v>1</v>
      </c>
      <c r="H30" s="59">
        <v>100</v>
      </c>
      <c r="I30" s="131"/>
      <c r="J30" s="58"/>
      <c r="K30" s="58"/>
      <c r="L30" s="58"/>
      <c r="M30" s="58"/>
      <c r="N30" s="59">
        <v>0</v>
      </c>
      <c r="O30" s="59">
        <v>0</v>
      </c>
      <c r="P30" s="131"/>
      <c r="Q30" s="59">
        <v>1</v>
      </c>
    </row>
    <row r="31" spans="1:17" ht="16.5">
      <c r="A31" s="101" t="s">
        <v>487</v>
      </c>
      <c r="B31" s="55"/>
      <c r="C31" s="58">
        <v>120</v>
      </c>
      <c r="D31" s="58">
        <v>7</v>
      </c>
      <c r="E31" s="58">
        <v>165</v>
      </c>
      <c r="F31" s="58">
        <v>4</v>
      </c>
      <c r="G31" s="59">
        <v>296</v>
      </c>
      <c r="H31" s="59">
        <v>63</v>
      </c>
      <c r="I31" s="131"/>
      <c r="J31" s="58">
        <v>72</v>
      </c>
      <c r="K31" s="58">
        <v>2</v>
      </c>
      <c r="L31" s="58">
        <v>97</v>
      </c>
      <c r="M31" s="58">
        <v>1</v>
      </c>
      <c r="N31" s="59">
        <v>172</v>
      </c>
      <c r="O31" s="59">
        <v>37</v>
      </c>
      <c r="P31" s="131"/>
      <c r="Q31" s="59">
        <v>468</v>
      </c>
    </row>
    <row r="32" spans="1:17" ht="16.5">
      <c r="A32" s="101" t="s">
        <v>488</v>
      </c>
      <c r="B32" s="55"/>
      <c r="C32" s="58">
        <v>4</v>
      </c>
      <c r="D32" s="58"/>
      <c r="E32" s="58">
        <v>2</v>
      </c>
      <c r="F32" s="58"/>
      <c r="G32" s="59">
        <v>6</v>
      </c>
      <c r="H32" s="59">
        <v>86</v>
      </c>
      <c r="I32" s="131"/>
      <c r="J32" s="58"/>
      <c r="K32" s="58"/>
      <c r="L32" s="58">
        <v>1</v>
      </c>
      <c r="M32" s="58"/>
      <c r="N32" s="59">
        <v>1</v>
      </c>
      <c r="O32" s="59">
        <v>14</v>
      </c>
      <c r="P32" s="131"/>
      <c r="Q32" s="59">
        <v>7</v>
      </c>
    </row>
    <row r="33" spans="1:17" ht="16.5">
      <c r="A33" s="101" t="s">
        <v>489</v>
      </c>
      <c r="B33" s="55"/>
      <c r="C33" s="58"/>
      <c r="D33" s="58"/>
      <c r="E33" s="58"/>
      <c r="F33" s="58"/>
      <c r="G33" s="59">
        <v>0</v>
      </c>
      <c r="H33" s="59">
        <v>0</v>
      </c>
      <c r="I33" s="131"/>
      <c r="J33" s="58">
        <v>1</v>
      </c>
      <c r="K33" s="58"/>
      <c r="L33" s="58"/>
      <c r="M33" s="58"/>
      <c r="N33" s="59">
        <v>1</v>
      </c>
      <c r="O33" s="59">
        <v>100</v>
      </c>
      <c r="P33" s="131"/>
      <c r="Q33" s="59">
        <v>1</v>
      </c>
    </row>
    <row r="34" spans="1:17" ht="16.5">
      <c r="A34" s="101" t="s">
        <v>490</v>
      </c>
      <c r="B34" s="55"/>
      <c r="C34" s="58">
        <v>258</v>
      </c>
      <c r="D34" s="58">
        <v>15</v>
      </c>
      <c r="E34" s="58">
        <v>323</v>
      </c>
      <c r="F34" s="58">
        <v>6</v>
      </c>
      <c r="G34" s="59">
        <v>602</v>
      </c>
      <c r="H34" s="59">
        <v>86</v>
      </c>
      <c r="I34" s="131"/>
      <c r="J34" s="58">
        <v>41</v>
      </c>
      <c r="K34" s="58">
        <v>1</v>
      </c>
      <c r="L34" s="58">
        <v>51</v>
      </c>
      <c r="M34" s="58">
        <v>2</v>
      </c>
      <c r="N34" s="59">
        <v>95</v>
      </c>
      <c r="O34" s="59">
        <v>14</v>
      </c>
      <c r="P34" s="131"/>
      <c r="Q34" s="59">
        <v>697</v>
      </c>
    </row>
    <row r="35" spans="1:17" ht="16.5">
      <c r="A35" s="101" t="s">
        <v>491</v>
      </c>
      <c r="B35" s="55"/>
      <c r="C35" s="58"/>
      <c r="D35" s="58"/>
      <c r="E35" s="58">
        <v>1</v>
      </c>
      <c r="F35" s="58"/>
      <c r="G35" s="59">
        <v>1</v>
      </c>
      <c r="H35" s="59">
        <v>50</v>
      </c>
      <c r="I35" s="131"/>
      <c r="J35" s="58"/>
      <c r="K35" s="58"/>
      <c r="L35" s="58"/>
      <c r="M35" s="58">
        <v>1</v>
      </c>
      <c r="N35" s="59">
        <v>1</v>
      </c>
      <c r="O35" s="59">
        <v>50</v>
      </c>
      <c r="P35" s="131"/>
      <c r="Q35" s="59">
        <v>2</v>
      </c>
    </row>
    <row r="36" spans="1:17" ht="16.5">
      <c r="A36" s="101" t="s">
        <v>492</v>
      </c>
      <c r="B36" s="55"/>
      <c r="C36" s="58"/>
      <c r="D36" s="58"/>
      <c r="E36" s="58">
        <v>1</v>
      </c>
      <c r="F36" s="58"/>
      <c r="G36" s="59">
        <v>1</v>
      </c>
      <c r="H36" s="59">
        <v>100</v>
      </c>
      <c r="I36" s="131"/>
      <c r="J36" s="58"/>
      <c r="K36" s="58"/>
      <c r="L36" s="58"/>
      <c r="M36" s="58"/>
      <c r="N36" s="59">
        <v>0</v>
      </c>
      <c r="O36" s="59">
        <v>0</v>
      </c>
      <c r="P36" s="131"/>
      <c r="Q36" s="59">
        <v>1</v>
      </c>
    </row>
    <row r="37" spans="1:17" ht="16.5">
      <c r="A37" s="101" t="s">
        <v>493</v>
      </c>
      <c r="B37" s="55"/>
      <c r="C37" s="58">
        <v>1</v>
      </c>
      <c r="D37" s="58"/>
      <c r="E37" s="58">
        <v>1</v>
      </c>
      <c r="F37" s="58"/>
      <c r="G37" s="59">
        <v>2</v>
      </c>
      <c r="H37" s="59">
        <v>67</v>
      </c>
      <c r="I37" s="131"/>
      <c r="J37" s="58"/>
      <c r="K37" s="58"/>
      <c r="L37" s="58"/>
      <c r="M37" s="58">
        <v>1</v>
      </c>
      <c r="N37" s="59">
        <v>1</v>
      </c>
      <c r="O37" s="59">
        <v>33</v>
      </c>
      <c r="P37" s="131"/>
      <c r="Q37" s="59">
        <v>3</v>
      </c>
    </row>
    <row r="38" spans="1:17" ht="16.5">
      <c r="A38" s="101" t="s">
        <v>494</v>
      </c>
      <c r="B38" s="55"/>
      <c r="C38" s="58"/>
      <c r="D38" s="58"/>
      <c r="E38" s="58">
        <v>1</v>
      </c>
      <c r="F38" s="58"/>
      <c r="G38" s="59">
        <v>1</v>
      </c>
      <c r="H38" s="59">
        <v>100</v>
      </c>
      <c r="I38" s="131"/>
      <c r="J38" s="58"/>
      <c r="K38" s="58"/>
      <c r="L38" s="58"/>
      <c r="M38" s="58"/>
      <c r="N38" s="59">
        <v>0</v>
      </c>
      <c r="O38" s="59">
        <v>0</v>
      </c>
      <c r="P38" s="131"/>
      <c r="Q38" s="59">
        <v>1</v>
      </c>
    </row>
    <row r="39" spans="1:17" ht="16.5">
      <c r="A39" s="101" t="s">
        <v>495</v>
      </c>
      <c r="B39" s="55"/>
      <c r="C39" s="58">
        <v>1</v>
      </c>
      <c r="D39" s="58"/>
      <c r="E39" s="58"/>
      <c r="F39" s="58"/>
      <c r="G39" s="59">
        <v>1</v>
      </c>
      <c r="H39" s="59">
        <v>100</v>
      </c>
      <c r="I39" s="131"/>
      <c r="J39" s="58"/>
      <c r="K39" s="58"/>
      <c r="L39" s="58"/>
      <c r="M39" s="58"/>
      <c r="N39" s="59">
        <v>0</v>
      </c>
      <c r="O39" s="59">
        <v>0</v>
      </c>
      <c r="P39" s="131"/>
      <c r="Q39" s="59">
        <v>1</v>
      </c>
    </row>
    <row r="40" spans="1:17" ht="16.5">
      <c r="A40" s="101" t="s">
        <v>496</v>
      </c>
      <c r="B40" s="55"/>
      <c r="C40" s="58"/>
      <c r="D40" s="58"/>
      <c r="E40" s="58"/>
      <c r="F40" s="58"/>
      <c r="G40" s="59">
        <v>0</v>
      </c>
      <c r="H40" s="59">
        <v>0</v>
      </c>
      <c r="I40" s="131"/>
      <c r="J40" s="58">
        <v>2</v>
      </c>
      <c r="K40" s="58"/>
      <c r="L40" s="58"/>
      <c r="M40" s="58"/>
      <c r="N40" s="59">
        <v>2</v>
      </c>
      <c r="O40" s="59">
        <v>100</v>
      </c>
      <c r="P40" s="131"/>
      <c r="Q40" s="59">
        <v>2</v>
      </c>
    </row>
    <row r="41" spans="1:17" ht="16.5">
      <c r="A41" s="101" t="s">
        <v>497</v>
      </c>
      <c r="B41" s="55"/>
      <c r="C41" s="58">
        <v>2</v>
      </c>
      <c r="D41" s="58"/>
      <c r="E41" s="58">
        <v>2</v>
      </c>
      <c r="F41" s="58"/>
      <c r="G41" s="59">
        <v>4</v>
      </c>
      <c r="H41" s="59">
        <v>100</v>
      </c>
      <c r="I41" s="131"/>
      <c r="J41" s="58"/>
      <c r="K41" s="58"/>
      <c r="L41" s="58"/>
      <c r="M41" s="58"/>
      <c r="N41" s="59">
        <v>0</v>
      </c>
      <c r="O41" s="59">
        <v>0</v>
      </c>
      <c r="P41" s="131"/>
      <c r="Q41" s="59">
        <v>4</v>
      </c>
    </row>
    <row r="42" spans="1:17" ht="16.5">
      <c r="A42" s="101" t="s">
        <v>498</v>
      </c>
      <c r="B42" s="55"/>
      <c r="C42" s="58"/>
      <c r="D42" s="58"/>
      <c r="E42" s="58">
        <v>1</v>
      </c>
      <c r="F42" s="58"/>
      <c r="G42" s="59">
        <v>1</v>
      </c>
      <c r="H42" s="59">
        <v>100</v>
      </c>
      <c r="I42" s="131"/>
      <c r="J42" s="58"/>
      <c r="K42" s="58"/>
      <c r="L42" s="58"/>
      <c r="M42" s="58"/>
      <c r="N42" s="59">
        <v>0</v>
      </c>
      <c r="O42" s="59">
        <v>0</v>
      </c>
      <c r="P42" s="131"/>
      <c r="Q42" s="59">
        <v>1</v>
      </c>
    </row>
    <row r="43" spans="1:17" ht="16.5">
      <c r="A43" s="101" t="s">
        <v>499</v>
      </c>
      <c r="B43" s="55"/>
      <c r="C43" s="58"/>
      <c r="D43" s="58"/>
      <c r="E43" s="58">
        <v>1</v>
      </c>
      <c r="F43" s="58"/>
      <c r="G43" s="59">
        <v>1</v>
      </c>
      <c r="H43" s="59">
        <v>100</v>
      </c>
      <c r="I43" s="131"/>
      <c r="J43" s="58"/>
      <c r="K43" s="58"/>
      <c r="L43" s="58"/>
      <c r="M43" s="58"/>
      <c r="N43" s="59">
        <v>0</v>
      </c>
      <c r="O43" s="59">
        <v>0</v>
      </c>
      <c r="P43" s="131"/>
      <c r="Q43" s="59">
        <v>1</v>
      </c>
    </row>
    <row r="44" spans="1:17" ht="16.5">
      <c r="A44" s="101" t="s">
        <v>500</v>
      </c>
      <c r="B44" s="55"/>
      <c r="C44" s="58"/>
      <c r="D44" s="58"/>
      <c r="E44" s="58"/>
      <c r="F44" s="58"/>
      <c r="G44" s="59">
        <v>0</v>
      </c>
      <c r="H44" s="59">
        <v>0</v>
      </c>
      <c r="I44" s="131"/>
      <c r="J44" s="58"/>
      <c r="K44" s="58"/>
      <c r="L44" s="58">
        <v>1</v>
      </c>
      <c r="M44" s="58"/>
      <c r="N44" s="59">
        <v>1</v>
      </c>
      <c r="O44" s="59">
        <v>100</v>
      </c>
      <c r="P44" s="131"/>
      <c r="Q44" s="59">
        <v>1</v>
      </c>
    </row>
    <row r="45" spans="1:17" ht="16.5">
      <c r="A45" s="101" t="s">
        <v>501</v>
      </c>
      <c r="B45" s="55"/>
      <c r="C45" s="58">
        <v>1</v>
      </c>
      <c r="D45" s="58"/>
      <c r="E45" s="58"/>
      <c r="F45" s="58"/>
      <c r="G45" s="59">
        <v>1</v>
      </c>
      <c r="H45" s="59">
        <v>100</v>
      </c>
      <c r="I45" s="131"/>
      <c r="J45" s="58"/>
      <c r="K45" s="58"/>
      <c r="L45" s="58"/>
      <c r="M45" s="58"/>
      <c r="N45" s="59">
        <v>0</v>
      </c>
      <c r="O45" s="59">
        <v>0</v>
      </c>
      <c r="P45" s="131"/>
      <c r="Q45" s="59">
        <v>1</v>
      </c>
    </row>
    <row r="46" spans="1:17" ht="16.5">
      <c r="A46" s="101" t="s">
        <v>502</v>
      </c>
      <c r="B46" s="55"/>
      <c r="C46" s="58"/>
      <c r="D46" s="58"/>
      <c r="E46" s="58">
        <v>1</v>
      </c>
      <c r="F46" s="58"/>
      <c r="G46" s="59">
        <v>1</v>
      </c>
      <c r="H46" s="59">
        <v>100</v>
      </c>
      <c r="I46" s="131"/>
      <c r="J46" s="58"/>
      <c r="K46" s="58"/>
      <c r="L46" s="58"/>
      <c r="M46" s="58"/>
      <c r="N46" s="59">
        <v>0</v>
      </c>
      <c r="O46" s="59">
        <v>0</v>
      </c>
      <c r="P46" s="131"/>
      <c r="Q46" s="59">
        <v>1</v>
      </c>
    </row>
    <row r="47" spans="1:17" ht="16.5">
      <c r="A47" s="101" t="s">
        <v>503</v>
      </c>
      <c r="B47" s="55"/>
      <c r="C47" s="58">
        <v>16</v>
      </c>
      <c r="D47" s="58"/>
      <c r="E47" s="58">
        <v>15</v>
      </c>
      <c r="F47" s="58">
        <v>2</v>
      </c>
      <c r="G47" s="59">
        <v>33</v>
      </c>
      <c r="H47" s="59">
        <v>79</v>
      </c>
      <c r="I47" s="131"/>
      <c r="J47" s="58">
        <v>5</v>
      </c>
      <c r="K47" s="58"/>
      <c r="L47" s="58">
        <v>4</v>
      </c>
      <c r="M47" s="58"/>
      <c r="N47" s="59">
        <v>9</v>
      </c>
      <c r="O47" s="59">
        <v>21</v>
      </c>
      <c r="P47" s="131"/>
      <c r="Q47" s="59">
        <v>42</v>
      </c>
    </row>
    <row r="48" spans="1:17" ht="16.5">
      <c r="A48" s="101" t="s">
        <v>504</v>
      </c>
      <c r="B48" s="55"/>
      <c r="C48" s="58">
        <v>1</v>
      </c>
      <c r="D48" s="58"/>
      <c r="E48" s="58">
        <v>1</v>
      </c>
      <c r="F48" s="58"/>
      <c r="G48" s="59">
        <v>2</v>
      </c>
      <c r="H48" s="59">
        <v>100</v>
      </c>
      <c r="I48" s="131"/>
      <c r="J48" s="58"/>
      <c r="K48" s="58"/>
      <c r="L48" s="58"/>
      <c r="M48" s="58"/>
      <c r="N48" s="59">
        <v>0</v>
      </c>
      <c r="O48" s="59">
        <v>0</v>
      </c>
      <c r="P48" s="131"/>
      <c r="Q48" s="59">
        <v>2</v>
      </c>
    </row>
    <row r="49" spans="1:17" ht="16.5">
      <c r="A49" s="101" t="s">
        <v>505</v>
      </c>
      <c r="B49" s="55"/>
      <c r="C49" s="58">
        <v>1</v>
      </c>
      <c r="D49" s="58"/>
      <c r="E49" s="58"/>
      <c r="F49" s="58"/>
      <c r="G49" s="59">
        <v>1</v>
      </c>
      <c r="H49" s="59">
        <v>50</v>
      </c>
      <c r="I49" s="131"/>
      <c r="J49" s="58">
        <v>1</v>
      </c>
      <c r="K49" s="58"/>
      <c r="L49" s="58"/>
      <c r="M49" s="58"/>
      <c r="N49" s="59">
        <v>1</v>
      </c>
      <c r="O49" s="59">
        <v>50</v>
      </c>
      <c r="P49" s="131"/>
      <c r="Q49" s="59">
        <v>2</v>
      </c>
    </row>
    <row r="50" spans="1:17" ht="16.5">
      <c r="A50" s="101" t="s">
        <v>506</v>
      </c>
      <c r="B50" s="55"/>
      <c r="C50" s="58"/>
      <c r="D50" s="58"/>
      <c r="E50" s="58"/>
      <c r="F50" s="58"/>
      <c r="G50" s="59">
        <v>0</v>
      </c>
      <c r="H50" s="59">
        <v>0</v>
      </c>
      <c r="I50" s="131"/>
      <c r="J50" s="58"/>
      <c r="K50" s="58">
        <v>3</v>
      </c>
      <c r="L50" s="58"/>
      <c r="M50" s="58"/>
      <c r="N50" s="59">
        <v>3</v>
      </c>
      <c r="O50" s="59">
        <v>100</v>
      </c>
      <c r="P50" s="131"/>
      <c r="Q50" s="59">
        <v>3</v>
      </c>
    </row>
    <row r="51" spans="1:17" ht="16.5">
      <c r="A51" s="101" t="s">
        <v>507</v>
      </c>
      <c r="B51" s="55"/>
      <c r="C51" s="58">
        <v>9</v>
      </c>
      <c r="D51" s="58">
        <v>3</v>
      </c>
      <c r="E51" s="58">
        <v>9</v>
      </c>
      <c r="F51" s="58"/>
      <c r="G51" s="59">
        <v>21</v>
      </c>
      <c r="H51" s="59">
        <v>57</v>
      </c>
      <c r="I51" s="131"/>
      <c r="J51" s="58">
        <v>1</v>
      </c>
      <c r="K51" s="58"/>
      <c r="L51" s="58">
        <v>10</v>
      </c>
      <c r="M51" s="58">
        <v>5</v>
      </c>
      <c r="N51" s="59">
        <v>16</v>
      </c>
      <c r="O51" s="59">
        <v>43</v>
      </c>
      <c r="P51" s="131"/>
      <c r="Q51" s="59">
        <v>37</v>
      </c>
    </row>
    <row r="52" spans="1:17" ht="16.5">
      <c r="A52" s="101" t="s">
        <v>508</v>
      </c>
      <c r="B52" s="55"/>
      <c r="C52" s="58"/>
      <c r="D52" s="58"/>
      <c r="E52" s="58"/>
      <c r="F52" s="58"/>
      <c r="G52" s="59">
        <v>0</v>
      </c>
      <c r="H52" s="59">
        <v>0</v>
      </c>
      <c r="I52" s="131"/>
      <c r="J52" s="58">
        <v>1</v>
      </c>
      <c r="K52" s="58"/>
      <c r="L52" s="58"/>
      <c r="M52" s="58"/>
      <c r="N52" s="59">
        <v>1</v>
      </c>
      <c r="O52" s="59">
        <v>100</v>
      </c>
      <c r="P52" s="131"/>
      <c r="Q52" s="59">
        <v>1</v>
      </c>
    </row>
    <row r="53" spans="1:17" ht="16.5">
      <c r="A53" s="101" t="s">
        <v>509</v>
      </c>
      <c r="B53" s="55"/>
      <c r="C53" s="58"/>
      <c r="D53" s="58"/>
      <c r="E53" s="58">
        <v>1</v>
      </c>
      <c r="F53" s="58"/>
      <c r="G53" s="59">
        <v>1</v>
      </c>
      <c r="H53" s="59">
        <v>100</v>
      </c>
      <c r="I53" s="131"/>
      <c r="J53" s="58"/>
      <c r="K53" s="58"/>
      <c r="L53" s="58"/>
      <c r="M53" s="58"/>
      <c r="N53" s="59">
        <v>0</v>
      </c>
      <c r="O53" s="59">
        <v>0</v>
      </c>
      <c r="P53" s="131"/>
      <c r="Q53" s="59">
        <v>1</v>
      </c>
    </row>
    <row r="54" spans="1:17" ht="16.5">
      <c r="A54" s="101" t="s">
        <v>510</v>
      </c>
      <c r="B54" s="55"/>
      <c r="C54" s="58">
        <v>1</v>
      </c>
      <c r="D54" s="58"/>
      <c r="E54" s="58">
        <v>1</v>
      </c>
      <c r="F54" s="58"/>
      <c r="G54" s="59">
        <v>2</v>
      </c>
      <c r="H54" s="59">
        <v>100</v>
      </c>
      <c r="I54" s="131"/>
      <c r="J54" s="58"/>
      <c r="K54" s="58"/>
      <c r="L54" s="58"/>
      <c r="M54" s="58"/>
      <c r="N54" s="59">
        <v>0</v>
      </c>
      <c r="O54" s="59">
        <v>0</v>
      </c>
      <c r="P54" s="131"/>
      <c r="Q54" s="59">
        <v>2</v>
      </c>
    </row>
    <row r="55" spans="1:17" ht="16.5">
      <c r="A55" s="101" t="s">
        <v>511</v>
      </c>
      <c r="B55" s="55"/>
      <c r="C55" s="58">
        <v>1</v>
      </c>
      <c r="D55" s="58"/>
      <c r="E55" s="58">
        <v>9</v>
      </c>
      <c r="F55" s="58">
        <v>2</v>
      </c>
      <c r="G55" s="59">
        <v>12</v>
      </c>
      <c r="H55" s="59">
        <v>92</v>
      </c>
      <c r="I55" s="131"/>
      <c r="J55" s="58"/>
      <c r="K55" s="58"/>
      <c r="L55" s="58">
        <v>1</v>
      </c>
      <c r="M55" s="58"/>
      <c r="N55" s="59">
        <v>1</v>
      </c>
      <c r="O55" s="59">
        <v>8</v>
      </c>
      <c r="P55" s="131"/>
      <c r="Q55" s="59">
        <v>13</v>
      </c>
    </row>
    <row r="56" spans="1:17" ht="16.5">
      <c r="A56" s="101" t="s">
        <v>512</v>
      </c>
      <c r="B56" s="55"/>
      <c r="C56" s="58"/>
      <c r="D56" s="58"/>
      <c r="E56" s="58"/>
      <c r="F56" s="58"/>
      <c r="G56" s="59">
        <v>0</v>
      </c>
      <c r="H56" s="59">
        <v>0</v>
      </c>
      <c r="I56" s="131"/>
      <c r="J56" s="58">
        <v>5</v>
      </c>
      <c r="K56" s="58"/>
      <c r="L56" s="58"/>
      <c r="M56" s="58"/>
      <c r="N56" s="59">
        <v>5</v>
      </c>
      <c r="O56" s="59">
        <v>100</v>
      </c>
      <c r="P56" s="131"/>
      <c r="Q56" s="59">
        <v>5</v>
      </c>
    </row>
    <row r="57" spans="1:17" ht="16.5">
      <c r="A57" s="101" t="s">
        <v>513</v>
      </c>
      <c r="B57" s="55"/>
      <c r="C57" s="58"/>
      <c r="D57" s="58">
        <v>1</v>
      </c>
      <c r="E57" s="58">
        <v>2</v>
      </c>
      <c r="F57" s="58"/>
      <c r="G57" s="59">
        <v>3</v>
      </c>
      <c r="H57" s="59">
        <v>75</v>
      </c>
      <c r="I57" s="131"/>
      <c r="J57" s="58">
        <v>1</v>
      </c>
      <c r="K57" s="58"/>
      <c r="L57" s="58"/>
      <c r="M57" s="58"/>
      <c r="N57" s="59">
        <v>1</v>
      </c>
      <c r="O57" s="59">
        <v>25</v>
      </c>
      <c r="P57" s="131"/>
      <c r="Q57" s="59">
        <v>4</v>
      </c>
    </row>
    <row r="58" spans="1:17" ht="16.5">
      <c r="A58" s="101" t="s">
        <v>514</v>
      </c>
      <c r="B58" s="55"/>
      <c r="C58" s="58"/>
      <c r="D58" s="58"/>
      <c r="E58" s="58">
        <v>1</v>
      </c>
      <c r="F58" s="58"/>
      <c r="G58" s="59">
        <v>1</v>
      </c>
      <c r="H58" s="59">
        <v>100</v>
      </c>
      <c r="I58" s="131"/>
      <c r="J58" s="58"/>
      <c r="K58" s="58"/>
      <c r="L58" s="58"/>
      <c r="M58" s="58"/>
      <c r="N58" s="59">
        <v>0</v>
      </c>
      <c r="O58" s="59">
        <v>0</v>
      </c>
      <c r="P58" s="131"/>
      <c r="Q58" s="59">
        <v>1</v>
      </c>
    </row>
    <row r="59" spans="1:17" ht="16.5">
      <c r="A59" s="101" t="s">
        <v>515</v>
      </c>
      <c r="B59" s="55"/>
      <c r="C59" s="58"/>
      <c r="D59" s="58"/>
      <c r="E59" s="58"/>
      <c r="F59" s="58"/>
      <c r="G59" s="59">
        <v>0</v>
      </c>
      <c r="H59" s="59">
        <v>0</v>
      </c>
      <c r="I59" s="131"/>
      <c r="J59" s="58"/>
      <c r="K59" s="58"/>
      <c r="L59" s="58">
        <v>1</v>
      </c>
      <c r="M59" s="58"/>
      <c r="N59" s="59">
        <v>1</v>
      </c>
      <c r="O59" s="59">
        <v>100</v>
      </c>
      <c r="P59" s="131"/>
      <c r="Q59" s="59">
        <v>1</v>
      </c>
    </row>
    <row r="60" spans="1:17" ht="16.5">
      <c r="A60" s="101" t="s">
        <v>516</v>
      </c>
      <c r="B60" s="55"/>
      <c r="C60" s="58"/>
      <c r="D60" s="58"/>
      <c r="E60" s="58"/>
      <c r="F60" s="58"/>
      <c r="G60" s="59">
        <v>0</v>
      </c>
      <c r="H60" s="59">
        <v>0</v>
      </c>
      <c r="I60" s="131"/>
      <c r="J60" s="58"/>
      <c r="K60" s="58"/>
      <c r="L60" s="58">
        <v>1</v>
      </c>
      <c r="M60" s="58"/>
      <c r="N60" s="59">
        <v>1</v>
      </c>
      <c r="O60" s="59">
        <v>100</v>
      </c>
      <c r="P60" s="131"/>
      <c r="Q60" s="59">
        <v>1</v>
      </c>
    </row>
    <row r="61" spans="1:17" ht="16.5">
      <c r="A61" s="101" t="s">
        <v>517</v>
      </c>
      <c r="B61" s="55"/>
      <c r="C61" s="58">
        <v>1</v>
      </c>
      <c r="D61" s="58"/>
      <c r="E61" s="58"/>
      <c r="F61" s="58"/>
      <c r="G61" s="59">
        <v>1</v>
      </c>
      <c r="H61" s="59">
        <v>50</v>
      </c>
      <c r="I61" s="131"/>
      <c r="J61" s="58">
        <v>1</v>
      </c>
      <c r="K61" s="58"/>
      <c r="L61" s="58"/>
      <c r="M61" s="58"/>
      <c r="N61" s="59">
        <v>1</v>
      </c>
      <c r="O61" s="59">
        <v>50</v>
      </c>
      <c r="P61" s="131"/>
      <c r="Q61" s="59">
        <v>2</v>
      </c>
    </row>
    <row r="62" spans="1:17" ht="16.5">
      <c r="A62" s="101" t="s">
        <v>518</v>
      </c>
      <c r="B62" s="55"/>
      <c r="C62" s="58">
        <v>2</v>
      </c>
      <c r="D62" s="58"/>
      <c r="E62" s="58">
        <v>1</v>
      </c>
      <c r="F62" s="58"/>
      <c r="G62" s="59">
        <v>3</v>
      </c>
      <c r="H62" s="59">
        <v>75</v>
      </c>
      <c r="I62" s="131"/>
      <c r="J62" s="58">
        <v>1</v>
      </c>
      <c r="K62" s="58"/>
      <c r="L62" s="58"/>
      <c r="M62" s="58"/>
      <c r="N62" s="59">
        <v>1</v>
      </c>
      <c r="O62" s="59">
        <v>25</v>
      </c>
      <c r="P62" s="131"/>
      <c r="Q62" s="59">
        <v>4</v>
      </c>
    </row>
    <row r="63" spans="1:17" ht="16.5">
      <c r="A63" s="101" t="s">
        <v>519</v>
      </c>
      <c r="B63" s="55"/>
      <c r="C63" s="58">
        <v>2</v>
      </c>
      <c r="D63" s="58"/>
      <c r="E63" s="58"/>
      <c r="F63" s="58"/>
      <c r="G63" s="59">
        <v>2</v>
      </c>
      <c r="H63" s="59">
        <v>67</v>
      </c>
      <c r="I63" s="131"/>
      <c r="J63" s="58">
        <v>1</v>
      </c>
      <c r="K63" s="58"/>
      <c r="L63" s="58"/>
      <c r="M63" s="58"/>
      <c r="N63" s="59">
        <v>1</v>
      </c>
      <c r="O63" s="59">
        <v>33</v>
      </c>
      <c r="P63" s="131"/>
      <c r="Q63" s="59">
        <v>3</v>
      </c>
    </row>
    <row r="64" spans="1:17" ht="16.5">
      <c r="A64" s="101" t="s">
        <v>520</v>
      </c>
      <c r="B64" s="55"/>
      <c r="C64" s="58">
        <v>71</v>
      </c>
      <c r="D64" s="58">
        <v>16</v>
      </c>
      <c r="E64" s="58">
        <v>39</v>
      </c>
      <c r="F64" s="58">
        <v>6</v>
      </c>
      <c r="G64" s="59">
        <v>132</v>
      </c>
      <c r="H64" s="59">
        <v>87</v>
      </c>
      <c r="I64" s="131"/>
      <c r="J64" s="58">
        <v>8</v>
      </c>
      <c r="K64" s="58">
        <v>3</v>
      </c>
      <c r="L64" s="58">
        <v>5</v>
      </c>
      <c r="M64" s="58">
        <v>4</v>
      </c>
      <c r="N64" s="59">
        <v>20</v>
      </c>
      <c r="O64" s="59">
        <v>13</v>
      </c>
      <c r="P64" s="131"/>
      <c r="Q64" s="59">
        <v>152</v>
      </c>
    </row>
    <row r="65" spans="1:17" ht="8.1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</row>
    <row r="66" spans="1:17" ht="27.75" customHeight="1">
      <c r="A66" s="176" t="s">
        <v>68</v>
      </c>
      <c r="B66" s="55"/>
      <c r="C66" s="174">
        <v>1054</v>
      </c>
      <c r="D66" s="175">
        <v>112</v>
      </c>
      <c r="E66" s="174">
        <v>1229</v>
      </c>
      <c r="F66" s="175">
        <v>74</v>
      </c>
      <c r="G66" s="174">
        <v>2469</v>
      </c>
      <c r="H66" s="175">
        <v>73</v>
      </c>
      <c r="I66" s="172"/>
      <c r="J66" s="175">
        <v>421</v>
      </c>
      <c r="K66" s="175">
        <v>40</v>
      </c>
      <c r="L66" s="175">
        <v>410</v>
      </c>
      <c r="M66" s="175">
        <v>49</v>
      </c>
      <c r="N66" s="175">
        <v>920</v>
      </c>
      <c r="O66" s="175">
        <v>27</v>
      </c>
      <c r="P66" s="172"/>
      <c r="Q66" s="174">
        <v>3389</v>
      </c>
    </row>
    <row r="67" spans="1:17">
      <c r="A67" s="55"/>
    </row>
    <row r="68" spans="1:17" ht="15" customHeight="1">
      <c r="A68" s="173" t="s">
        <v>287</v>
      </c>
    </row>
    <row r="69" spans="1:17" ht="15" customHeight="1">
      <c r="A69" s="173" t="s">
        <v>397</v>
      </c>
    </row>
    <row r="70" spans="1:17" ht="15" customHeight="1">
      <c r="A70" s="173" t="s">
        <v>276</v>
      </c>
    </row>
    <row r="71" spans="1:17" ht="15" customHeight="1">
      <c r="A71" s="173" t="s">
        <v>277</v>
      </c>
    </row>
  </sheetData>
  <mergeCells count="16">
    <mergeCell ref="O6:O7"/>
    <mergeCell ref="A2:Q2"/>
    <mergeCell ref="A3:Q3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3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ADA0D-DADE-45A3-AED7-F028FF25E3DE}">
  <dimension ref="A1:M38"/>
  <sheetViews>
    <sheetView view="pageBreakPreview" zoomScale="85" zoomScaleNormal="100" zoomScaleSheetLayoutView="85" workbookViewId="0">
      <selection activeCell="S22" sqref="S22"/>
    </sheetView>
  </sheetViews>
  <sheetFormatPr baseColWidth="10" defaultColWidth="11.42578125" defaultRowHeight="15"/>
  <cols>
    <col min="1" max="1" width="10.7109375" style="54" customWidth="1"/>
    <col min="2" max="2" width="6.140625" style="54" bestFit="1" customWidth="1"/>
    <col min="3" max="16384" width="11.42578125" style="54"/>
  </cols>
  <sheetData>
    <row r="1" spans="1:13">
      <c r="A1" s="53" t="s">
        <v>64</v>
      </c>
    </row>
    <row r="2" spans="1:13" ht="20.100000000000001" customHeight="1">
      <c r="A2" s="555" t="s">
        <v>527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tr">
        <f>UPPER(CONCATENATE("Marzo 2024"))</f>
        <v>MARZO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477"/>
      <c r="B4" s="478"/>
    </row>
    <row r="5" spans="1:13">
      <c r="A5" s="479" t="s">
        <v>378</v>
      </c>
      <c r="B5" s="479" t="s">
        <v>68</v>
      </c>
      <c r="C5" s="476"/>
    </row>
    <row r="6" spans="1:13" ht="16.5">
      <c r="A6" s="479" t="s">
        <v>291</v>
      </c>
      <c r="B6" s="480">
        <v>1166</v>
      </c>
      <c r="C6" s="476"/>
    </row>
    <row r="7" spans="1:13" ht="24.75">
      <c r="A7" s="479" t="s">
        <v>290</v>
      </c>
      <c r="B7" s="480">
        <v>1303</v>
      </c>
      <c r="C7" s="476"/>
    </row>
    <row r="8" spans="1:13" ht="16.5">
      <c r="A8" s="479" t="s">
        <v>293</v>
      </c>
      <c r="B8" s="480">
        <v>461</v>
      </c>
      <c r="C8" s="476"/>
    </row>
    <row r="9" spans="1:13" ht="24.75">
      <c r="A9" s="479" t="s">
        <v>292</v>
      </c>
      <c r="B9" s="480">
        <v>459</v>
      </c>
      <c r="C9" s="476"/>
    </row>
    <row r="10" spans="1:13">
      <c r="A10" s="479" t="s">
        <v>68</v>
      </c>
      <c r="B10" s="480"/>
      <c r="C10" s="476"/>
    </row>
    <row r="11" spans="1:13">
      <c r="A11" s="475"/>
      <c r="B11" s="476"/>
      <c r="C11" s="476"/>
    </row>
    <row r="12" spans="1:13">
      <c r="A12" s="476"/>
      <c r="B12" s="476"/>
      <c r="C12" s="476"/>
    </row>
    <row r="30" spans="7:8" ht="19.5">
      <c r="G30" s="97" t="s">
        <v>223</v>
      </c>
      <c r="H30" s="98">
        <v>3389</v>
      </c>
    </row>
    <row r="36" spans="1:1" ht="9.9499999999999993" customHeight="1">
      <c r="A36" s="141" t="s">
        <v>287</v>
      </c>
    </row>
    <row r="37" spans="1:1" ht="9.9499999999999993" customHeight="1">
      <c r="A37" s="141" t="s">
        <v>276</v>
      </c>
    </row>
    <row r="38" spans="1:1" ht="9.9499999999999993" customHeight="1">
      <c r="A38" s="141" t="s">
        <v>277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39" orientation="landscape" useFirstPageNumber="1" r:id="rId1"/>
  <headerFooter scaleWithDoc="0">
    <oddHeader xml:space="preserve">&amp;L&amp;G&amp;R&amp;G
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B915A-D5F2-4B5C-89C1-791FB9F9DE51}">
  <dimension ref="A1:M43"/>
  <sheetViews>
    <sheetView view="pageBreakPreview" zoomScale="70" zoomScaleNormal="100" zoomScaleSheetLayoutView="70" workbookViewId="0">
      <selection activeCell="R19" sqref="R19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50.1" customHeight="1">
      <c r="A2" s="597" t="s">
        <v>549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</row>
    <row r="3" spans="1:13" ht="20.100000000000001" customHeight="1">
      <c r="A3" s="597" t="str">
        <f>UPPER(CONCATENATE("Marzo 2024"))</f>
        <v>MARZO 2024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</row>
    <row r="4" spans="1:13">
      <c r="A4" s="55"/>
    </row>
    <row r="5" spans="1:13">
      <c r="A5" s="75" t="s">
        <v>550</v>
      </c>
      <c r="B5" s="75" t="s">
        <v>68</v>
      </c>
    </row>
    <row r="6" spans="1:13">
      <c r="A6" s="75" t="s">
        <v>551</v>
      </c>
      <c r="B6" s="76">
        <v>1460</v>
      </c>
    </row>
    <row r="7" spans="1:13" ht="19.5">
      <c r="A7" s="75" t="s">
        <v>552</v>
      </c>
      <c r="B7" s="76">
        <v>1115</v>
      </c>
      <c r="D7" s="97" t="s">
        <v>223</v>
      </c>
      <c r="E7" s="98">
        <v>3389</v>
      </c>
      <c r="J7" s="97" t="s">
        <v>223</v>
      </c>
      <c r="K7" s="98">
        <v>3314</v>
      </c>
    </row>
    <row r="8" spans="1:13">
      <c r="A8" s="75" t="s">
        <v>553</v>
      </c>
      <c r="B8" s="76">
        <v>651</v>
      </c>
    </row>
    <row r="9" spans="1:13">
      <c r="A9" s="75" t="s">
        <v>554</v>
      </c>
      <c r="B9" s="76">
        <v>88</v>
      </c>
    </row>
    <row r="10" spans="1:13">
      <c r="A10" s="75" t="s">
        <v>68</v>
      </c>
      <c r="B10" s="75"/>
    </row>
    <row r="16" spans="1:13">
      <c r="A16" s="75" t="s">
        <v>555</v>
      </c>
      <c r="B16" s="75" t="s">
        <v>68</v>
      </c>
    </row>
    <row r="17" spans="1:2">
      <c r="A17" s="75" t="s">
        <v>556</v>
      </c>
      <c r="B17" s="76">
        <v>3314</v>
      </c>
    </row>
    <row r="18" spans="1:2">
      <c r="A18" s="75" t="s">
        <v>557</v>
      </c>
      <c r="B18" s="76">
        <v>42</v>
      </c>
    </row>
    <row r="19" spans="1:2">
      <c r="A19" s="75" t="s">
        <v>558</v>
      </c>
      <c r="B19" s="76">
        <v>26</v>
      </c>
    </row>
    <row r="20" spans="1:2">
      <c r="A20" s="75" t="s">
        <v>559</v>
      </c>
      <c r="B20" s="76">
        <v>7</v>
      </c>
    </row>
    <row r="21" spans="1:2">
      <c r="A21" s="75" t="s">
        <v>68</v>
      </c>
      <c r="B21" s="76"/>
    </row>
    <row r="22" spans="1:2">
      <c r="A22" s="55"/>
    </row>
    <row r="36" spans="1:1" ht="9.9499999999999993" customHeight="1">
      <c r="A36" s="94" t="s">
        <v>287</v>
      </c>
    </row>
    <row r="37" spans="1:1" ht="9.9499999999999993" customHeight="1">
      <c r="A37" s="94" t="s">
        <v>276</v>
      </c>
    </row>
    <row r="38" spans="1:1" ht="9.9499999999999993" customHeight="1">
      <c r="A38" s="94" t="s">
        <v>277</v>
      </c>
    </row>
    <row r="41" spans="1:1">
      <c r="A41" s="94"/>
    </row>
    <row r="42" spans="1:1">
      <c r="A42" s="94"/>
    </row>
    <row r="43" spans="1:1">
      <c r="A43" s="94"/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40" orientation="landscape" useFirstPageNumber="1" r:id="rId1"/>
  <headerFooter scaleWithDoc="0">
    <oddHeader>&amp;L&amp;G&amp;R&amp;G</oddHeader>
    <oddFooter>&amp;R&amp;"Montserrat,Normal"&amp;10 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224E9-7D83-4520-9BE7-F9E4FCC0B16B}">
  <dimension ref="A1:Q42"/>
  <sheetViews>
    <sheetView view="pageBreakPreview" zoomScale="60" zoomScaleNormal="85" workbookViewId="0">
      <selection activeCell="X20" sqref="X20"/>
    </sheetView>
  </sheetViews>
  <sheetFormatPr baseColWidth="10" defaultColWidth="11.42578125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64</v>
      </c>
    </row>
    <row r="2" spans="1:17" s="483" customFormat="1" ht="20.100000000000001" customHeight="1">
      <c r="A2" s="642" t="s">
        <v>528</v>
      </c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</row>
    <row r="3" spans="1:17" s="483" customFormat="1" ht="20.100000000000001" customHeight="1">
      <c r="A3" s="642" t="str">
        <f>UPPER(CONCATENATE("Marzo 2024"))</f>
        <v>MARZO 2024</v>
      </c>
      <c r="B3" s="642"/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</row>
    <row r="4" spans="1:17">
      <c r="A4" s="55"/>
    </row>
    <row r="5" spans="1:17" ht="24.75" customHeight="1">
      <c r="A5" s="638" t="s">
        <v>529</v>
      </c>
      <c r="B5" s="565"/>
      <c r="C5" s="556" t="s">
        <v>280</v>
      </c>
      <c r="D5" s="556"/>
      <c r="E5" s="556"/>
      <c r="F5" s="556"/>
      <c r="G5" s="556"/>
      <c r="H5" s="556"/>
      <c r="I5" s="565"/>
      <c r="J5" s="556" t="s">
        <v>281</v>
      </c>
      <c r="K5" s="556"/>
      <c r="L5" s="556"/>
      <c r="M5" s="556"/>
      <c r="N5" s="556"/>
      <c r="O5" s="556"/>
      <c r="P5" s="565"/>
      <c r="Q5" s="638" t="s">
        <v>68</v>
      </c>
    </row>
    <row r="6" spans="1:17" ht="21" customHeight="1">
      <c r="A6" s="639"/>
      <c r="B6" s="565"/>
      <c r="C6" s="556" t="s">
        <v>282</v>
      </c>
      <c r="D6" s="556"/>
      <c r="E6" s="556" t="s">
        <v>283</v>
      </c>
      <c r="F6" s="556"/>
      <c r="G6" s="556" t="s">
        <v>195</v>
      </c>
      <c r="H6" s="556" t="s">
        <v>284</v>
      </c>
      <c r="I6" s="565"/>
      <c r="J6" s="556" t="s">
        <v>282</v>
      </c>
      <c r="K6" s="556"/>
      <c r="L6" s="556" t="s">
        <v>283</v>
      </c>
      <c r="M6" s="556"/>
      <c r="N6" s="556" t="s">
        <v>195</v>
      </c>
      <c r="O6" s="556" t="s">
        <v>284</v>
      </c>
      <c r="P6" s="565"/>
      <c r="Q6" s="639"/>
    </row>
    <row r="7" spans="1:17" ht="18.75" customHeight="1">
      <c r="A7" s="640"/>
      <c r="B7" s="565"/>
      <c r="C7" s="90" t="s">
        <v>285</v>
      </c>
      <c r="D7" s="90" t="s">
        <v>286</v>
      </c>
      <c r="E7" s="90" t="s">
        <v>285</v>
      </c>
      <c r="F7" s="90" t="s">
        <v>286</v>
      </c>
      <c r="G7" s="556"/>
      <c r="H7" s="556"/>
      <c r="I7" s="565"/>
      <c r="J7" s="90" t="s">
        <v>285</v>
      </c>
      <c r="K7" s="90" t="s">
        <v>286</v>
      </c>
      <c r="L7" s="90" t="s">
        <v>285</v>
      </c>
      <c r="M7" s="90" t="s">
        <v>286</v>
      </c>
      <c r="N7" s="556"/>
      <c r="O7" s="556"/>
      <c r="P7" s="565"/>
      <c r="Q7" s="640"/>
    </row>
    <row r="8" spans="1:17" ht="8.1" customHeight="1">
      <c r="A8" s="481"/>
      <c r="B8" s="55"/>
      <c r="C8" s="482"/>
      <c r="D8" s="482"/>
      <c r="E8" s="482"/>
      <c r="F8" s="482"/>
      <c r="G8" s="482"/>
      <c r="H8" s="482"/>
      <c r="I8" s="55"/>
      <c r="J8" s="482"/>
      <c r="K8" s="482"/>
      <c r="L8" s="482"/>
      <c r="M8" s="482"/>
      <c r="N8" s="482"/>
      <c r="O8" s="482"/>
      <c r="P8" s="55"/>
      <c r="Q8" s="482"/>
    </row>
    <row r="9" spans="1:17" ht="39" customHeight="1">
      <c r="A9" s="101" t="s">
        <v>530</v>
      </c>
      <c r="B9" s="106"/>
      <c r="C9" s="145"/>
      <c r="D9" s="145"/>
      <c r="E9" s="145"/>
      <c r="F9" s="145"/>
      <c r="G9" s="61">
        <v>0</v>
      </c>
      <c r="H9" s="61">
        <v>0</v>
      </c>
      <c r="I9" s="106"/>
      <c r="J9" s="145">
        <v>1</v>
      </c>
      <c r="K9" s="145"/>
      <c r="L9" s="145"/>
      <c r="M9" s="145"/>
      <c r="N9" s="61">
        <v>1</v>
      </c>
      <c r="O9" s="61">
        <v>100</v>
      </c>
      <c r="P9" s="106"/>
      <c r="Q9" s="61">
        <v>1</v>
      </c>
    </row>
    <row r="10" spans="1:17" ht="39" customHeight="1">
      <c r="A10" s="101" t="s">
        <v>543</v>
      </c>
      <c r="B10" s="106"/>
      <c r="C10" s="145"/>
      <c r="D10" s="145"/>
      <c r="E10" s="145">
        <v>1</v>
      </c>
      <c r="F10" s="145"/>
      <c r="G10" s="61">
        <v>1</v>
      </c>
      <c r="H10" s="61">
        <v>20</v>
      </c>
      <c r="I10" s="106"/>
      <c r="J10" s="145">
        <v>2</v>
      </c>
      <c r="K10" s="145"/>
      <c r="L10" s="145">
        <v>2</v>
      </c>
      <c r="M10" s="145"/>
      <c r="N10" s="61">
        <v>4</v>
      </c>
      <c r="O10" s="61">
        <v>80</v>
      </c>
      <c r="P10" s="106"/>
      <c r="Q10" s="61">
        <v>5</v>
      </c>
    </row>
    <row r="11" spans="1:17" ht="39" customHeight="1">
      <c r="A11" s="101" t="s">
        <v>540</v>
      </c>
      <c r="B11" s="106"/>
      <c r="C11" s="145"/>
      <c r="D11" s="145"/>
      <c r="E11" s="145">
        <v>1</v>
      </c>
      <c r="F11" s="145"/>
      <c r="G11" s="61">
        <v>1</v>
      </c>
      <c r="H11" s="61">
        <v>100</v>
      </c>
      <c r="I11" s="106"/>
      <c r="J11" s="145"/>
      <c r="K11" s="145"/>
      <c r="L11" s="145"/>
      <c r="M11" s="145"/>
      <c r="N11" s="61">
        <v>0</v>
      </c>
      <c r="O11" s="61">
        <v>0</v>
      </c>
      <c r="P11" s="106"/>
      <c r="Q11" s="61">
        <v>1</v>
      </c>
    </row>
    <row r="12" spans="1:17" ht="39" customHeight="1">
      <c r="A12" s="101" t="s">
        <v>547</v>
      </c>
      <c r="B12" s="106"/>
      <c r="C12" s="145"/>
      <c r="D12" s="145"/>
      <c r="E12" s="145"/>
      <c r="F12" s="145"/>
      <c r="G12" s="61">
        <v>0</v>
      </c>
      <c r="H12" s="61">
        <v>0</v>
      </c>
      <c r="I12" s="106"/>
      <c r="J12" s="145"/>
      <c r="K12" s="145"/>
      <c r="L12" s="145">
        <v>1</v>
      </c>
      <c r="M12" s="145"/>
      <c r="N12" s="61">
        <v>1</v>
      </c>
      <c r="O12" s="61">
        <v>100</v>
      </c>
      <c r="P12" s="106"/>
      <c r="Q12" s="61">
        <v>1</v>
      </c>
    </row>
    <row r="13" spans="1:17" ht="39" customHeight="1">
      <c r="A13" s="101" t="s">
        <v>531</v>
      </c>
      <c r="B13" s="106"/>
      <c r="C13" s="145">
        <v>2</v>
      </c>
      <c r="D13" s="145"/>
      <c r="E13" s="145"/>
      <c r="F13" s="145"/>
      <c r="G13" s="61">
        <v>2</v>
      </c>
      <c r="H13" s="61">
        <v>50</v>
      </c>
      <c r="I13" s="106"/>
      <c r="J13" s="145">
        <v>1</v>
      </c>
      <c r="K13" s="145"/>
      <c r="L13" s="145">
        <v>1</v>
      </c>
      <c r="M13" s="145"/>
      <c r="N13" s="61">
        <v>2</v>
      </c>
      <c r="O13" s="61">
        <v>50</v>
      </c>
      <c r="P13" s="106"/>
      <c r="Q13" s="61">
        <v>4</v>
      </c>
    </row>
    <row r="14" spans="1:17" ht="39" customHeight="1">
      <c r="A14" s="101" t="s">
        <v>532</v>
      </c>
      <c r="B14" s="106"/>
      <c r="C14" s="145">
        <v>2</v>
      </c>
      <c r="D14" s="145"/>
      <c r="E14" s="145"/>
      <c r="F14" s="145"/>
      <c r="G14" s="61">
        <v>2</v>
      </c>
      <c r="H14" s="61">
        <v>40</v>
      </c>
      <c r="I14" s="106"/>
      <c r="J14" s="145">
        <v>1</v>
      </c>
      <c r="K14" s="145"/>
      <c r="L14" s="145">
        <v>2</v>
      </c>
      <c r="M14" s="145"/>
      <c r="N14" s="61">
        <v>3</v>
      </c>
      <c r="O14" s="61">
        <v>60</v>
      </c>
      <c r="P14" s="106"/>
      <c r="Q14" s="61">
        <v>5</v>
      </c>
    </row>
    <row r="15" spans="1:17" ht="39" customHeight="1">
      <c r="A15" s="101" t="s">
        <v>541</v>
      </c>
      <c r="B15" s="106"/>
      <c r="C15" s="145">
        <v>1</v>
      </c>
      <c r="D15" s="145"/>
      <c r="E15" s="145"/>
      <c r="F15" s="145"/>
      <c r="G15" s="61">
        <v>1</v>
      </c>
      <c r="H15" s="61">
        <v>100</v>
      </c>
      <c r="I15" s="106"/>
      <c r="J15" s="145"/>
      <c r="K15" s="145"/>
      <c r="L15" s="145"/>
      <c r="M15" s="145"/>
      <c r="N15" s="61">
        <v>0</v>
      </c>
      <c r="O15" s="61">
        <v>0</v>
      </c>
      <c r="P15" s="106"/>
      <c r="Q15" s="61">
        <v>1</v>
      </c>
    </row>
    <row r="16" spans="1:17" ht="39" customHeight="1">
      <c r="A16" s="101" t="s">
        <v>533</v>
      </c>
      <c r="B16" s="106"/>
      <c r="C16" s="145">
        <v>791</v>
      </c>
      <c r="D16" s="145">
        <v>76</v>
      </c>
      <c r="E16" s="145">
        <v>881</v>
      </c>
      <c r="F16" s="145">
        <v>47</v>
      </c>
      <c r="G16" s="62">
        <v>1795</v>
      </c>
      <c r="H16" s="61">
        <v>75</v>
      </c>
      <c r="I16" s="106"/>
      <c r="J16" s="145">
        <v>261</v>
      </c>
      <c r="K16" s="145">
        <v>21</v>
      </c>
      <c r="L16" s="145">
        <v>284</v>
      </c>
      <c r="M16" s="145">
        <v>25</v>
      </c>
      <c r="N16" s="61">
        <v>591</v>
      </c>
      <c r="O16" s="61">
        <v>25</v>
      </c>
      <c r="P16" s="106"/>
      <c r="Q16" s="62">
        <v>2386</v>
      </c>
    </row>
    <row r="17" spans="1:17" ht="39" customHeight="1">
      <c r="A17" s="101" t="s">
        <v>534</v>
      </c>
      <c r="B17" s="106"/>
      <c r="C17" s="145">
        <v>7</v>
      </c>
      <c r="D17" s="145"/>
      <c r="E17" s="145">
        <v>3</v>
      </c>
      <c r="F17" s="145"/>
      <c r="G17" s="61">
        <v>10</v>
      </c>
      <c r="H17" s="61">
        <v>91</v>
      </c>
      <c r="I17" s="106"/>
      <c r="J17" s="145"/>
      <c r="K17" s="145"/>
      <c r="L17" s="145">
        <v>1</v>
      </c>
      <c r="M17" s="145"/>
      <c r="N17" s="61">
        <v>1</v>
      </c>
      <c r="O17" s="61">
        <v>9</v>
      </c>
      <c r="P17" s="106"/>
      <c r="Q17" s="61">
        <v>11</v>
      </c>
    </row>
    <row r="18" spans="1:17" ht="39" customHeight="1">
      <c r="A18" s="101" t="s">
        <v>535</v>
      </c>
      <c r="B18" s="106"/>
      <c r="C18" s="145"/>
      <c r="D18" s="145"/>
      <c r="E18" s="145">
        <v>1</v>
      </c>
      <c r="F18" s="145"/>
      <c r="G18" s="61">
        <v>1</v>
      </c>
      <c r="H18" s="61">
        <v>100</v>
      </c>
      <c r="I18" s="106"/>
      <c r="J18" s="145"/>
      <c r="K18" s="145"/>
      <c r="L18" s="145"/>
      <c r="M18" s="145"/>
      <c r="N18" s="61">
        <v>0</v>
      </c>
      <c r="O18" s="61">
        <v>0</v>
      </c>
      <c r="P18" s="106"/>
      <c r="Q18" s="61">
        <v>1</v>
      </c>
    </row>
    <row r="19" spans="1:17" ht="39" customHeight="1">
      <c r="A19" s="101" t="s">
        <v>542</v>
      </c>
      <c r="B19" s="106"/>
      <c r="C19" s="145"/>
      <c r="D19" s="145"/>
      <c r="E19" s="145">
        <v>1</v>
      </c>
      <c r="F19" s="145"/>
      <c r="G19" s="61">
        <v>1</v>
      </c>
      <c r="H19" s="61">
        <v>50</v>
      </c>
      <c r="I19" s="106"/>
      <c r="J19" s="145"/>
      <c r="K19" s="145"/>
      <c r="L19" s="145"/>
      <c r="M19" s="145">
        <v>1</v>
      </c>
      <c r="N19" s="61">
        <v>1</v>
      </c>
      <c r="O19" s="61">
        <v>50</v>
      </c>
      <c r="P19" s="106"/>
      <c r="Q19" s="61">
        <v>2</v>
      </c>
    </row>
    <row r="20" spans="1:17" ht="39" customHeight="1">
      <c r="A20" s="101" t="s">
        <v>536</v>
      </c>
      <c r="B20" s="106"/>
      <c r="C20" s="145">
        <v>244</v>
      </c>
      <c r="D20" s="145">
        <v>35</v>
      </c>
      <c r="E20" s="145">
        <v>334</v>
      </c>
      <c r="F20" s="145">
        <v>27</v>
      </c>
      <c r="G20" s="61">
        <v>640</v>
      </c>
      <c r="H20" s="61">
        <v>67</v>
      </c>
      <c r="I20" s="106"/>
      <c r="J20" s="145">
        <v>152</v>
      </c>
      <c r="K20" s="145">
        <v>19</v>
      </c>
      <c r="L20" s="145">
        <v>119</v>
      </c>
      <c r="M20" s="145">
        <v>23</v>
      </c>
      <c r="N20" s="61">
        <v>313</v>
      </c>
      <c r="O20" s="61">
        <v>33</v>
      </c>
      <c r="P20" s="106"/>
      <c r="Q20" s="61">
        <v>953</v>
      </c>
    </row>
    <row r="21" spans="1:17" ht="39" customHeight="1">
      <c r="A21" s="101" t="s">
        <v>537</v>
      </c>
      <c r="B21" s="106"/>
      <c r="C21" s="145">
        <v>2</v>
      </c>
      <c r="D21" s="145"/>
      <c r="E21" s="145">
        <v>2</v>
      </c>
      <c r="F21" s="145"/>
      <c r="G21" s="61">
        <v>4</v>
      </c>
      <c r="H21" s="61">
        <v>100</v>
      </c>
      <c r="I21" s="106"/>
      <c r="J21" s="145"/>
      <c r="K21" s="145"/>
      <c r="L21" s="145"/>
      <c r="M21" s="145"/>
      <c r="N21" s="61">
        <v>0</v>
      </c>
      <c r="O21" s="61">
        <v>0</v>
      </c>
      <c r="P21" s="106"/>
      <c r="Q21" s="61">
        <v>4</v>
      </c>
    </row>
    <row r="22" spans="1:17" ht="39" customHeight="1">
      <c r="A22" s="101" t="s">
        <v>544</v>
      </c>
      <c r="B22" s="106"/>
      <c r="C22" s="145"/>
      <c r="D22" s="145">
        <v>1</v>
      </c>
      <c r="E22" s="145"/>
      <c r="F22" s="145"/>
      <c r="G22" s="61">
        <v>1</v>
      </c>
      <c r="H22" s="61">
        <v>100</v>
      </c>
      <c r="I22" s="106"/>
      <c r="J22" s="145"/>
      <c r="K22" s="145"/>
      <c r="L22" s="145"/>
      <c r="M22" s="145"/>
      <c r="N22" s="61">
        <v>0</v>
      </c>
      <c r="O22" s="61">
        <v>0</v>
      </c>
      <c r="P22" s="106"/>
      <c r="Q22" s="61">
        <v>1</v>
      </c>
    </row>
    <row r="23" spans="1:17" ht="39" customHeight="1">
      <c r="A23" s="101" t="s">
        <v>538</v>
      </c>
      <c r="B23" s="106"/>
      <c r="C23" s="145">
        <v>4</v>
      </c>
      <c r="D23" s="145"/>
      <c r="E23" s="145">
        <v>2</v>
      </c>
      <c r="F23" s="145"/>
      <c r="G23" s="61">
        <v>6</v>
      </c>
      <c r="H23" s="61">
        <v>100</v>
      </c>
      <c r="I23" s="106"/>
      <c r="J23" s="145"/>
      <c r="K23" s="145"/>
      <c r="L23" s="145"/>
      <c r="M23" s="145"/>
      <c r="N23" s="61">
        <v>0</v>
      </c>
      <c r="O23" s="61">
        <v>0</v>
      </c>
      <c r="P23" s="106"/>
      <c r="Q23" s="61">
        <v>6</v>
      </c>
    </row>
    <row r="24" spans="1:17" ht="39" customHeight="1">
      <c r="A24" s="101" t="s">
        <v>545</v>
      </c>
      <c r="B24" s="106"/>
      <c r="C24" s="145"/>
      <c r="D24" s="145"/>
      <c r="E24" s="145"/>
      <c r="F24" s="145"/>
      <c r="G24" s="61">
        <v>0</v>
      </c>
      <c r="H24" s="61">
        <v>0</v>
      </c>
      <c r="I24" s="106"/>
      <c r="J24" s="145">
        <v>1</v>
      </c>
      <c r="K24" s="145"/>
      <c r="L24" s="145"/>
      <c r="M24" s="145"/>
      <c r="N24" s="61">
        <v>1</v>
      </c>
      <c r="O24" s="61">
        <v>100</v>
      </c>
      <c r="P24" s="106"/>
      <c r="Q24" s="61">
        <v>1</v>
      </c>
    </row>
    <row r="25" spans="1:17" ht="39" customHeight="1">
      <c r="A25" s="101" t="s">
        <v>539</v>
      </c>
      <c r="B25" s="106"/>
      <c r="C25" s="145">
        <v>1</v>
      </c>
      <c r="D25" s="145"/>
      <c r="E25" s="145">
        <v>2</v>
      </c>
      <c r="F25" s="145"/>
      <c r="G25" s="61">
        <v>3</v>
      </c>
      <c r="H25" s="61">
        <v>60</v>
      </c>
      <c r="I25" s="106"/>
      <c r="J25" s="145">
        <v>2</v>
      </c>
      <c r="K25" s="145"/>
      <c r="L25" s="145"/>
      <c r="M25" s="145"/>
      <c r="N25" s="61">
        <v>2</v>
      </c>
      <c r="O25" s="61">
        <v>40</v>
      </c>
      <c r="P25" s="106"/>
      <c r="Q25" s="61">
        <v>5</v>
      </c>
    </row>
    <row r="26" spans="1:17" ht="39" customHeight="1">
      <c r="A26" s="101" t="s">
        <v>546</v>
      </c>
      <c r="B26" s="106"/>
      <c r="C26" s="145"/>
      <c r="D26" s="145"/>
      <c r="E26" s="145">
        <v>1</v>
      </c>
      <c r="F26" s="145"/>
      <c r="G26" s="61">
        <v>1</v>
      </c>
      <c r="H26" s="61">
        <v>100</v>
      </c>
      <c r="I26" s="106"/>
      <c r="J26" s="145"/>
      <c r="K26" s="145"/>
      <c r="L26" s="145"/>
      <c r="M26" s="145"/>
      <c r="N26" s="61">
        <v>0</v>
      </c>
      <c r="O26" s="61">
        <v>0</v>
      </c>
      <c r="P26" s="106"/>
      <c r="Q26" s="61">
        <v>1</v>
      </c>
    </row>
    <row r="27" spans="1:17" ht="8.1" customHeight="1">
      <c r="A27" s="177"/>
      <c r="B27" s="55"/>
      <c r="C27" s="178"/>
      <c r="D27" s="178"/>
      <c r="E27" s="178"/>
      <c r="F27" s="178"/>
      <c r="G27" s="178"/>
      <c r="H27" s="178"/>
      <c r="I27" s="55"/>
      <c r="J27" s="178"/>
      <c r="K27" s="178"/>
      <c r="L27" s="178"/>
      <c r="M27" s="178"/>
      <c r="N27" s="178"/>
      <c r="O27" s="178"/>
      <c r="P27" s="55"/>
      <c r="Q27" s="178"/>
    </row>
    <row r="28" spans="1:17" ht="32.25" customHeight="1">
      <c r="A28" s="70" t="s">
        <v>68</v>
      </c>
      <c r="B28" s="106"/>
      <c r="C28" s="72">
        <v>1054</v>
      </c>
      <c r="D28" s="71">
        <v>112</v>
      </c>
      <c r="E28" s="72">
        <v>1229</v>
      </c>
      <c r="F28" s="71">
        <v>74</v>
      </c>
      <c r="G28" s="72">
        <v>2469</v>
      </c>
      <c r="H28" s="71">
        <v>73</v>
      </c>
      <c r="I28" s="106"/>
      <c r="J28" s="71">
        <v>421</v>
      </c>
      <c r="K28" s="71">
        <v>40</v>
      </c>
      <c r="L28" s="71">
        <v>410</v>
      </c>
      <c r="M28" s="71">
        <v>49</v>
      </c>
      <c r="N28" s="71">
        <v>920</v>
      </c>
      <c r="O28" s="71">
        <v>27</v>
      </c>
      <c r="P28" s="106"/>
      <c r="Q28" s="72">
        <v>3389</v>
      </c>
    </row>
    <row r="29" spans="1:17">
      <c r="A29" s="55"/>
    </row>
    <row r="30" spans="1:17">
      <c r="A30" s="55"/>
    </row>
    <row r="31" spans="1:17">
      <c r="A31" s="55"/>
    </row>
    <row r="32" spans="1:17" ht="12" customHeight="1">
      <c r="A32" s="88" t="s">
        <v>287</v>
      </c>
    </row>
    <row r="33" spans="1:17" ht="12" customHeight="1">
      <c r="A33" s="88" t="s">
        <v>548</v>
      </c>
    </row>
    <row r="34" spans="1:17" ht="12" customHeight="1">
      <c r="A34" s="88" t="s">
        <v>276</v>
      </c>
    </row>
    <row r="35" spans="1:17" ht="12" customHeight="1">
      <c r="A35" s="88" t="s">
        <v>277</v>
      </c>
    </row>
    <row r="42" spans="1:17">
      <c r="Q42" s="53"/>
    </row>
  </sheetData>
  <sortState xmlns:xlrd2="http://schemas.microsoft.com/office/spreadsheetml/2017/richdata2" ref="A9:Q26">
    <sortCondition ref="A9:A26"/>
  </sortState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41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8EB06-5481-433E-AB56-0AB0B6FD5C85}">
  <dimension ref="A1:V65"/>
  <sheetViews>
    <sheetView view="pageBreakPreview" topLeftCell="A6" zoomScale="40" zoomScaleNormal="50" zoomScaleSheetLayoutView="40" zoomScalePageLayoutView="60" workbookViewId="0">
      <selection activeCell="AH10" sqref="AH10"/>
    </sheetView>
  </sheetViews>
  <sheetFormatPr baseColWidth="10" defaultColWidth="11.42578125" defaultRowHeight="15"/>
  <cols>
    <col min="1" max="1" width="65.7109375" style="54" customWidth="1"/>
    <col min="2" max="2" width="1.7109375" style="54" customWidth="1"/>
    <col min="3" max="20" width="15.7109375" style="54" customWidth="1"/>
    <col min="21" max="21" width="1.7109375" style="54" customWidth="1"/>
    <col min="22" max="22" width="15.7109375" style="54" customWidth="1"/>
    <col min="23" max="16384" width="11.42578125" style="54"/>
  </cols>
  <sheetData>
    <row r="1" spans="1:22">
      <c r="A1" s="53" t="s">
        <v>64</v>
      </c>
    </row>
    <row r="2" spans="1:22" ht="30" customHeight="1">
      <c r="A2" s="635" t="s">
        <v>560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</row>
    <row r="3" spans="1:22" ht="30" customHeight="1">
      <c r="A3" s="635" t="str">
        <f>UPPER(CONCATENATE("Marzo 2024"))</f>
        <v>MARZO 2024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</row>
    <row r="4" spans="1:22">
      <c r="A4" s="55"/>
    </row>
    <row r="5" spans="1:22" ht="35.1" customHeight="1">
      <c r="A5" s="567" t="s">
        <v>279</v>
      </c>
      <c r="B5" s="55"/>
      <c r="C5" s="567" t="s">
        <v>529</v>
      </c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  <c r="R5" s="567"/>
      <c r="S5" s="567"/>
      <c r="T5" s="237"/>
      <c r="U5" s="55"/>
      <c r="V5" s="567" t="s">
        <v>68</v>
      </c>
    </row>
    <row r="6" spans="1:22" ht="212.1" customHeight="1">
      <c r="A6" s="567"/>
      <c r="B6" s="55"/>
      <c r="C6" s="246" t="s">
        <v>530</v>
      </c>
      <c r="D6" s="246" t="s">
        <v>540</v>
      </c>
      <c r="E6" s="246" t="s">
        <v>543</v>
      </c>
      <c r="F6" s="246" t="s">
        <v>547</v>
      </c>
      <c r="G6" s="246" t="s">
        <v>531</v>
      </c>
      <c r="H6" s="246" t="s">
        <v>532</v>
      </c>
      <c r="I6" s="246" t="s">
        <v>541</v>
      </c>
      <c r="J6" s="246" t="s">
        <v>533</v>
      </c>
      <c r="K6" s="246" t="s">
        <v>534</v>
      </c>
      <c r="L6" s="246" t="s">
        <v>535</v>
      </c>
      <c r="M6" s="246" t="s">
        <v>542</v>
      </c>
      <c r="N6" s="246" t="s">
        <v>536</v>
      </c>
      <c r="O6" s="246" t="s">
        <v>537</v>
      </c>
      <c r="P6" s="246" t="s">
        <v>544</v>
      </c>
      <c r="Q6" s="246" t="s">
        <v>538</v>
      </c>
      <c r="R6" s="246" t="s">
        <v>539</v>
      </c>
      <c r="S6" s="246" t="s">
        <v>545</v>
      </c>
      <c r="T6" s="246" t="s">
        <v>546</v>
      </c>
      <c r="U6" s="55"/>
      <c r="V6" s="567"/>
    </row>
    <row r="7" spans="1:22" ht="8.1" customHeight="1">
      <c r="A7" s="181"/>
      <c r="B7" s="55"/>
      <c r="C7" s="182"/>
      <c r="D7" s="182"/>
      <c r="E7" s="182"/>
      <c r="F7" s="182"/>
      <c r="V7" s="247"/>
    </row>
    <row r="8" spans="1:22" ht="24.95" customHeight="1">
      <c r="A8" s="164" t="s">
        <v>163</v>
      </c>
      <c r="B8" s="106"/>
      <c r="C8" s="165"/>
      <c r="D8" s="165"/>
      <c r="E8" s="165"/>
      <c r="F8" s="165"/>
      <c r="G8" s="165"/>
      <c r="H8" s="165"/>
      <c r="I8" s="165"/>
      <c r="J8" s="165">
        <v>35</v>
      </c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79"/>
      <c r="V8" s="166">
        <v>35</v>
      </c>
    </row>
    <row r="9" spans="1:22" ht="24.95" customHeight="1">
      <c r="A9" s="164" t="s">
        <v>164</v>
      </c>
      <c r="B9" s="106"/>
      <c r="C9" s="165"/>
      <c r="D9" s="165"/>
      <c r="E9" s="165"/>
      <c r="F9" s="165">
        <v>1</v>
      </c>
      <c r="G9" s="165"/>
      <c r="H9" s="165">
        <v>3</v>
      </c>
      <c r="I9" s="165"/>
      <c r="J9" s="165">
        <v>83</v>
      </c>
      <c r="K9" s="165">
        <v>1</v>
      </c>
      <c r="L9" s="165"/>
      <c r="M9" s="165"/>
      <c r="N9" s="165">
        <v>357</v>
      </c>
      <c r="O9" s="165"/>
      <c r="P9" s="165"/>
      <c r="Q9" s="165"/>
      <c r="R9" s="165"/>
      <c r="S9" s="165"/>
      <c r="T9" s="165"/>
      <c r="U9" s="179"/>
      <c r="V9" s="166">
        <v>445</v>
      </c>
    </row>
    <row r="10" spans="1:22" ht="24.95" customHeight="1">
      <c r="A10" s="164" t="s">
        <v>165</v>
      </c>
      <c r="B10" s="106"/>
      <c r="C10" s="165"/>
      <c r="D10" s="165"/>
      <c r="E10" s="165"/>
      <c r="F10" s="165"/>
      <c r="G10" s="165"/>
      <c r="H10" s="165"/>
      <c r="I10" s="165"/>
      <c r="J10" s="165">
        <v>6</v>
      </c>
      <c r="K10" s="165"/>
      <c r="L10" s="165"/>
      <c r="M10" s="165"/>
      <c r="N10" s="165">
        <v>4</v>
      </c>
      <c r="O10" s="165"/>
      <c r="P10" s="165"/>
      <c r="Q10" s="165"/>
      <c r="R10" s="165"/>
      <c r="S10" s="165">
        <v>1</v>
      </c>
      <c r="T10" s="165"/>
      <c r="U10" s="179"/>
      <c r="V10" s="166">
        <v>11</v>
      </c>
    </row>
    <row r="11" spans="1:22" ht="24.95" customHeight="1">
      <c r="A11" s="164" t="s">
        <v>166</v>
      </c>
      <c r="B11" s="106"/>
      <c r="C11" s="165"/>
      <c r="D11" s="165"/>
      <c r="E11" s="165"/>
      <c r="F11" s="165"/>
      <c r="G11" s="165"/>
      <c r="H11" s="165"/>
      <c r="I11" s="165"/>
      <c r="J11" s="165">
        <v>10</v>
      </c>
      <c r="K11" s="165"/>
      <c r="L11" s="165"/>
      <c r="M11" s="165"/>
      <c r="N11" s="165">
        <v>2</v>
      </c>
      <c r="O11" s="165"/>
      <c r="P11" s="165"/>
      <c r="Q11" s="165"/>
      <c r="R11" s="165"/>
      <c r="S11" s="165"/>
      <c r="T11" s="165"/>
      <c r="U11" s="179"/>
      <c r="V11" s="166">
        <v>12</v>
      </c>
    </row>
    <row r="12" spans="1:22" ht="24.95" customHeight="1">
      <c r="A12" s="164" t="s">
        <v>167</v>
      </c>
      <c r="B12" s="106"/>
      <c r="C12" s="165"/>
      <c r="D12" s="165"/>
      <c r="E12" s="165"/>
      <c r="F12" s="165"/>
      <c r="G12" s="165"/>
      <c r="H12" s="165"/>
      <c r="I12" s="165"/>
      <c r="J12" s="165">
        <v>388</v>
      </c>
      <c r="K12" s="165"/>
      <c r="L12" s="165"/>
      <c r="M12" s="165"/>
      <c r="N12" s="165">
        <v>1</v>
      </c>
      <c r="O12" s="165"/>
      <c r="P12" s="165"/>
      <c r="Q12" s="165"/>
      <c r="R12" s="165"/>
      <c r="S12" s="165"/>
      <c r="T12" s="165"/>
      <c r="U12" s="179"/>
      <c r="V12" s="166">
        <v>389</v>
      </c>
    </row>
    <row r="13" spans="1:22" ht="24.95" customHeight="1">
      <c r="A13" s="164" t="s">
        <v>168</v>
      </c>
      <c r="B13" s="106"/>
      <c r="C13" s="165"/>
      <c r="D13" s="165"/>
      <c r="E13" s="165"/>
      <c r="F13" s="165"/>
      <c r="G13" s="165"/>
      <c r="H13" s="165">
        <v>1</v>
      </c>
      <c r="I13" s="165"/>
      <c r="J13" s="165">
        <v>38</v>
      </c>
      <c r="K13" s="165">
        <v>1</v>
      </c>
      <c r="L13" s="165"/>
      <c r="M13" s="165"/>
      <c r="N13" s="165">
        <v>133</v>
      </c>
      <c r="O13" s="165"/>
      <c r="P13" s="165"/>
      <c r="Q13" s="165"/>
      <c r="R13" s="165"/>
      <c r="S13" s="165"/>
      <c r="T13" s="165"/>
      <c r="U13" s="179"/>
      <c r="V13" s="166">
        <v>173</v>
      </c>
    </row>
    <row r="14" spans="1:22" ht="24.95" customHeight="1">
      <c r="A14" s="164" t="s">
        <v>169</v>
      </c>
      <c r="B14" s="106"/>
      <c r="C14" s="165">
        <v>1</v>
      </c>
      <c r="D14" s="165">
        <v>2</v>
      </c>
      <c r="E14" s="165"/>
      <c r="F14" s="165"/>
      <c r="G14" s="165">
        <v>3</v>
      </c>
      <c r="H14" s="165"/>
      <c r="I14" s="165"/>
      <c r="J14" s="165">
        <v>252</v>
      </c>
      <c r="K14" s="165">
        <v>2</v>
      </c>
      <c r="L14" s="165"/>
      <c r="M14" s="165">
        <v>2</v>
      </c>
      <c r="N14" s="165">
        <v>29</v>
      </c>
      <c r="O14" s="165">
        <v>1</v>
      </c>
      <c r="P14" s="165"/>
      <c r="Q14" s="165">
        <v>1</v>
      </c>
      <c r="R14" s="165"/>
      <c r="S14" s="165"/>
      <c r="T14" s="165"/>
      <c r="U14" s="179"/>
      <c r="V14" s="166">
        <v>293</v>
      </c>
    </row>
    <row r="15" spans="1:22" ht="24.95" customHeight="1">
      <c r="A15" s="164" t="s">
        <v>170</v>
      </c>
      <c r="B15" s="106"/>
      <c r="C15" s="165"/>
      <c r="D15" s="165"/>
      <c r="E15" s="165"/>
      <c r="F15" s="165"/>
      <c r="G15" s="165"/>
      <c r="H15" s="165"/>
      <c r="I15" s="165"/>
      <c r="J15" s="165">
        <v>80</v>
      </c>
      <c r="K15" s="165"/>
      <c r="L15" s="165"/>
      <c r="M15" s="165"/>
      <c r="N15" s="165">
        <v>2</v>
      </c>
      <c r="O15" s="165"/>
      <c r="P15" s="165"/>
      <c r="Q15" s="165"/>
      <c r="R15" s="165"/>
      <c r="S15" s="165"/>
      <c r="T15" s="165"/>
      <c r="U15" s="179"/>
      <c r="V15" s="166">
        <v>82</v>
      </c>
    </row>
    <row r="16" spans="1:22" ht="24.95" customHeight="1">
      <c r="A16" s="164" t="s">
        <v>171</v>
      </c>
      <c r="B16" s="106"/>
      <c r="C16" s="165"/>
      <c r="D16" s="165"/>
      <c r="E16" s="165"/>
      <c r="F16" s="165"/>
      <c r="G16" s="165"/>
      <c r="H16" s="165"/>
      <c r="I16" s="165"/>
      <c r="J16" s="165">
        <v>14</v>
      </c>
      <c r="K16" s="165"/>
      <c r="L16" s="165"/>
      <c r="M16" s="165"/>
      <c r="N16" s="165">
        <v>3</v>
      </c>
      <c r="O16" s="165"/>
      <c r="P16" s="165"/>
      <c r="Q16" s="165"/>
      <c r="R16" s="165"/>
      <c r="S16" s="165"/>
      <c r="T16" s="165"/>
      <c r="U16" s="179"/>
      <c r="V16" s="166">
        <v>17</v>
      </c>
    </row>
    <row r="17" spans="1:22" ht="24.95" customHeight="1">
      <c r="A17" s="164" t="s">
        <v>172</v>
      </c>
      <c r="B17" s="106"/>
      <c r="C17" s="165"/>
      <c r="D17" s="165"/>
      <c r="E17" s="165"/>
      <c r="F17" s="165"/>
      <c r="G17" s="165"/>
      <c r="H17" s="165"/>
      <c r="I17" s="165"/>
      <c r="J17" s="165">
        <v>6</v>
      </c>
      <c r="K17" s="165"/>
      <c r="L17" s="165"/>
      <c r="M17" s="165"/>
      <c r="N17" s="165">
        <v>17</v>
      </c>
      <c r="O17" s="165"/>
      <c r="P17" s="165"/>
      <c r="Q17" s="165"/>
      <c r="R17" s="165"/>
      <c r="S17" s="165"/>
      <c r="T17" s="165"/>
      <c r="U17" s="179"/>
      <c r="V17" s="166">
        <v>23</v>
      </c>
    </row>
    <row r="18" spans="1:22" ht="24.95" customHeight="1">
      <c r="A18" s="164" t="s">
        <v>173</v>
      </c>
      <c r="B18" s="106"/>
      <c r="C18" s="165"/>
      <c r="D18" s="165"/>
      <c r="E18" s="165"/>
      <c r="F18" s="165"/>
      <c r="G18" s="165"/>
      <c r="H18" s="165"/>
      <c r="I18" s="165"/>
      <c r="J18" s="165">
        <v>166</v>
      </c>
      <c r="K18" s="165"/>
      <c r="L18" s="165"/>
      <c r="M18" s="165"/>
      <c r="N18" s="165">
        <v>15</v>
      </c>
      <c r="O18" s="165"/>
      <c r="P18" s="165">
        <v>1</v>
      </c>
      <c r="Q18" s="165">
        <v>2</v>
      </c>
      <c r="R18" s="165">
        <v>1</v>
      </c>
      <c r="S18" s="165"/>
      <c r="T18" s="165"/>
      <c r="U18" s="179"/>
      <c r="V18" s="166">
        <v>185</v>
      </c>
    </row>
    <row r="19" spans="1:22" ht="24.95" customHeight="1">
      <c r="A19" s="164" t="s">
        <v>174</v>
      </c>
      <c r="B19" s="106"/>
      <c r="C19" s="165"/>
      <c r="D19" s="165"/>
      <c r="E19" s="165"/>
      <c r="F19" s="165"/>
      <c r="G19" s="165"/>
      <c r="H19" s="165"/>
      <c r="I19" s="165"/>
      <c r="J19" s="165">
        <v>50</v>
      </c>
      <c r="K19" s="165"/>
      <c r="L19" s="165"/>
      <c r="M19" s="165"/>
      <c r="N19" s="165">
        <v>7</v>
      </c>
      <c r="O19" s="165"/>
      <c r="P19" s="165"/>
      <c r="Q19" s="165"/>
      <c r="R19" s="165"/>
      <c r="S19" s="165"/>
      <c r="T19" s="165"/>
      <c r="U19" s="179"/>
      <c r="V19" s="166">
        <v>57</v>
      </c>
    </row>
    <row r="20" spans="1:22" ht="24.95" customHeight="1">
      <c r="A20" s="164" t="s">
        <v>175</v>
      </c>
      <c r="B20" s="106"/>
      <c r="C20" s="165"/>
      <c r="D20" s="165"/>
      <c r="E20" s="165"/>
      <c r="F20" s="165"/>
      <c r="G20" s="165"/>
      <c r="H20" s="165">
        <v>1</v>
      </c>
      <c r="I20" s="165"/>
      <c r="J20" s="165">
        <v>29</v>
      </c>
      <c r="K20" s="165">
        <v>1</v>
      </c>
      <c r="L20" s="165"/>
      <c r="M20" s="165"/>
      <c r="N20" s="165">
        <v>3</v>
      </c>
      <c r="O20" s="165"/>
      <c r="P20" s="165"/>
      <c r="Q20" s="165"/>
      <c r="R20" s="165"/>
      <c r="S20" s="165"/>
      <c r="T20" s="165"/>
      <c r="U20" s="179"/>
      <c r="V20" s="166">
        <v>34</v>
      </c>
    </row>
    <row r="21" spans="1:22" ht="24.95" customHeight="1">
      <c r="A21" s="164" t="s">
        <v>176</v>
      </c>
      <c r="B21" s="106"/>
      <c r="C21" s="165"/>
      <c r="D21" s="165"/>
      <c r="E21" s="165"/>
      <c r="F21" s="165"/>
      <c r="G21" s="165"/>
      <c r="H21" s="165"/>
      <c r="I21" s="165"/>
      <c r="J21" s="165">
        <v>25</v>
      </c>
      <c r="K21" s="165"/>
      <c r="L21" s="165"/>
      <c r="M21" s="165"/>
      <c r="N21" s="165">
        <v>2</v>
      </c>
      <c r="O21" s="165"/>
      <c r="P21" s="165"/>
      <c r="Q21" s="165">
        <v>1</v>
      </c>
      <c r="R21" s="165"/>
      <c r="S21" s="165"/>
      <c r="T21" s="165"/>
      <c r="U21" s="179"/>
      <c r="V21" s="166">
        <v>28</v>
      </c>
    </row>
    <row r="22" spans="1:22" ht="24.95" customHeight="1">
      <c r="A22" s="164" t="s">
        <v>177</v>
      </c>
      <c r="B22" s="106"/>
      <c r="C22" s="165"/>
      <c r="D22" s="165"/>
      <c r="E22" s="165"/>
      <c r="F22" s="165"/>
      <c r="G22" s="165"/>
      <c r="H22" s="165"/>
      <c r="I22" s="165"/>
      <c r="J22" s="165">
        <v>86</v>
      </c>
      <c r="K22" s="165"/>
      <c r="L22" s="165"/>
      <c r="M22" s="165"/>
      <c r="N22" s="165">
        <v>46</v>
      </c>
      <c r="O22" s="165"/>
      <c r="P22" s="165"/>
      <c r="Q22" s="165"/>
      <c r="R22" s="165"/>
      <c r="S22" s="165"/>
      <c r="T22" s="165"/>
      <c r="U22" s="179"/>
      <c r="V22" s="166">
        <v>132</v>
      </c>
    </row>
    <row r="23" spans="1:22" ht="24.95" customHeight="1">
      <c r="A23" s="164" t="s">
        <v>178</v>
      </c>
      <c r="B23" s="106"/>
      <c r="C23" s="165"/>
      <c r="D23" s="165"/>
      <c r="E23" s="165"/>
      <c r="F23" s="165"/>
      <c r="G23" s="165"/>
      <c r="H23" s="165"/>
      <c r="I23" s="165"/>
      <c r="J23" s="165">
        <v>70</v>
      </c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79"/>
      <c r="V23" s="166">
        <v>70</v>
      </c>
    </row>
    <row r="24" spans="1:22" ht="24.95" customHeight="1">
      <c r="A24" s="164" t="s">
        <v>179</v>
      </c>
      <c r="B24" s="106"/>
      <c r="C24" s="165"/>
      <c r="D24" s="165"/>
      <c r="E24" s="165"/>
      <c r="F24" s="165"/>
      <c r="G24" s="165"/>
      <c r="H24" s="165"/>
      <c r="I24" s="165"/>
      <c r="J24" s="165">
        <v>8</v>
      </c>
      <c r="K24" s="165"/>
      <c r="L24" s="165"/>
      <c r="M24" s="165"/>
      <c r="N24" s="165">
        <v>6</v>
      </c>
      <c r="O24" s="165"/>
      <c r="P24" s="165"/>
      <c r="Q24" s="165"/>
      <c r="R24" s="165">
        <v>1</v>
      </c>
      <c r="S24" s="165"/>
      <c r="T24" s="165"/>
      <c r="U24" s="179"/>
      <c r="V24" s="166">
        <v>15</v>
      </c>
    </row>
    <row r="25" spans="1:22" ht="24.95" customHeight="1">
      <c r="A25" s="164" t="s">
        <v>180</v>
      </c>
      <c r="B25" s="106"/>
      <c r="C25" s="165"/>
      <c r="D25" s="165"/>
      <c r="E25" s="165"/>
      <c r="F25" s="165"/>
      <c r="G25" s="165"/>
      <c r="H25" s="165"/>
      <c r="I25" s="165"/>
      <c r="J25" s="165">
        <v>4</v>
      </c>
      <c r="K25" s="165"/>
      <c r="L25" s="165"/>
      <c r="M25" s="165"/>
      <c r="N25" s="165">
        <v>8</v>
      </c>
      <c r="O25" s="165"/>
      <c r="P25" s="165"/>
      <c r="Q25" s="165"/>
      <c r="R25" s="165"/>
      <c r="S25" s="165"/>
      <c r="T25" s="165"/>
      <c r="U25" s="179"/>
      <c r="V25" s="166">
        <v>12</v>
      </c>
    </row>
    <row r="26" spans="1:22" ht="24.95" customHeight="1">
      <c r="A26" s="164" t="s">
        <v>181</v>
      </c>
      <c r="B26" s="106"/>
      <c r="C26" s="165"/>
      <c r="D26" s="165"/>
      <c r="E26" s="165"/>
      <c r="F26" s="165"/>
      <c r="G26" s="165"/>
      <c r="H26" s="165"/>
      <c r="I26" s="165"/>
      <c r="J26" s="165">
        <v>166</v>
      </c>
      <c r="K26" s="165">
        <v>1</v>
      </c>
      <c r="L26" s="165"/>
      <c r="M26" s="165"/>
      <c r="N26" s="165">
        <v>31</v>
      </c>
      <c r="O26" s="165"/>
      <c r="P26" s="165"/>
      <c r="Q26" s="165"/>
      <c r="R26" s="165"/>
      <c r="S26" s="165"/>
      <c r="T26" s="165"/>
      <c r="U26" s="179"/>
      <c r="V26" s="166">
        <v>198</v>
      </c>
    </row>
    <row r="27" spans="1:22" ht="24.95" customHeight="1">
      <c r="A27" s="164" t="s">
        <v>182</v>
      </c>
      <c r="B27" s="106"/>
      <c r="C27" s="165"/>
      <c r="D27" s="165"/>
      <c r="E27" s="165"/>
      <c r="F27" s="165"/>
      <c r="G27" s="165"/>
      <c r="H27" s="165"/>
      <c r="I27" s="165"/>
      <c r="J27" s="165">
        <v>22</v>
      </c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79"/>
      <c r="V27" s="166">
        <v>22</v>
      </c>
    </row>
    <row r="28" spans="1:22" ht="24.95" customHeight="1">
      <c r="A28" s="164" t="s">
        <v>183</v>
      </c>
      <c r="B28" s="106"/>
      <c r="C28" s="165"/>
      <c r="D28" s="165"/>
      <c r="E28" s="165"/>
      <c r="F28" s="165"/>
      <c r="G28" s="165"/>
      <c r="H28" s="165"/>
      <c r="I28" s="165"/>
      <c r="J28" s="165">
        <v>40</v>
      </c>
      <c r="K28" s="165"/>
      <c r="L28" s="165"/>
      <c r="M28" s="165"/>
      <c r="N28" s="165">
        <v>1</v>
      </c>
      <c r="O28" s="165"/>
      <c r="P28" s="165"/>
      <c r="Q28" s="165"/>
      <c r="R28" s="165"/>
      <c r="S28" s="165"/>
      <c r="T28" s="165"/>
      <c r="U28" s="179"/>
      <c r="V28" s="166">
        <v>41</v>
      </c>
    </row>
    <row r="29" spans="1:22" ht="24.95" customHeight="1">
      <c r="A29" s="164" t="s">
        <v>184</v>
      </c>
      <c r="B29" s="106"/>
      <c r="C29" s="165"/>
      <c r="D29" s="165"/>
      <c r="E29" s="165"/>
      <c r="F29" s="165"/>
      <c r="G29" s="165"/>
      <c r="H29" s="165"/>
      <c r="I29" s="165"/>
      <c r="J29" s="165">
        <v>27</v>
      </c>
      <c r="K29" s="165"/>
      <c r="L29" s="165"/>
      <c r="M29" s="165"/>
      <c r="N29" s="165">
        <v>8</v>
      </c>
      <c r="O29" s="165">
        <v>2</v>
      </c>
      <c r="P29" s="165"/>
      <c r="Q29" s="165"/>
      <c r="R29" s="165"/>
      <c r="S29" s="165"/>
      <c r="T29" s="165">
        <v>1</v>
      </c>
      <c r="U29" s="179"/>
      <c r="V29" s="166">
        <v>38</v>
      </c>
    </row>
    <row r="30" spans="1:22" ht="24.95" customHeight="1">
      <c r="A30" s="164" t="s">
        <v>185</v>
      </c>
      <c r="B30" s="106"/>
      <c r="C30" s="165"/>
      <c r="D30" s="165">
        <v>2</v>
      </c>
      <c r="E30" s="165"/>
      <c r="F30" s="165"/>
      <c r="G30" s="165"/>
      <c r="H30" s="165"/>
      <c r="I30" s="165">
        <v>1</v>
      </c>
      <c r="J30" s="165">
        <v>92</v>
      </c>
      <c r="K30" s="165">
        <v>3</v>
      </c>
      <c r="L30" s="165"/>
      <c r="M30" s="165"/>
      <c r="N30" s="165">
        <v>8</v>
      </c>
      <c r="O30" s="165"/>
      <c r="P30" s="165"/>
      <c r="Q30" s="165"/>
      <c r="R30" s="165"/>
      <c r="S30" s="165"/>
      <c r="T30" s="165"/>
      <c r="U30" s="179"/>
      <c r="V30" s="166">
        <v>106</v>
      </c>
    </row>
    <row r="31" spans="1:22" ht="24.95" customHeight="1">
      <c r="A31" s="164" t="s">
        <v>186</v>
      </c>
      <c r="B31" s="106"/>
      <c r="C31" s="165"/>
      <c r="D31" s="165"/>
      <c r="E31" s="165"/>
      <c r="F31" s="165"/>
      <c r="G31" s="165"/>
      <c r="H31" s="165"/>
      <c r="I31" s="165"/>
      <c r="J31" s="165">
        <v>23</v>
      </c>
      <c r="K31" s="165"/>
      <c r="L31" s="165"/>
      <c r="M31" s="165"/>
      <c r="N31" s="165">
        <v>4</v>
      </c>
      <c r="O31" s="165"/>
      <c r="P31" s="165"/>
      <c r="Q31" s="165"/>
      <c r="R31" s="165"/>
      <c r="S31" s="165"/>
      <c r="T31" s="165"/>
      <c r="U31" s="179"/>
      <c r="V31" s="166">
        <v>27</v>
      </c>
    </row>
    <row r="32" spans="1:22" ht="24.95" customHeight="1">
      <c r="A32" s="164" t="s">
        <v>187</v>
      </c>
      <c r="B32" s="106"/>
      <c r="C32" s="165"/>
      <c r="D32" s="165"/>
      <c r="E32" s="165"/>
      <c r="F32" s="165"/>
      <c r="G32" s="165"/>
      <c r="H32" s="165"/>
      <c r="I32" s="165"/>
      <c r="J32" s="165">
        <v>12</v>
      </c>
      <c r="K32" s="165"/>
      <c r="L32" s="165"/>
      <c r="M32" s="165"/>
      <c r="N32" s="165">
        <v>7</v>
      </c>
      <c r="O32" s="165"/>
      <c r="P32" s="165"/>
      <c r="Q32" s="165">
        <v>1</v>
      </c>
      <c r="R32" s="165"/>
      <c r="S32" s="165"/>
      <c r="T32" s="165"/>
      <c r="U32" s="179"/>
      <c r="V32" s="166">
        <v>20</v>
      </c>
    </row>
    <row r="33" spans="1:22" ht="24.95" customHeight="1">
      <c r="A33" s="164" t="s">
        <v>188</v>
      </c>
      <c r="B33" s="106"/>
      <c r="C33" s="165"/>
      <c r="D33" s="165"/>
      <c r="E33" s="165"/>
      <c r="F33" s="165"/>
      <c r="G33" s="165"/>
      <c r="H33" s="165"/>
      <c r="I33" s="165"/>
      <c r="J33" s="165">
        <v>66</v>
      </c>
      <c r="K33" s="165"/>
      <c r="L33" s="165">
        <v>1</v>
      </c>
      <c r="M33" s="165"/>
      <c r="N33" s="165">
        <v>58</v>
      </c>
      <c r="O33" s="165"/>
      <c r="P33" s="165"/>
      <c r="Q33" s="165">
        <v>1</v>
      </c>
      <c r="R33" s="165"/>
      <c r="S33" s="165"/>
      <c r="T33" s="165"/>
      <c r="U33" s="179"/>
      <c r="V33" s="166">
        <v>126</v>
      </c>
    </row>
    <row r="34" spans="1:22" ht="24.95" customHeight="1">
      <c r="A34" s="164" t="s">
        <v>189</v>
      </c>
      <c r="B34" s="106"/>
      <c r="C34" s="165"/>
      <c r="D34" s="165"/>
      <c r="E34" s="165"/>
      <c r="F34" s="165"/>
      <c r="G34" s="165"/>
      <c r="H34" s="165"/>
      <c r="I34" s="165"/>
      <c r="J34" s="165">
        <v>47</v>
      </c>
      <c r="K34" s="165"/>
      <c r="L34" s="165"/>
      <c r="M34" s="165"/>
      <c r="N34" s="165">
        <v>0</v>
      </c>
      <c r="O34" s="165"/>
      <c r="P34" s="165"/>
      <c r="Q34" s="165"/>
      <c r="R34" s="165"/>
      <c r="S34" s="165"/>
      <c r="T34" s="165"/>
      <c r="U34" s="179"/>
      <c r="V34" s="166">
        <v>47</v>
      </c>
    </row>
    <row r="35" spans="1:22" ht="24.95" customHeight="1">
      <c r="A35" s="164" t="s">
        <v>190</v>
      </c>
      <c r="B35" s="106"/>
      <c r="C35" s="165"/>
      <c r="D35" s="165"/>
      <c r="E35" s="165"/>
      <c r="F35" s="165"/>
      <c r="G35" s="165"/>
      <c r="H35" s="165"/>
      <c r="I35" s="165"/>
      <c r="J35" s="165">
        <v>81</v>
      </c>
      <c r="K35" s="165"/>
      <c r="L35" s="165"/>
      <c r="M35" s="165"/>
      <c r="N35" s="165">
        <v>21</v>
      </c>
      <c r="O35" s="165"/>
      <c r="P35" s="165"/>
      <c r="Q35" s="165"/>
      <c r="R35" s="165"/>
      <c r="S35" s="165"/>
      <c r="T35" s="165"/>
      <c r="U35" s="179"/>
      <c r="V35" s="166">
        <v>102</v>
      </c>
    </row>
    <row r="36" spans="1:22" ht="24.95" customHeight="1">
      <c r="A36" s="164" t="s">
        <v>191</v>
      </c>
      <c r="B36" s="106"/>
      <c r="C36" s="165"/>
      <c r="D36" s="165"/>
      <c r="E36" s="165"/>
      <c r="F36" s="165"/>
      <c r="G36" s="165"/>
      <c r="H36" s="165"/>
      <c r="I36" s="165"/>
      <c r="J36" s="165">
        <v>7</v>
      </c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79"/>
      <c r="V36" s="166">
        <v>7</v>
      </c>
    </row>
    <row r="37" spans="1:22" ht="24.95" customHeight="1">
      <c r="A37" s="164" t="s">
        <v>192</v>
      </c>
      <c r="B37" s="106"/>
      <c r="C37" s="165"/>
      <c r="D37" s="165"/>
      <c r="E37" s="165"/>
      <c r="F37" s="165"/>
      <c r="G37" s="165"/>
      <c r="H37" s="165"/>
      <c r="I37" s="165"/>
      <c r="J37" s="165">
        <v>57</v>
      </c>
      <c r="K37" s="165"/>
      <c r="L37" s="165"/>
      <c r="M37" s="165"/>
      <c r="N37" s="165">
        <v>2</v>
      </c>
      <c r="O37" s="165"/>
      <c r="P37" s="165"/>
      <c r="Q37" s="165"/>
      <c r="R37" s="165"/>
      <c r="S37" s="165"/>
      <c r="T37" s="165"/>
      <c r="U37" s="179"/>
      <c r="V37" s="166">
        <v>59</v>
      </c>
    </row>
    <row r="38" spans="1:22" ht="24.95" customHeight="1">
      <c r="A38" s="164" t="s">
        <v>193</v>
      </c>
      <c r="B38" s="106"/>
      <c r="C38" s="165"/>
      <c r="D38" s="165"/>
      <c r="E38" s="165"/>
      <c r="F38" s="165"/>
      <c r="G38" s="165"/>
      <c r="H38" s="165"/>
      <c r="I38" s="165"/>
      <c r="J38" s="165">
        <v>12</v>
      </c>
      <c r="K38" s="165"/>
      <c r="L38" s="165"/>
      <c r="M38" s="165"/>
      <c r="N38" s="165">
        <v>3</v>
      </c>
      <c r="O38" s="165"/>
      <c r="P38" s="165"/>
      <c r="Q38" s="165"/>
      <c r="R38" s="165"/>
      <c r="S38" s="165"/>
      <c r="T38" s="165"/>
      <c r="U38" s="179"/>
      <c r="V38" s="166">
        <v>15</v>
      </c>
    </row>
    <row r="39" spans="1:22" ht="24.95" customHeight="1">
      <c r="A39" s="164" t="s">
        <v>194</v>
      </c>
      <c r="B39" s="106"/>
      <c r="C39" s="165"/>
      <c r="D39" s="165"/>
      <c r="E39" s="165"/>
      <c r="F39" s="165"/>
      <c r="G39" s="165"/>
      <c r="H39" s="165"/>
      <c r="I39" s="165"/>
      <c r="J39" s="165">
        <v>57</v>
      </c>
      <c r="K39" s="165">
        <v>1</v>
      </c>
      <c r="L39" s="165"/>
      <c r="M39" s="165"/>
      <c r="N39" s="165">
        <v>10</v>
      </c>
      <c r="O39" s="165"/>
      <c r="P39" s="165"/>
      <c r="Q39" s="165"/>
      <c r="R39" s="165"/>
      <c r="S39" s="165"/>
      <c r="T39" s="165"/>
      <c r="U39" s="179"/>
      <c r="V39" s="166">
        <v>68</v>
      </c>
    </row>
    <row r="40" spans="1:22" ht="8.1" customHeight="1">
      <c r="A40" s="183"/>
      <c r="B40" s="55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70"/>
      <c r="V40" s="184"/>
    </row>
    <row r="41" spans="1:22" ht="24.95" customHeight="1">
      <c r="A41" s="245" t="s">
        <v>195</v>
      </c>
      <c r="B41" s="55"/>
      <c r="C41" s="244">
        <v>1</v>
      </c>
      <c r="D41" s="244">
        <v>4</v>
      </c>
      <c r="E41" s="244">
        <v>0</v>
      </c>
      <c r="F41" s="244">
        <v>1</v>
      </c>
      <c r="G41" s="244">
        <v>3</v>
      </c>
      <c r="H41" s="244">
        <v>5</v>
      </c>
      <c r="I41" s="244">
        <v>1</v>
      </c>
      <c r="J41" s="244">
        <v>2059</v>
      </c>
      <c r="K41" s="244">
        <v>10</v>
      </c>
      <c r="L41" s="244">
        <v>1</v>
      </c>
      <c r="M41" s="244">
        <v>2</v>
      </c>
      <c r="N41" s="244">
        <v>788</v>
      </c>
      <c r="O41" s="244">
        <v>3</v>
      </c>
      <c r="P41" s="244">
        <v>1</v>
      </c>
      <c r="Q41" s="244">
        <v>6</v>
      </c>
      <c r="R41" s="244">
        <v>2</v>
      </c>
      <c r="S41" s="244">
        <v>1</v>
      </c>
      <c r="T41" s="244">
        <v>1</v>
      </c>
      <c r="U41" s="170"/>
      <c r="V41" s="244">
        <v>2889</v>
      </c>
    </row>
    <row r="42" spans="1:22" ht="8.1" customHeight="1">
      <c r="A42" s="185"/>
      <c r="B42" s="55"/>
      <c r="C42" s="643"/>
      <c r="D42" s="643"/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43"/>
      <c r="R42" s="643"/>
      <c r="S42" s="643"/>
      <c r="T42" s="643"/>
      <c r="U42" s="169"/>
      <c r="V42" s="186"/>
    </row>
    <row r="43" spans="1:22" ht="24.95" customHeight="1">
      <c r="A43" s="164" t="s">
        <v>196</v>
      </c>
      <c r="B43" s="106"/>
      <c r="C43" s="165"/>
      <c r="D43" s="165"/>
      <c r="E43" s="165"/>
      <c r="F43" s="165"/>
      <c r="G43" s="165">
        <v>1</v>
      </c>
      <c r="H43" s="165"/>
      <c r="I43" s="165"/>
      <c r="J43" s="165">
        <v>6</v>
      </c>
      <c r="K43" s="165"/>
      <c r="L43" s="165"/>
      <c r="M43" s="165"/>
      <c r="N43" s="165">
        <v>4</v>
      </c>
      <c r="O43" s="165"/>
      <c r="P43" s="165"/>
      <c r="Q43" s="165"/>
      <c r="R43" s="165">
        <v>1</v>
      </c>
      <c r="S43" s="165"/>
      <c r="T43" s="165"/>
      <c r="U43" s="180"/>
      <c r="V43" s="165">
        <v>12</v>
      </c>
    </row>
    <row r="44" spans="1:22" ht="24.95" customHeight="1">
      <c r="A44" s="164" t="s">
        <v>197</v>
      </c>
      <c r="B44" s="106"/>
      <c r="C44" s="165"/>
      <c r="D44" s="165"/>
      <c r="E44" s="165"/>
      <c r="F44" s="165"/>
      <c r="G44" s="165"/>
      <c r="H44" s="165"/>
      <c r="I44" s="165"/>
      <c r="J44" s="165">
        <v>19</v>
      </c>
      <c r="K44" s="165"/>
      <c r="L44" s="165"/>
      <c r="M44" s="165"/>
      <c r="N44" s="165">
        <v>15</v>
      </c>
      <c r="O44" s="165">
        <v>1</v>
      </c>
      <c r="P44" s="165"/>
      <c r="Q44" s="165"/>
      <c r="R44" s="165"/>
      <c r="S44" s="165"/>
      <c r="T44" s="165"/>
      <c r="U44" s="180"/>
      <c r="V44" s="165">
        <v>35</v>
      </c>
    </row>
    <row r="45" spans="1:22" ht="24.95" customHeight="1">
      <c r="A45" s="164" t="s">
        <v>198</v>
      </c>
      <c r="B45" s="106"/>
      <c r="C45" s="165"/>
      <c r="D45" s="165"/>
      <c r="E45" s="165"/>
      <c r="F45" s="165"/>
      <c r="G45" s="165"/>
      <c r="H45" s="165"/>
      <c r="I45" s="165"/>
      <c r="J45" s="165">
        <v>22</v>
      </c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80"/>
      <c r="V45" s="165">
        <v>22</v>
      </c>
    </row>
    <row r="46" spans="1:22" ht="24.95" customHeight="1">
      <c r="A46" s="164" t="s">
        <v>199</v>
      </c>
      <c r="B46" s="106"/>
      <c r="C46" s="165"/>
      <c r="D46" s="165"/>
      <c r="E46" s="165"/>
      <c r="F46" s="165"/>
      <c r="G46" s="165"/>
      <c r="H46" s="165"/>
      <c r="I46" s="165"/>
      <c r="J46" s="165">
        <v>6</v>
      </c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80"/>
      <c r="V46" s="165">
        <v>6</v>
      </c>
    </row>
    <row r="47" spans="1:22" ht="24.95" customHeight="1">
      <c r="A47" s="164" t="s">
        <v>200</v>
      </c>
      <c r="B47" s="106"/>
      <c r="C47" s="165"/>
      <c r="D47" s="165"/>
      <c r="E47" s="165"/>
      <c r="F47" s="165"/>
      <c r="G47" s="165"/>
      <c r="H47" s="165"/>
      <c r="I47" s="165"/>
      <c r="J47" s="165">
        <v>3</v>
      </c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80"/>
      <c r="V47" s="165">
        <v>3</v>
      </c>
    </row>
    <row r="48" spans="1:22" ht="24.95" customHeight="1">
      <c r="A48" s="164" t="s">
        <v>201</v>
      </c>
      <c r="B48" s="106"/>
      <c r="C48" s="165"/>
      <c r="D48" s="165"/>
      <c r="E48" s="165"/>
      <c r="F48" s="165"/>
      <c r="G48" s="165"/>
      <c r="H48" s="165"/>
      <c r="I48" s="165"/>
      <c r="J48" s="165">
        <v>31</v>
      </c>
      <c r="K48" s="165"/>
      <c r="L48" s="165"/>
      <c r="M48" s="165"/>
      <c r="N48" s="165">
        <v>28</v>
      </c>
      <c r="O48" s="165"/>
      <c r="P48" s="165"/>
      <c r="Q48" s="165"/>
      <c r="R48" s="165"/>
      <c r="S48" s="165"/>
      <c r="T48" s="165"/>
      <c r="U48" s="180"/>
      <c r="V48" s="165">
        <v>59</v>
      </c>
    </row>
    <row r="49" spans="1:22" ht="24.95" customHeight="1">
      <c r="A49" s="164" t="s">
        <v>202</v>
      </c>
      <c r="B49" s="106"/>
      <c r="C49" s="165"/>
      <c r="D49" s="165"/>
      <c r="E49" s="165"/>
      <c r="F49" s="165"/>
      <c r="G49" s="165"/>
      <c r="H49" s="165"/>
      <c r="I49" s="165"/>
      <c r="J49" s="165">
        <v>14</v>
      </c>
      <c r="K49" s="165"/>
      <c r="L49" s="165"/>
      <c r="M49" s="165"/>
      <c r="N49" s="165">
        <v>12</v>
      </c>
      <c r="O49" s="165"/>
      <c r="P49" s="165"/>
      <c r="Q49" s="165"/>
      <c r="R49" s="165"/>
      <c r="S49" s="165"/>
      <c r="T49" s="165"/>
      <c r="U49" s="180"/>
      <c r="V49" s="165">
        <v>26</v>
      </c>
    </row>
    <row r="50" spans="1:22" ht="24.95" customHeight="1">
      <c r="A50" s="164" t="s">
        <v>203</v>
      </c>
      <c r="B50" s="106"/>
      <c r="C50" s="165"/>
      <c r="D50" s="165"/>
      <c r="E50" s="165"/>
      <c r="F50" s="165"/>
      <c r="G50" s="165"/>
      <c r="H50" s="165"/>
      <c r="I50" s="165"/>
      <c r="J50" s="165">
        <v>40</v>
      </c>
      <c r="K50" s="165"/>
      <c r="L50" s="165"/>
      <c r="M50" s="165"/>
      <c r="N50" s="165">
        <v>7</v>
      </c>
      <c r="O50" s="165"/>
      <c r="P50" s="165"/>
      <c r="Q50" s="165"/>
      <c r="R50" s="165"/>
      <c r="S50" s="165"/>
      <c r="T50" s="165"/>
      <c r="U50" s="180"/>
      <c r="V50" s="165">
        <v>47</v>
      </c>
    </row>
    <row r="51" spans="1:22" ht="24.95" customHeight="1">
      <c r="A51" s="164" t="s">
        <v>204</v>
      </c>
      <c r="B51" s="106"/>
      <c r="C51" s="165"/>
      <c r="D51" s="165"/>
      <c r="E51" s="165"/>
      <c r="F51" s="165"/>
      <c r="G51" s="165"/>
      <c r="H51" s="165"/>
      <c r="I51" s="165"/>
      <c r="J51" s="165">
        <v>30</v>
      </c>
      <c r="K51" s="165"/>
      <c r="L51" s="165"/>
      <c r="M51" s="165"/>
      <c r="N51" s="165">
        <v>14</v>
      </c>
      <c r="O51" s="165"/>
      <c r="P51" s="165"/>
      <c r="Q51" s="165"/>
      <c r="R51" s="165"/>
      <c r="S51" s="165"/>
      <c r="T51" s="165"/>
      <c r="U51" s="180"/>
      <c r="V51" s="165">
        <v>44</v>
      </c>
    </row>
    <row r="52" spans="1:22" ht="24.95" customHeight="1">
      <c r="A52" s="164" t="s">
        <v>206</v>
      </c>
      <c r="B52" s="106"/>
      <c r="C52" s="165"/>
      <c r="D52" s="165"/>
      <c r="E52" s="165"/>
      <c r="F52" s="165"/>
      <c r="G52" s="165"/>
      <c r="H52" s="165"/>
      <c r="I52" s="165"/>
      <c r="J52" s="165">
        <v>55</v>
      </c>
      <c r="K52" s="165">
        <v>1</v>
      </c>
      <c r="L52" s="165"/>
      <c r="M52" s="165"/>
      <c r="N52" s="165">
        <v>10</v>
      </c>
      <c r="O52" s="165"/>
      <c r="P52" s="165"/>
      <c r="Q52" s="165"/>
      <c r="R52" s="165"/>
      <c r="S52" s="165"/>
      <c r="T52" s="165"/>
      <c r="U52" s="180"/>
      <c r="V52" s="165">
        <v>66</v>
      </c>
    </row>
    <row r="53" spans="1:22" ht="24.95" customHeight="1">
      <c r="A53" s="164" t="s">
        <v>205</v>
      </c>
      <c r="B53" s="106"/>
      <c r="C53" s="165"/>
      <c r="D53" s="165"/>
      <c r="E53" s="165"/>
      <c r="F53" s="165"/>
      <c r="G53" s="165"/>
      <c r="H53" s="165"/>
      <c r="I53" s="165"/>
      <c r="J53" s="165">
        <v>18</v>
      </c>
      <c r="K53" s="165"/>
      <c r="L53" s="165"/>
      <c r="M53" s="165"/>
      <c r="N53" s="165">
        <v>10</v>
      </c>
      <c r="O53" s="165"/>
      <c r="P53" s="165"/>
      <c r="Q53" s="165"/>
      <c r="R53" s="165"/>
      <c r="S53" s="165"/>
      <c r="T53" s="165"/>
      <c r="U53" s="180"/>
      <c r="V53" s="165">
        <v>28</v>
      </c>
    </row>
    <row r="54" spans="1:22" ht="24.95" customHeight="1">
      <c r="A54" s="164" t="s">
        <v>207</v>
      </c>
      <c r="B54" s="106"/>
      <c r="C54" s="165"/>
      <c r="D54" s="165">
        <v>1</v>
      </c>
      <c r="E54" s="165">
        <v>1</v>
      </c>
      <c r="F54" s="165"/>
      <c r="G54" s="165"/>
      <c r="H54" s="165"/>
      <c r="I54" s="165"/>
      <c r="J54" s="165">
        <v>44</v>
      </c>
      <c r="K54" s="165"/>
      <c r="L54" s="165"/>
      <c r="M54" s="165"/>
      <c r="N54" s="165">
        <v>16</v>
      </c>
      <c r="O54" s="165"/>
      <c r="P54" s="165"/>
      <c r="Q54" s="165"/>
      <c r="R54" s="165">
        <v>2</v>
      </c>
      <c r="S54" s="165"/>
      <c r="T54" s="165"/>
      <c r="U54" s="180"/>
      <c r="V54" s="165">
        <v>64</v>
      </c>
    </row>
    <row r="55" spans="1:22" ht="24.95" customHeight="1">
      <c r="A55" s="164" t="s">
        <v>208</v>
      </c>
      <c r="B55" s="106"/>
      <c r="C55" s="165"/>
      <c r="D55" s="165"/>
      <c r="E55" s="165"/>
      <c r="F55" s="165"/>
      <c r="G55" s="165"/>
      <c r="H55" s="165"/>
      <c r="I55" s="165"/>
      <c r="J55" s="165">
        <v>35</v>
      </c>
      <c r="K55" s="165"/>
      <c r="L55" s="165"/>
      <c r="M55" s="165"/>
      <c r="N55" s="165">
        <v>49</v>
      </c>
      <c r="O55" s="165"/>
      <c r="P55" s="165"/>
      <c r="Q55" s="165"/>
      <c r="R55" s="165"/>
      <c r="S55" s="165"/>
      <c r="T55" s="165"/>
      <c r="U55" s="180"/>
      <c r="V55" s="165">
        <v>84</v>
      </c>
    </row>
    <row r="56" spans="1:22" ht="24.95" customHeight="1">
      <c r="A56" s="164" t="s">
        <v>209</v>
      </c>
      <c r="B56" s="106"/>
      <c r="C56" s="165"/>
      <c r="D56" s="165"/>
      <c r="E56" s="165"/>
      <c r="F56" s="165"/>
      <c r="G56" s="165"/>
      <c r="H56" s="165"/>
      <c r="I56" s="165"/>
      <c r="J56" s="165">
        <v>4</v>
      </c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80"/>
      <c r="V56" s="165">
        <v>4</v>
      </c>
    </row>
    <row r="57" spans="1:22" ht="8.1" customHeight="1">
      <c r="A57" s="183"/>
      <c r="B57" s="55"/>
      <c r="C57" s="184"/>
      <c r="D57" s="184"/>
      <c r="E57" s="184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87"/>
      <c r="V57" s="170"/>
    </row>
    <row r="58" spans="1:22" ht="24.95" customHeight="1">
      <c r="A58" s="245" t="s">
        <v>195</v>
      </c>
      <c r="B58" s="55"/>
      <c r="C58" s="244">
        <v>0</v>
      </c>
      <c r="D58" s="244">
        <v>1</v>
      </c>
      <c r="E58" s="244">
        <v>1</v>
      </c>
      <c r="F58" s="244">
        <v>0</v>
      </c>
      <c r="G58" s="244">
        <v>1</v>
      </c>
      <c r="H58" s="244">
        <v>0</v>
      </c>
      <c r="I58" s="244">
        <v>0</v>
      </c>
      <c r="J58" s="244">
        <v>327</v>
      </c>
      <c r="K58" s="244">
        <v>1</v>
      </c>
      <c r="L58" s="244">
        <v>0</v>
      </c>
      <c r="M58" s="244">
        <v>0</v>
      </c>
      <c r="N58" s="244">
        <v>165</v>
      </c>
      <c r="O58" s="244">
        <v>1</v>
      </c>
      <c r="P58" s="244">
        <v>0</v>
      </c>
      <c r="Q58" s="244">
        <v>0</v>
      </c>
      <c r="R58" s="244">
        <v>3</v>
      </c>
      <c r="S58" s="244">
        <v>0</v>
      </c>
      <c r="T58" s="244">
        <v>0</v>
      </c>
      <c r="U58" s="187"/>
      <c r="V58" s="244">
        <v>500</v>
      </c>
    </row>
    <row r="59" spans="1:22" ht="8.1" customHeight="1">
      <c r="A59" s="188"/>
      <c r="B59" s="55"/>
      <c r="C59" s="189"/>
      <c r="D59" s="123"/>
      <c r="E59" s="189"/>
    </row>
    <row r="60" spans="1:22" ht="24.95" customHeight="1">
      <c r="A60" s="245" t="s">
        <v>68</v>
      </c>
      <c r="B60" s="106"/>
      <c r="C60" s="244">
        <v>1</v>
      </c>
      <c r="D60" s="244">
        <v>5</v>
      </c>
      <c r="E60" s="244">
        <v>1</v>
      </c>
      <c r="F60" s="244">
        <v>1</v>
      </c>
      <c r="G60" s="244">
        <v>4</v>
      </c>
      <c r="H60" s="244">
        <v>5</v>
      </c>
      <c r="I60" s="244">
        <v>1</v>
      </c>
      <c r="J60" s="244">
        <v>2386</v>
      </c>
      <c r="K60" s="244">
        <v>11</v>
      </c>
      <c r="L60" s="244">
        <v>1</v>
      </c>
      <c r="M60" s="244">
        <v>2</v>
      </c>
      <c r="N60" s="244">
        <v>953</v>
      </c>
      <c r="O60" s="244">
        <v>4</v>
      </c>
      <c r="P60" s="244">
        <v>1</v>
      </c>
      <c r="Q60" s="244">
        <v>6</v>
      </c>
      <c r="R60" s="244">
        <v>5</v>
      </c>
      <c r="S60" s="244">
        <v>1</v>
      </c>
      <c r="T60" s="244">
        <v>1</v>
      </c>
      <c r="U60" s="106"/>
      <c r="V60" s="244">
        <v>3389</v>
      </c>
    </row>
    <row r="61" spans="1:22">
      <c r="A61" s="55"/>
    </row>
    <row r="62" spans="1:22" ht="20.100000000000001" customHeight="1">
      <c r="A62" s="157" t="s">
        <v>287</v>
      </c>
    </row>
    <row r="63" spans="1:22" ht="20.100000000000001" customHeight="1">
      <c r="A63" s="157" t="s">
        <v>561</v>
      </c>
    </row>
    <row r="64" spans="1:22" ht="20.100000000000001" customHeight="1">
      <c r="A64" s="157" t="s">
        <v>276</v>
      </c>
    </row>
    <row r="65" spans="1:1" ht="20.100000000000001" customHeight="1">
      <c r="A65" s="95" t="s">
        <v>277</v>
      </c>
    </row>
  </sheetData>
  <mergeCells count="6">
    <mergeCell ref="A2:V2"/>
    <mergeCell ref="C42:T42"/>
    <mergeCell ref="A5:A6"/>
    <mergeCell ref="V5:V6"/>
    <mergeCell ref="A3:V3"/>
    <mergeCell ref="C5:S5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42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BEA49-F228-4520-BC7B-809ADB6833CE}">
  <dimension ref="A1:M99"/>
  <sheetViews>
    <sheetView view="pageBreakPreview" zoomScale="85" zoomScaleNormal="100" zoomScaleSheetLayoutView="85" workbookViewId="0">
      <selection activeCell="Q25" sqref="Q25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20.100000000000001" customHeight="1">
      <c r="A2" s="555" t="s">
        <v>215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tr">
        <f>UPPER(CONCATENATE("Marzo 2024"))</f>
        <v>MARZO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55"/>
    </row>
    <row r="5" spans="1:13">
      <c r="A5" s="75" t="s">
        <v>216</v>
      </c>
      <c r="B5" s="75" t="s">
        <v>68</v>
      </c>
    </row>
    <row r="6" spans="1:13" ht="5.0999999999999996" customHeight="1">
      <c r="A6" s="75" t="s">
        <v>217</v>
      </c>
      <c r="B6" s="76">
        <v>1589</v>
      </c>
    </row>
    <row r="7" spans="1:13" ht="5.0999999999999996" customHeight="1">
      <c r="A7" s="75" t="s">
        <v>218</v>
      </c>
      <c r="B7" s="75">
        <v>572</v>
      </c>
    </row>
    <row r="8" spans="1:13" ht="5.0999999999999996" customHeight="1">
      <c r="A8" s="75" t="s">
        <v>219</v>
      </c>
      <c r="B8" s="75">
        <v>517</v>
      </c>
    </row>
    <row r="9" spans="1:13" ht="5.0999999999999996" customHeight="1">
      <c r="A9" s="75" t="s">
        <v>220</v>
      </c>
      <c r="B9" s="75">
        <v>469</v>
      </c>
    </row>
    <row r="10" spans="1:13" ht="5.0999999999999996" customHeight="1">
      <c r="A10" s="75" t="s">
        <v>221</v>
      </c>
      <c r="B10" s="75">
        <v>461</v>
      </c>
    </row>
    <row r="11" spans="1:13" ht="5.0999999999999996" customHeight="1">
      <c r="A11" s="75" t="s">
        <v>222</v>
      </c>
      <c r="B11" s="75">
        <v>449</v>
      </c>
      <c r="J11" s="554" t="s">
        <v>223</v>
      </c>
      <c r="K11" s="553">
        <v>7920</v>
      </c>
    </row>
    <row r="12" spans="1:13" ht="5.0999999999999996" customHeight="1">
      <c r="A12" s="75" t="s">
        <v>224</v>
      </c>
      <c r="B12" s="75">
        <v>421</v>
      </c>
      <c r="J12" s="554"/>
      <c r="K12" s="553"/>
    </row>
    <row r="13" spans="1:13" ht="5.0999999999999996" customHeight="1">
      <c r="A13" s="75" t="s">
        <v>225</v>
      </c>
      <c r="B13" s="75">
        <v>415</v>
      </c>
      <c r="J13" s="554"/>
      <c r="K13" s="553"/>
    </row>
    <row r="14" spans="1:13" ht="5.0999999999999996" customHeight="1">
      <c r="A14" s="75" t="s">
        <v>226</v>
      </c>
      <c r="B14" s="75">
        <v>367</v>
      </c>
    </row>
    <row r="15" spans="1:13" ht="5.0999999999999996" customHeight="1">
      <c r="A15" s="75" t="s">
        <v>227</v>
      </c>
      <c r="B15" s="75">
        <v>290</v>
      </c>
    </row>
    <row r="16" spans="1:13" ht="5.0999999999999996" customHeight="1">
      <c r="A16" s="75" t="s">
        <v>228</v>
      </c>
      <c r="B16" s="75">
        <v>234</v>
      </c>
    </row>
    <row r="17" spans="1:2" ht="5.0999999999999996" customHeight="1">
      <c r="A17" s="75" t="s">
        <v>229</v>
      </c>
      <c r="B17" s="75">
        <v>192</v>
      </c>
    </row>
    <row r="18" spans="1:2" ht="5.0999999999999996" customHeight="1">
      <c r="A18" s="75" t="s">
        <v>230</v>
      </c>
      <c r="B18" s="75">
        <v>188</v>
      </c>
    </row>
    <row r="19" spans="1:2" ht="5.0999999999999996" customHeight="1">
      <c r="A19" s="75" t="s">
        <v>231</v>
      </c>
      <c r="B19" s="75">
        <v>164</v>
      </c>
    </row>
    <row r="20" spans="1:2" ht="5.0999999999999996" customHeight="1">
      <c r="A20" s="75" t="s">
        <v>232</v>
      </c>
      <c r="B20" s="75">
        <v>156</v>
      </c>
    </row>
    <row r="21" spans="1:2" ht="5.0999999999999996" customHeight="1">
      <c r="A21" s="75" t="s">
        <v>233</v>
      </c>
      <c r="B21" s="75">
        <v>156</v>
      </c>
    </row>
    <row r="22" spans="1:2" ht="5.0999999999999996" customHeight="1">
      <c r="A22" s="75" t="s">
        <v>234</v>
      </c>
      <c r="B22" s="75">
        <v>154</v>
      </c>
    </row>
    <row r="23" spans="1:2" ht="5.0999999999999996" customHeight="1">
      <c r="A23" s="75" t="s">
        <v>235</v>
      </c>
      <c r="B23" s="75">
        <v>151</v>
      </c>
    </row>
    <row r="24" spans="1:2" ht="5.0999999999999996" customHeight="1">
      <c r="A24" s="75" t="s">
        <v>236</v>
      </c>
      <c r="B24" s="75">
        <v>132</v>
      </c>
    </row>
    <row r="25" spans="1:2" ht="5.0999999999999996" customHeight="1">
      <c r="A25" s="75" t="s">
        <v>237</v>
      </c>
      <c r="B25" s="75">
        <v>102</v>
      </c>
    </row>
    <row r="26" spans="1:2" ht="5.0999999999999996" customHeight="1">
      <c r="A26" s="75" t="s">
        <v>238</v>
      </c>
      <c r="B26" s="75">
        <v>98</v>
      </c>
    </row>
    <row r="27" spans="1:2" ht="5.0999999999999996" customHeight="1">
      <c r="A27" s="75" t="s">
        <v>239</v>
      </c>
      <c r="B27" s="75">
        <v>91</v>
      </c>
    </row>
    <row r="28" spans="1:2" ht="5.0999999999999996" customHeight="1">
      <c r="A28" s="75" t="s">
        <v>240</v>
      </c>
      <c r="B28" s="75">
        <v>75</v>
      </c>
    </row>
    <row r="29" spans="1:2" ht="5.0999999999999996" customHeight="1">
      <c r="A29" s="75" t="s">
        <v>241</v>
      </c>
      <c r="B29" s="75">
        <v>68</v>
      </c>
    </row>
    <row r="30" spans="1:2" ht="5.0999999999999996" customHeight="1">
      <c r="A30" s="75" t="s">
        <v>106</v>
      </c>
      <c r="B30" s="75">
        <v>59</v>
      </c>
    </row>
    <row r="31" spans="1:2" ht="5.0999999999999996" customHeight="1">
      <c r="A31" s="75" t="s">
        <v>242</v>
      </c>
      <c r="B31" s="75">
        <v>51</v>
      </c>
    </row>
    <row r="32" spans="1:2" ht="5.0999999999999996" customHeight="1">
      <c r="A32" s="75" t="s">
        <v>243</v>
      </c>
      <c r="B32" s="75">
        <v>37</v>
      </c>
    </row>
    <row r="33" spans="1:2" ht="5.0999999999999996" customHeight="1">
      <c r="A33" s="75" t="s">
        <v>244</v>
      </c>
      <c r="B33" s="75">
        <v>30</v>
      </c>
    </row>
    <row r="34" spans="1:2" ht="5.0999999999999996" customHeight="1">
      <c r="A34" s="75" t="s">
        <v>245</v>
      </c>
      <c r="B34" s="75">
        <v>27</v>
      </c>
    </row>
    <row r="35" spans="1:2" ht="5.0999999999999996" customHeight="1">
      <c r="A35" s="75" t="s">
        <v>105</v>
      </c>
      <c r="B35" s="75">
        <v>26</v>
      </c>
    </row>
    <row r="36" spans="1:2" ht="5.0999999999999996" customHeight="1">
      <c r="A36" s="75" t="s">
        <v>246</v>
      </c>
      <c r="B36" s="75">
        <v>22</v>
      </c>
    </row>
    <row r="37" spans="1:2" ht="5.0999999999999996" customHeight="1">
      <c r="A37" s="75" t="s">
        <v>247</v>
      </c>
      <c r="B37" s="75">
        <v>20</v>
      </c>
    </row>
    <row r="38" spans="1:2" ht="5.0999999999999996" customHeight="1">
      <c r="A38" s="75" t="s">
        <v>248</v>
      </c>
      <c r="B38" s="75">
        <v>19</v>
      </c>
    </row>
    <row r="39" spans="1:2" ht="5.0999999999999996" customHeight="1">
      <c r="A39" s="75" t="s">
        <v>249</v>
      </c>
      <c r="B39" s="75">
        <v>15</v>
      </c>
    </row>
    <row r="40" spans="1:2" ht="5.0999999999999996" customHeight="1">
      <c r="A40" s="75" t="s">
        <v>250</v>
      </c>
      <c r="B40" s="75">
        <v>12</v>
      </c>
    </row>
    <row r="41" spans="1:2" ht="5.0999999999999996" customHeight="1">
      <c r="A41" s="75" t="s">
        <v>251</v>
      </c>
      <c r="B41" s="75">
        <v>10</v>
      </c>
    </row>
    <row r="42" spans="1:2" ht="5.0999999999999996" customHeight="1">
      <c r="A42" s="75" t="s">
        <v>252</v>
      </c>
      <c r="B42" s="75">
        <v>10</v>
      </c>
    </row>
    <row r="43" spans="1:2" ht="5.0999999999999996" customHeight="1">
      <c r="A43" s="75" t="s">
        <v>253</v>
      </c>
      <c r="B43" s="75">
        <v>8</v>
      </c>
    </row>
    <row r="44" spans="1:2" ht="5.0999999999999996" customHeight="1">
      <c r="A44" s="75" t="s">
        <v>254</v>
      </c>
      <c r="B44" s="75">
        <v>8</v>
      </c>
    </row>
    <row r="45" spans="1:2" ht="5.0999999999999996" customHeight="1">
      <c r="A45" s="75" t="s">
        <v>255</v>
      </c>
      <c r="B45" s="75">
        <v>7</v>
      </c>
    </row>
    <row r="46" spans="1:2" ht="5.0999999999999996" customHeight="1">
      <c r="A46" s="75" t="s">
        <v>148</v>
      </c>
      <c r="B46" s="75">
        <v>7</v>
      </c>
    </row>
    <row r="47" spans="1:2" ht="5.0999999999999996" customHeight="1">
      <c r="A47" s="75" t="s">
        <v>256</v>
      </c>
      <c r="B47" s="75">
        <v>7</v>
      </c>
    </row>
    <row r="48" spans="1:2" ht="5.0999999999999996" customHeight="1">
      <c r="A48" s="75" t="s">
        <v>257</v>
      </c>
      <c r="B48" s="75">
        <v>7</v>
      </c>
    </row>
    <row r="49" spans="1:2" ht="5.0999999999999996" customHeight="1">
      <c r="A49" s="75" t="s">
        <v>258</v>
      </c>
      <c r="B49" s="75">
        <v>4</v>
      </c>
    </row>
    <row r="50" spans="1:2" ht="5.0999999999999996" customHeight="1">
      <c r="A50" s="75" t="s">
        <v>259</v>
      </c>
      <c r="B50" s="75">
        <v>3</v>
      </c>
    </row>
    <row r="51" spans="1:2" ht="5.0999999999999996" customHeight="1">
      <c r="A51" s="75" t="s">
        <v>260</v>
      </c>
      <c r="B51" s="75">
        <v>3</v>
      </c>
    </row>
    <row r="52" spans="1:2" ht="5.0999999999999996" customHeight="1">
      <c r="A52" s="75" t="s">
        <v>261</v>
      </c>
      <c r="B52" s="75">
        <v>3</v>
      </c>
    </row>
    <row r="53" spans="1:2" ht="5.0999999999999996" customHeight="1">
      <c r="A53" s="75" t="s">
        <v>262</v>
      </c>
      <c r="B53" s="75">
        <v>2</v>
      </c>
    </row>
    <row r="54" spans="1:2" ht="5.0999999999999996" customHeight="1">
      <c r="A54" s="75" t="s">
        <v>263</v>
      </c>
      <c r="B54" s="75">
        <v>2</v>
      </c>
    </row>
    <row r="55" spans="1:2" ht="5.0999999999999996" customHeight="1">
      <c r="A55" s="75" t="s">
        <v>264</v>
      </c>
      <c r="B55" s="75">
        <v>2</v>
      </c>
    </row>
    <row r="56" spans="1:2" ht="5.0999999999999996" customHeight="1">
      <c r="A56" s="75" t="s">
        <v>265</v>
      </c>
      <c r="B56" s="75">
        <v>1</v>
      </c>
    </row>
    <row r="57" spans="1:2" ht="5.0999999999999996" customHeight="1">
      <c r="A57" s="75" t="s">
        <v>266</v>
      </c>
      <c r="B57" s="75">
        <v>1</v>
      </c>
    </row>
    <row r="58" spans="1:2" ht="5.0999999999999996" customHeight="1">
      <c r="A58" s="75" t="s">
        <v>267</v>
      </c>
      <c r="B58" s="75">
        <v>1</v>
      </c>
    </row>
    <row r="59" spans="1:2" ht="5.0999999999999996" customHeight="1">
      <c r="A59" s="75" t="s">
        <v>268</v>
      </c>
      <c r="B59" s="75">
        <v>1</v>
      </c>
    </row>
    <row r="60" spans="1:2" ht="5.0999999999999996" customHeight="1">
      <c r="A60" s="75" t="s">
        <v>269</v>
      </c>
      <c r="B60" s="75">
        <v>1</v>
      </c>
    </row>
    <row r="61" spans="1:2" ht="5.0999999999999996" customHeight="1">
      <c r="A61" s="75" t="s">
        <v>270</v>
      </c>
      <c r="B61" s="75">
        <v>1</v>
      </c>
    </row>
    <row r="62" spans="1:2" ht="5.0999999999999996" customHeight="1">
      <c r="A62" s="75" t="s">
        <v>271</v>
      </c>
      <c r="B62" s="75">
        <v>1</v>
      </c>
    </row>
    <row r="63" spans="1:2" ht="5.0999999999999996" customHeight="1">
      <c r="A63" s="75" t="s">
        <v>272</v>
      </c>
      <c r="B63" s="75">
        <v>1</v>
      </c>
    </row>
    <row r="64" spans="1:2" ht="5.0999999999999996" customHeight="1">
      <c r="A64" s="75" t="s">
        <v>68</v>
      </c>
      <c r="B64" s="76"/>
    </row>
    <row r="65" spans="1:1" ht="5.0999999999999996" customHeight="1">
      <c r="A65" s="55"/>
    </row>
    <row r="66" spans="1:1" ht="5.0999999999999996" customHeight="1">
      <c r="A66" s="77"/>
    </row>
    <row r="67" spans="1:1" ht="5.0999999999999996" customHeight="1">
      <c r="A67" s="77"/>
    </row>
    <row r="68" spans="1:1" ht="5.0999999999999996" customHeight="1">
      <c r="A68" s="77"/>
    </row>
    <row r="69" spans="1:1" ht="5.0999999999999996" customHeight="1">
      <c r="A69" s="77"/>
    </row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0" t="s">
        <v>273</v>
      </c>
    </row>
    <row r="96" spans="1:1" ht="9" customHeight="1">
      <c r="A96" s="80" t="s">
        <v>274</v>
      </c>
    </row>
    <row r="97" spans="1:1" ht="9" customHeight="1">
      <c r="A97" s="80" t="s">
        <v>275</v>
      </c>
    </row>
    <row r="98" spans="1:1" ht="9" customHeight="1">
      <c r="A98" s="80" t="s">
        <v>276</v>
      </c>
    </row>
    <row r="99" spans="1:1" ht="9" customHeight="1">
      <c r="A99" s="80" t="s">
        <v>277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3C202-7E9D-4140-AEBF-D0E4D0E10A4B}">
  <dimension ref="A1:Q66"/>
  <sheetViews>
    <sheetView view="pageBreakPreview" topLeftCell="A27" zoomScale="85" zoomScaleNormal="100" zoomScaleSheetLayoutView="85" workbookViewId="0">
      <selection activeCell="J68" sqref="J68"/>
    </sheetView>
  </sheetViews>
  <sheetFormatPr baseColWidth="10" defaultColWidth="11.42578125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64</v>
      </c>
    </row>
    <row r="2" spans="1:17" ht="20.100000000000001" customHeight="1">
      <c r="A2" s="558" t="s">
        <v>278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</row>
    <row r="3" spans="1:17" ht="20.100000000000001" customHeight="1">
      <c r="A3" s="558" t="str">
        <f>UPPER(CONCATENATE("Marzo 2024"))</f>
        <v>MARZO 2024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</row>
    <row r="4" spans="1:17">
      <c r="A4" s="55"/>
    </row>
    <row r="5" spans="1:17">
      <c r="A5" s="556" t="s">
        <v>279</v>
      </c>
      <c r="B5" s="81"/>
      <c r="C5" s="559" t="s">
        <v>280</v>
      </c>
      <c r="D5" s="560"/>
      <c r="E5" s="560"/>
      <c r="F5" s="560"/>
      <c r="G5" s="560"/>
      <c r="H5" s="561"/>
      <c r="I5" s="81"/>
      <c r="J5" s="559" t="s">
        <v>281</v>
      </c>
      <c r="K5" s="560"/>
      <c r="L5" s="560"/>
      <c r="M5" s="560"/>
      <c r="N5" s="560"/>
      <c r="O5" s="561"/>
      <c r="P5" s="562"/>
      <c r="Q5" s="556" t="s">
        <v>68</v>
      </c>
    </row>
    <row r="6" spans="1:17">
      <c r="A6" s="556"/>
      <c r="B6" s="81"/>
      <c r="C6" s="556" t="s">
        <v>282</v>
      </c>
      <c r="D6" s="556"/>
      <c r="E6" s="556" t="s">
        <v>283</v>
      </c>
      <c r="F6" s="556"/>
      <c r="G6" s="556" t="s">
        <v>195</v>
      </c>
      <c r="H6" s="557" t="s">
        <v>284</v>
      </c>
      <c r="I6" s="81"/>
      <c r="J6" s="556" t="s">
        <v>282</v>
      </c>
      <c r="K6" s="556"/>
      <c r="L6" s="556" t="s">
        <v>283</v>
      </c>
      <c r="M6" s="556"/>
      <c r="N6" s="556" t="s">
        <v>195</v>
      </c>
      <c r="O6" s="557" t="s">
        <v>284</v>
      </c>
      <c r="P6" s="562"/>
      <c r="Q6" s="556"/>
    </row>
    <row r="7" spans="1:17">
      <c r="A7" s="556"/>
      <c r="B7" s="81"/>
      <c r="C7" s="90" t="s">
        <v>285</v>
      </c>
      <c r="D7" s="90" t="s">
        <v>286</v>
      </c>
      <c r="E7" s="90" t="s">
        <v>285</v>
      </c>
      <c r="F7" s="90" t="s">
        <v>286</v>
      </c>
      <c r="G7" s="556"/>
      <c r="H7" s="557"/>
      <c r="I7" s="81"/>
      <c r="J7" s="90" t="s">
        <v>285</v>
      </c>
      <c r="K7" s="90" t="s">
        <v>286</v>
      </c>
      <c r="L7" s="90" t="s">
        <v>285</v>
      </c>
      <c r="M7" s="90" t="s">
        <v>286</v>
      </c>
      <c r="N7" s="556"/>
      <c r="O7" s="557"/>
      <c r="P7" s="562"/>
      <c r="Q7" s="556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2" t="s">
        <v>163</v>
      </c>
      <c r="B9" s="56"/>
      <c r="C9" s="83">
        <v>2</v>
      </c>
      <c r="D9" s="83"/>
      <c r="E9" s="83">
        <v>5</v>
      </c>
      <c r="F9" s="83"/>
      <c r="G9" s="84">
        <v>7</v>
      </c>
      <c r="H9" s="84">
        <v>100</v>
      </c>
      <c r="I9" s="56"/>
      <c r="J9" s="83"/>
      <c r="K9" s="83"/>
      <c r="L9" s="83"/>
      <c r="M9" s="83"/>
      <c r="N9" s="84">
        <v>0</v>
      </c>
      <c r="O9" s="84">
        <v>0</v>
      </c>
      <c r="P9" s="85"/>
      <c r="Q9" s="84">
        <v>7</v>
      </c>
    </row>
    <row r="10" spans="1:17">
      <c r="A10" s="82" t="s">
        <v>164</v>
      </c>
      <c r="B10" s="56"/>
      <c r="C10" s="83">
        <v>47</v>
      </c>
      <c r="D10" s="83"/>
      <c r="E10" s="83">
        <v>92</v>
      </c>
      <c r="F10" s="83">
        <v>3</v>
      </c>
      <c r="G10" s="84">
        <v>142</v>
      </c>
      <c r="H10" s="84">
        <v>93</v>
      </c>
      <c r="I10" s="56"/>
      <c r="J10" s="83">
        <v>3</v>
      </c>
      <c r="K10" s="83"/>
      <c r="L10" s="83">
        <v>7</v>
      </c>
      <c r="M10" s="83"/>
      <c r="N10" s="84">
        <v>10</v>
      </c>
      <c r="O10" s="84">
        <v>7</v>
      </c>
      <c r="P10" s="85"/>
      <c r="Q10" s="84">
        <v>152</v>
      </c>
    </row>
    <row r="11" spans="1:17">
      <c r="A11" s="82" t="s">
        <v>165</v>
      </c>
      <c r="B11" s="56"/>
      <c r="C11" s="83">
        <v>8</v>
      </c>
      <c r="D11" s="83"/>
      <c r="E11" s="83">
        <v>29</v>
      </c>
      <c r="F11" s="83">
        <v>1</v>
      </c>
      <c r="G11" s="84">
        <v>38</v>
      </c>
      <c r="H11" s="84">
        <v>100</v>
      </c>
      <c r="I11" s="56"/>
      <c r="J11" s="83"/>
      <c r="K11" s="83"/>
      <c r="L11" s="83"/>
      <c r="M11" s="83"/>
      <c r="N11" s="84">
        <v>0</v>
      </c>
      <c r="O11" s="84">
        <v>0</v>
      </c>
      <c r="P11" s="85"/>
      <c r="Q11" s="84">
        <v>38</v>
      </c>
    </row>
    <row r="12" spans="1:17">
      <c r="A12" s="82" t="s">
        <v>166</v>
      </c>
      <c r="B12" s="56"/>
      <c r="C12" s="83">
        <v>8</v>
      </c>
      <c r="D12" s="83"/>
      <c r="E12" s="83">
        <v>43</v>
      </c>
      <c r="F12" s="83"/>
      <c r="G12" s="84">
        <v>51</v>
      </c>
      <c r="H12" s="84">
        <v>98</v>
      </c>
      <c r="I12" s="56"/>
      <c r="J12" s="83">
        <v>1</v>
      </c>
      <c r="K12" s="83"/>
      <c r="L12" s="83"/>
      <c r="M12" s="83"/>
      <c r="N12" s="84">
        <v>1</v>
      </c>
      <c r="O12" s="84">
        <v>2</v>
      </c>
      <c r="P12" s="85"/>
      <c r="Q12" s="84">
        <v>52</v>
      </c>
    </row>
    <row r="13" spans="1:17">
      <c r="A13" s="82" t="s">
        <v>167</v>
      </c>
      <c r="B13" s="56"/>
      <c r="C13" s="83">
        <v>493</v>
      </c>
      <c r="D13" s="83">
        <v>20</v>
      </c>
      <c r="E13" s="83">
        <v>440</v>
      </c>
      <c r="F13" s="83">
        <v>5</v>
      </c>
      <c r="G13" s="84">
        <v>958</v>
      </c>
      <c r="H13" s="84">
        <v>98</v>
      </c>
      <c r="I13" s="56"/>
      <c r="J13" s="83">
        <v>10</v>
      </c>
      <c r="K13" s="83"/>
      <c r="L13" s="83">
        <v>9</v>
      </c>
      <c r="M13" s="83">
        <v>1</v>
      </c>
      <c r="N13" s="84">
        <v>20</v>
      </c>
      <c r="O13" s="84">
        <v>2</v>
      </c>
      <c r="P13" s="85"/>
      <c r="Q13" s="84">
        <v>978</v>
      </c>
    </row>
    <row r="14" spans="1:17">
      <c r="A14" s="82" t="s">
        <v>168</v>
      </c>
      <c r="B14" s="56"/>
      <c r="C14" s="83">
        <v>103</v>
      </c>
      <c r="D14" s="83">
        <v>2</v>
      </c>
      <c r="E14" s="83">
        <v>358</v>
      </c>
      <c r="F14" s="83">
        <v>6</v>
      </c>
      <c r="G14" s="84">
        <v>469</v>
      </c>
      <c r="H14" s="84">
        <v>99</v>
      </c>
      <c r="I14" s="56"/>
      <c r="J14" s="83">
        <v>3</v>
      </c>
      <c r="K14" s="83"/>
      <c r="L14" s="83">
        <v>4</v>
      </c>
      <c r="M14" s="83"/>
      <c r="N14" s="84">
        <v>7</v>
      </c>
      <c r="O14" s="84">
        <v>1</v>
      </c>
      <c r="P14" s="85"/>
      <c r="Q14" s="84">
        <v>476</v>
      </c>
    </row>
    <row r="15" spans="1:17">
      <c r="A15" s="82" t="s">
        <v>169</v>
      </c>
      <c r="B15" s="56"/>
      <c r="C15" s="83">
        <v>51</v>
      </c>
      <c r="D15" s="83">
        <v>8</v>
      </c>
      <c r="E15" s="83">
        <v>278</v>
      </c>
      <c r="F15" s="83">
        <v>26</v>
      </c>
      <c r="G15" s="84">
        <v>363</v>
      </c>
      <c r="H15" s="84">
        <v>94</v>
      </c>
      <c r="I15" s="56"/>
      <c r="J15" s="83">
        <v>3</v>
      </c>
      <c r="K15" s="83"/>
      <c r="L15" s="83">
        <v>19</v>
      </c>
      <c r="M15" s="83">
        <v>1</v>
      </c>
      <c r="N15" s="84">
        <v>23</v>
      </c>
      <c r="O15" s="84">
        <v>6</v>
      </c>
      <c r="P15" s="85"/>
      <c r="Q15" s="84">
        <v>386</v>
      </c>
    </row>
    <row r="16" spans="1:17">
      <c r="A16" s="82" t="s">
        <v>170</v>
      </c>
      <c r="B16" s="56"/>
      <c r="C16" s="83">
        <v>1</v>
      </c>
      <c r="D16" s="83"/>
      <c r="E16" s="83">
        <v>1</v>
      </c>
      <c r="F16" s="83"/>
      <c r="G16" s="84">
        <v>2</v>
      </c>
      <c r="H16" s="84">
        <v>100</v>
      </c>
      <c r="I16" s="56"/>
      <c r="J16" s="83"/>
      <c r="K16" s="83"/>
      <c r="L16" s="83"/>
      <c r="M16" s="83"/>
      <c r="N16" s="84">
        <v>0</v>
      </c>
      <c r="O16" s="84">
        <v>0</v>
      </c>
      <c r="P16" s="85"/>
      <c r="Q16" s="84">
        <v>2</v>
      </c>
    </row>
    <row r="17" spans="1:17">
      <c r="A17" s="82" t="s">
        <v>171</v>
      </c>
      <c r="B17" s="56"/>
      <c r="C17" s="83">
        <v>2</v>
      </c>
      <c r="D17" s="83"/>
      <c r="E17" s="83">
        <v>3</v>
      </c>
      <c r="F17" s="83"/>
      <c r="G17" s="84">
        <v>5</v>
      </c>
      <c r="H17" s="84">
        <v>71</v>
      </c>
      <c r="I17" s="56"/>
      <c r="J17" s="83"/>
      <c r="K17" s="83"/>
      <c r="L17" s="83">
        <v>2</v>
      </c>
      <c r="M17" s="83"/>
      <c r="N17" s="84">
        <v>2</v>
      </c>
      <c r="O17" s="84">
        <v>29</v>
      </c>
      <c r="P17" s="85"/>
      <c r="Q17" s="84">
        <v>7</v>
      </c>
    </row>
    <row r="18" spans="1:17">
      <c r="A18" s="82" t="s">
        <v>172</v>
      </c>
      <c r="B18" s="56"/>
      <c r="C18" s="83">
        <v>18</v>
      </c>
      <c r="D18" s="83"/>
      <c r="E18" s="83">
        <v>67</v>
      </c>
      <c r="F18" s="83"/>
      <c r="G18" s="84">
        <v>85</v>
      </c>
      <c r="H18" s="84">
        <v>100</v>
      </c>
      <c r="I18" s="56"/>
      <c r="J18" s="83"/>
      <c r="K18" s="83"/>
      <c r="L18" s="83"/>
      <c r="M18" s="83"/>
      <c r="N18" s="84">
        <v>0</v>
      </c>
      <c r="O18" s="84">
        <v>0</v>
      </c>
      <c r="P18" s="85"/>
      <c r="Q18" s="84">
        <v>85</v>
      </c>
    </row>
    <row r="19" spans="1:17">
      <c r="A19" s="82" t="s">
        <v>173</v>
      </c>
      <c r="B19" s="56"/>
      <c r="C19" s="83">
        <v>53</v>
      </c>
      <c r="D19" s="83">
        <v>3</v>
      </c>
      <c r="E19" s="83">
        <v>386</v>
      </c>
      <c r="F19" s="83">
        <v>24</v>
      </c>
      <c r="G19" s="84">
        <v>466</v>
      </c>
      <c r="H19" s="84">
        <v>95</v>
      </c>
      <c r="I19" s="56"/>
      <c r="J19" s="83">
        <v>12</v>
      </c>
      <c r="K19" s="83"/>
      <c r="L19" s="83">
        <v>9</v>
      </c>
      <c r="M19" s="83">
        <v>1</v>
      </c>
      <c r="N19" s="84">
        <v>22</v>
      </c>
      <c r="O19" s="84">
        <v>5</v>
      </c>
      <c r="P19" s="85"/>
      <c r="Q19" s="84">
        <v>488</v>
      </c>
    </row>
    <row r="20" spans="1:17">
      <c r="A20" s="82" t="s">
        <v>174</v>
      </c>
      <c r="B20" s="56"/>
      <c r="C20" s="83">
        <v>4</v>
      </c>
      <c r="D20" s="83"/>
      <c r="E20" s="83">
        <v>5</v>
      </c>
      <c r="F20" s="83"/>
      <c r="G20" s="84">
        <v>9</v>
      </c>
      <c r="H20" s="84">
        <v>100</v>
      </c>
      <c r="I20" s="56"/>
      <c r="J20" s="83"/>
      <c r="K20" s="83"/>
      <c r="L20" s="83"/>
      <c r="M20" s="83"/>
      <c r="N20" s="84">
        <v>0</v>
      </c>
      <c r="O20" s="84">
        <v>0</v>
      </c>
      <c r="P20" s="85"/>
      <c r="Q20" s="84">
        <v>9</v>
      </c>
    </row>
    <row r="21" spans="1:17">
      <c r="A21" s="82" t="s">
        <v>175</v>
      </c>
      <c r="B21" s="56"/>
      <c r="C21" s="83">
        <v>137</v>
      </c>
      <c r="D21" s="83">
        <v>6</v>
      </c>
      <c r="E21" s="83">
        <v>286</v>
      </c>
      <c r="F21" s="83">
        <v>5</v>
      </c>
      <c r="G21" s="84">
        <v>434</v>
      </c>
      <c r="H21" s="84">
        <v>94</v>
      </c>
      <c r="I21" s="56"/>
      <c r="J21" s="83">
        <v>7</v>
      </c>
      <c r="K21" s="83"/>
      <c r="L21" s="83">
        <v>22</v>
      </c>
      <c r="M21" s="83"/>
      <c r="N21" s="84">
        <v>29</v>
      </c>
      <c r="O21" s="84">
        <v>6</v>
      </c>
      <c r="P21" s="85"/>
      <c r="Q21" s="84">
        <v>463</v>
      </c>
    </row>
    <row r="22" spans="1:17">
      <c r="A22" s="82" t="s">
        <v>176</v>
      </c>
      <c r="B22" s="56"/>
      <c r="C22" s="83">
        <v>68</v>
      </c>
      <c r="D22" s="83">
        <v>5</v>
      </c>
      <c r="E22" s="83">
        <v>253</v>
      </c>
      <c r="F22" s="83">
        <v>13</v>
      </c>
      <c r="G22" s="84">
        <v>339</v>
      </c>
      <c r="H22" s="84">
        <v>100</v>
      </c>
      <c r="I22" s="56"/>
      <c r="J22" s="83">
        <v>1</v>
      </c>
      <c r="K22" s="83"/>
      <c r="L22" s="83"/>
      <c r="M22" s="83"/>
      <c r="N22" s="84">
        <v>1</v>
      </c>
      <c r="O22" s="84">
        <v>0</v>
      </c>
      <c r="P22" s="85"/>
      <c r="Q22" s="84">
        <v>340</v>
      </c>
    </row>
    <row r="23" spans="1:17">
      <c r="A23" s="82" t="s">
        <v>177</v>
      </c>
      <c r="B23" s="56"/>
      <c r="C23" s="83">
        <v>30</v>
      </c>
      <c r="D23" s="83">
        <v>1</v>
      </c>
      <c r="E23" s="83">
        <v>51</v>
      </c>
      <c r="F23" s="83">
        <v>5</v>
      </c>
      <c r="G23" s="84">
        <v>87</v>
      </c>
      <c r="H23" s="84">
        <v>97</v>
      </c>
      <c r="I23" s="56"/>
      <c r="J23" s="83">
        <v>2</v>
      </c>
      <c r="K23" s="83"/>
      <c r="L23" s="83"/>
      <c r="M23" s="83">
        <v>1</v>
      </c>
      <c r="N23" s="84">
        <v>3</v>
      </c>
      <c r="O23" s="84">
        <v>3</v>
      </c>
      <c r="P23" s="85"/>
      <c r="Q23" s="84">
        <v>90</v>
      </c>
    </row>
    <row r="24" spans="1:17">
      <c r="A24" s="82" t="s">
        <v>178</v>
      </c>
      <c r="B24" s="56"/>
      <c r="C24" s="83">
        <v>75</v>
      </c>
      <c r="D24" s="83">
        <v>4</v>
      </c>
      <c r="E24" s="83">
        <v>61</v>
      </c>
      <c r="F24" s="83">
        <v>1</v>
      </c>
      <c r="G24" s="84">
        <v>141</v>
      </c>
      <c r="H24" s="84">
        <v>91</v>
      </c>
      <c r="I24" s="56"/>
      <c r="J24" s="83">
        <v>9</v>
      </c>
      <c r="K24" s="83"/>
      <c r="L24" s="83">
        <v>4</v>
      </c>
      <c r="M24" s="83">
        <v>1</v>
      </c>
      <c r="N24" s="84">
        <v>14</v>
      </c>
      <c r="O24" s="84">
        <v>9</v>
      </c>
      <c r="P24" s="85"/>
      <c r="Q24" s="84">
        <v>155</v>
      </c>
    </row>
    <row r="25" spans="1:17">
      <c r="A25" s="82" t="s">
        <v>179</v>
      </c>
      <c r="B25" s="56"/>
      <c r="C25" s="83">
        <v>27</v>
      </c>
      <c r="D25" s="83"/>
      <c r="E25" s="83">
        <v>93</v>
      </c>
      <c r="F25" s="83"/>
      <c r="G25" s="84">
        <v>120</v>
      </c>
      <c r="H25" s="84">
        <v>98</v>
      </c>
      <c r="I25" s="56"/>
      <c r="J25" s="83">
        <v>1</v>
      </c>
      <c r="K25" s="83"/>
      <c r="L25" s="83">
        <v>2</v>
      </c>
      <c r="M25" s="83"/>
      <c r="N25" s="84">
        <v>3</v>
      </c>
      <c r="O25" s="84">
        <v>2</v>
      </c>
      <c r="P25" s="85"/>
      <c r="Q25" s="84">
        <v>123</v>
      </c>
    </row>
    <row r="26" spans="1:17">
      <c r="A26" s="82" t="s">
        <v>180</v>
      </c>
      <c r="B26" s="56"/>
      <c r="C26" s="83">
        <v>85</v>
      </c>
      <c r="D26" s="83">
        <v>9</v>
      </c>
      <c r="E26" s="83">
        <v>168</v>
      </c>
      <c r="F26" s="83">
        <v>6</v>
      </c>
      <c r="G26" s="84">
        <v>268</v>
      </c>
      <c r="H26" s="84">
        <v>100</v>
      </c>
      <c r="I26" s="56"/>
      <c r="J26" s="83"/>
      <c r="K26" s="83"/>
      <c r="L26" s="83">
        <v>1</v>
      </c>
      <c r="M26" s="83"/>
      <c r="N26" s="84">
        <v>1</v>
      </c>
      <c r="O26" s="84">
        <v>0</v>
      </c>
      <c r="P26" s="85"/>
      <c r="Q26" s="84">
        <v>269</v>
      </c>
    </row>
    <row r="27" spans="1:17">
      <c r="A27" s="82" t="s">
        <v>181</v>
      </c>
      <c r="B27" s="56"/>
      <c r="C27" s="83">
        <v>5</v>
      </c>
      <c r="D27" s="83">
        <v>1</v>
      </c>
      <c r="E27" s="83">
        <v>32</v>
      </c>
      <c r="F27" s="83">
        <v>2</v>
      </c>
      <c r="G27" s="84">
        <v>40</v>
      </c>
      <c r="H27" s="84">
        <v>95</v>
      </c>
      <c r="I27" s="56"/>
      <c r="J27" s="83">
        <v>1</v>
      </c>
      <c r="K27" s="83"/>
      <c r="L27" s="83">
        <v>1</v>
      </c>
      <c r="M27" s="83"/>
      <c r="N27" s="84">
        <v>2</v>
      </c>
      <c r="O27" s="84">
        <v>5</v>
      </c>
      <c r="P27" s="85"/>
      <c r="Q27" s="84">
        <v>42</v>
      </c>
    </row>
    <row r="28" spans="1:17">
      <c r="A28" s="82" t="s">
        <v>182</v>
      </c>
      <c r="B28" s="56"/>
      <c r="C28" s="83">
        <v>552</v>
      </c>
      <c r="D28" s="83">
        <v>23</v>
      </c>
      <c r="E28" s="83">
        <v>541</v>
      </c>
      <c r="F28" s="83">
        <v>19</v>
      </c>
      <c r="G28" s="86">
        <v>1135</v>
      </c>
      <c r="H28" s="84">
        <v>99</v>
      </c>
      <c r="I28" s="56"/>
      <c r="J28" s="83">
        <v>3</v>
      </c>
      <c r="K28" s="83">
        <v>4</v>
      </c>
      <c r="L28" s="83">
        <v>5</v>
      </c>
      <c r="M28" s="83">
        <v>3</v>
      </c>
      <c r="N28" s="84">
        <v>15</v>
      </c>
      <c r="O28" s="84">
        <v>1</v>
      </c>
      <c r="P28" s="85"/>
      <c r="Q28" s="86">
        <v>1150</v>
      </c>
    </row>
    <row r="29" spans="1:17">
      <c r="A29" s="82" t="s">
        <v>183</v>
      </c>
      <c r="B29" s="56"/>
      <c r="C29" s="83">
        <v>169</v>
      </c>
      <c r="D29" s="83">
        <v>18</v>
      </c>
      <c r="E29" s="83">
        <v>433</v>
      </c>
      <c r="F29" s="83">
        <v>13</v>
      </c>
      <c r="G29" s="84">
        <v>633</v>
      </c>
      <c r="H29" s="84">
        <v>96</v>
      </c>
      <c r="I29" s="56"/>
      <c r="J29" s="83">
        <v>7</v>
      </c>
      <c r="K29" s="83"/>
      <c r="L29" s="83">
        <v>16</v>
      </c>
      <c r="M29" s="83"/>
      <c r="N29" s="84">
        <v>23</v>
      </c>
      <c r="O29" s="84">
        <v>4</v>
      </c>
      <c r="P29" s="85"/>
      <c r="Q29" s="84">
        <v>656</v>
      </c>
    </row>
    <row r="30" spans="1:17">
      <c r="A30" s="82" t="s">
        <v>184</v>
      </c>
      <c r="B30" s="56"/>
      <c r="C30" s="83">
        <v>7</v>
      </c>
      <c r="D30" s="83">
        <v>1</v>
      </c>
      <c r="E30" s="83">
        <v>25</v>
      </c>
      <c r="F30" s="83"/>
      <c r="G30" s="84">
        <v>33</v>
      </c>
      <c r="H30" s="84">
        <v>100</v>
      </c>
      <c r="I30" s="56"/>
      <c r="J30" s="83"/>
      <c r="K30" s="83"/>
      <c r="L30" s="83"/>
      <c r="M30" s="83"/>
      <c r="N30" s="84">
        <v>0</v>
      </c>
      <c r="O30" s="84">
        <v>0</v>
      </c>
      <c r="P30" s="85"/>
      <c r="Q30" s="84">
        <v>33</v>
      </c>
    </row>
    <row r="31" spans="1:17">
      <c r="A31" s="82" t="s">
        <v>185</v>
      </c>
      <c r="B31" s="56"/>
      <c r="C31" s="83">
        <v>55</v>
      </c>
      <c r="D31" s="83">
        <v>2</v>
      </c>
      <c r="E31" s="83">
        <v>54</v>
      </c>
      <c r="F31" s="83"/>
      <c r="G31" s="84">
        <v>111</v>
      </c>
      <c r="H31" s="84">
        <v>97</v>
      </c>
      <c r="I31" s="56"/>
      <c r="J31" s="83">
        <v>2</v>
      </c>
      <c r="K31" s="83"/>
      <c r="L31" s="83">
        <v>1</v>
      </c>
      <c r="M31" s="83"/>
      <c r="N31" s="84">
        <v>3</v>
      </c>
      <c r="O31" s="84">
        <v>3</v>
      </c>
      <c r="P31" s="85"/>
      <c r="Q31" s="84">
        <v>114</v>
      </c>
    </row>
    <row r="32" spans="1:17">
      <c r="A32" s="82" t="s">
        <v>186</v>
      </c>
      <c r="B32" s="56"/>
      <c r="C32" s="83">
        <v>86</v>
      </c>
      <c r="D32" s="83">
        <v>1</v>
      </c>
      <c r="E32" s="83">
        <v>66</v>
      </c>
      <c r="F32" s="83"/>
      <c r="G32" s="84">
        <v>153</v>
      </c>
      <c r="H32" s="84">
        <v>100</v>
      </c>
      <c r="I32" s="56"/>
      <c r="J32" s="83"/>
      <c r="K32" s="83"/>
      <c r="L32" s="83"/>
      <c r="M32" s="83"/>
      <c r="N32" s="84">
        <v>0</v>
      </c>
      <c r="O32" s="84">
        <v>0</v>
      </c>
      <c r="P32" s="85"/>
      <c r="Q32" s="84">
        <v>153</v>
      </c>
    </row>
    <row r="33" spans="1:17">
      <c r="A33" s="82" t="s">
        <v>187</v>
      </c>
      <c r="B33" s="56"/>
      <c r="C33" s="83">
        <v>13</v>
      </c>
      <c r="D33" s="83"/>
      <c r="E33" s="83">
        <v>62</v>
      </c>
      <c r="F33" s="83">
        <v>1</v>
      </c>
      <c r="G33" s="84">
        <v>76</v>
      </c>
      <c r="H33" s="84">
        <v>92</v>
      </c>
      <c r="I33" s="56"/>
      <c r="J33" s="83">
        <v>6</v>
      </c>
      <c r="K33" s="83"/>
      <c r="L33" s="83">
        <v>1</v>
      </c>
      <c r="M33" s="83"/>
      <c r="N33" s="84">
        <v>7</v>
      </c>
      <c r="O33" s="84">
        <v>8</v>
      </c>
      <c r="P33" s="85"/>
      <c r="Q33" s="84">
        <v>83</v>
      </c>
    </row>
    <row r="34" spans="1:17">
      <c r="A34" s="82" t="s">
        <v>188</v>
      </c>
      <c r="B34" s="56"/>
      <c r="C34" s="83">
        <v>44</v>
      </c>
      <c r="D34" s="83">
        <v>1</v>
      </c>
      <c r="E34" s="83">
        <v>131</v>
      </c>
      <c r="F34" s="83">
        <v>1</v>
      </c>
      <c r="G34" s="84">
        <v>177</v>
      </c>
      <c r="H34" s="84">
        <v>99</v>
      </c>
      <c r="I34" s="56"/>
      <c r="J34" s="83"/>
      <c r="K34" s="83"/>
      <c r="L34" s="83"/>
      <c r="M34" s="83">
        <v>1</v>
      </c>
      <c r="N34" s="84">
        <v>1</v>
      </c>
      <c r="O34" s="84">
        <v>1</v>
      </c>
      <c r="P34" s="85"/>
      <c r="Q34" s="84">
        <v>178</v>
      </c>
    </row>
    <row r="35" spans="1:17">
      <c r="A35" s="82" t="s">
        <v>189</v>
      </c>
      <c r="B35" s="56"/>
      <c r="C35" s="83">
        <v>7</v>
      </c>
      <c r="D35" s="83"/>
      <c r="E35" s="83">
        <v>59</v>
      </c>
      <c r="F35" s="83"/>
      <c r="G35" s="84">
        <v>66</v>
      </c>
      <c r="H35" s="84">
        <v>100</v>
      </c>
      <c r="I35" s="56"/>
      <c r="J35" s="83"/>
      <c r="K35" s="83"/>
      <c r="L35" s="83"/>
      <c r="M35" s="83"/>
      <c r="N35" s="84">
        <v>0</v>
      </c>
      <c r="O35" s="84">
        <v>0</v>
      </c>
      <c r="P35" s="85"/>
      <c r="Q35" s="84">
        <v>66</v>
      </c>
    </row>
    <row r="36" spans="1:17">
      <c r="A36" s="82" t="s">
        <v>190</v>
      </c>
      <c r="B36" s="56"/>
      <c r="C36" s="83">
        <v>9</v>
      </c>
      <c r="D36" s="83"/>
      <c r="E36" s="83">
        <v>12</v>
      </c>
      <c r="F36" s="83"/>
      <c r="G36" s="84">
        <v>21</v>
      </c>
      <c r="H36" s="84">
        <v>78</v>
      </c>
      <c r="I36" s="56"/>
      <c r="J36" s="83">
        <v>3</v>
      </c>
      <c r="K36" s="83"/>
      <c r="L36" s="83">
        <v>3</v>
      </c>
      <c r="M36" s="83"/>
      <c r="N36" s="84">
        <v>6</v>
      </c>
      <c r="O36" s="84">
        <v>22</v>
      </c>
      <c r="P36" s="85"/>
      <c r="Q36" s="84">
        <v>27</v>
      </c>
    </row>
    <row r="37" spans="1:17">
      <c r="A37" s="82" t="s">
        <v>191</v>
      </c>
      <c r="B37" s="56"/>
      <c r="C37" s="83">
        <v>7</v>
      </c>
      <c r="D37" s="83"/>
      <c r="E37" s="83">
        <v>13</v>
      </c>
      <c r="F37" s="83"/>
      <c r="G37" s="84">
        <v>20</v>
      </c>
      <c r="H37" s="84">
        <v>100</v>
      </c>
      <c r="I37" s="56"/>
      <c r="J37" s="83"/>
      <c r="K37" s="83"/>
      <c r="L37" s="83"/>
      <c r="M37" s="83"/>
      <c r="N37" s="84">
        <v>0</v>
      </c>
      <c r="O37" s="84">
        <v>0</v>
      </c>
      <c r="P37" s="85"/>
      <c r="Q37" s="84">
        <v>20</v>
      </c>
    </row>
    <row r="38" spans="1:17">
      <c r="A38" s="82" t="s">
        <v>192</v>
      </c>
      <c r="B38" s="56"/>
      <c r="C38" s="83">
        <v>365</v>
      </c>
      <c r="D38" s="83">
        <v>16</v>
      </c>
      <c r="E38" s="83">
        <v>196</v>
      </c>
      <c r="F38" s="83"/>
      <c r="G38" s="84">
        <v>577</v>
      </c>
      <c r="H38" s="84">
        <v>100</v>
      </c>
      <c r="I38" s="56"/>
      <c r="J38" s="83"/>
      <c r="K38" s="83"/>
      <c r="L38" s="83"/>
      <c r="M38" s="83"/>
      <c r="N38" s="84">
        <v>0</v>
      </c>
      <c r="O38" s="84">
        <v>0</v>
      </c>
      <c r="P38" s="85"/>
      <c r="Q38" s="84">
        <v>577</v>
      </c>
    </row>
    <row r="39" spans="1:17">
      <c r="A39" s="82" t="s">
        <v>193</v>
      </c>
      <c r="B39" s="56"/>
      <c r="C39" s="83">
        <v>110</v>
      </c>
      <c r="D39" s="83"/>
      <c r="E39" s="83">
        <v>213</v>
      </c>
      <c r="F39" s="83">
        <v>2</v>
      </c>
      <c r="G39" s="84">
        <v>325</v>
      </c>
      <c r="H39" s="84">
        <v>97</v>
      </c>
      <c r="I39" s="56"/>
      <c r="J39" s="83">
        <v>1</v>
      </c>
      <c r="K39" s="83">
        <v>2</v>
      </c>
      <c r="L39" s="83">
        <v>4</v>
      </c>
      <c r="M39" s="83">
        <v>3</v>
      </c>
      <c r="N39" s="84">
        <v>10</v>
      </c>
      <c r="O39" s="84">
        <v>3</v>
      </c>
      <c r="P39" s="85"/>
      <c r="Q39" s="84">
        <v>335</v>
      </c>
    </row>
    <row r="40" spans="1:17">
      <c r="A40" s="82" t="s">
        <v>194</v>
      </c>
      <c r="B40" s="56"/>
      <c r="C40" s="83">
        <v>9</v>
      </c>
      <c r="D40" s="83"/>
      <c r="E40" s="83">
        <v>7</v>
      </c>
      <c r="F40" s="83"/>
      <c r="G40" s="84">
        <v>16</v>
      </c>
      <c r="H40" s="84">
        <v>42</v>
      </c>
      <c r="I40" s="56"/>
      <c r="J40" s="83">
        <v>6</v>
      </c>
      <c r="K40" s="83"/>
      <c r="L40" s="83">
        <v>16</v>
      </c>
      <c r="M40" s="83"/>
      <c r="N40" s="84">
        <v>22</v>
      </c>
      <c r="O40" s="84">
        <v>58</v>
      </c>
      <c r="P40" s="85"/>
      <c r="Q40" s="84">
        <v>38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194" t="s">
        <v>195</v>
      </c>
      <c r="B42" s="55"/>
      <c r="C42" s="195">
        <v>2650</v>
      </c>
      <c r="D42" s="196">
        <v>121</v>
      </c>
      <c r="E42" s="195">
        <v>4463</v>
      </c>
      <c r="F42" s="196">
        <v>133</v>
      </c>
      <c r="G42" s="195">
        <v>7367</v>
      </c>
      <c r="H42" s="196">
        <v>97</v>
      </c>
      <c r="I42" s="87"/>
      <c r="J42" s="196">
        <v>81</v>
      </c>
      <c r="K42" s="196">
        <v>6</v>
      </c>
      <c r="L42" s="196">
        <v>126</v>
      </c>
      <c r="M42" s="196">
        <v>12</v>
      </c>
      <c r="N42" s="196">
        <v>225</v>
      </c>
      <c r="O42" s="196">
        <v>3</v>
      </c>
      <c r="P42" s="87"/>
      <c r="Q42" s="195">
        <v>7592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>
      <c r="A44" s="82" t="s">
        <v>196</v>
      </c>
      <c r="B44" s="85"/>
      <c r="C44" s="83"/>
      <c r="D44" s="83"/>
      <c r="E44" s="83"/>
      <c r="F44" s="83"/>
      <c r="G44" s="84">
        <v>0</v>
      </c>
      <c r="H44" s="84">
        <v>0</v>
      </c>
      <c r="I44" s="85"/>
      <c r="J44" s="83"/>
      <c r="K44" s="83"/>
      <c r="L44" s="83"/>
      <c r="M44" s="83"/>
      <c r="N44" s="84">
        <v>0</v>
      </c>
      <c r="O44" s="84">
        <v>0</v>
      </c>
      <c r="P44" s="85"/>
      <c r="Q44" s="84">
        <v>0</v>
      </c>
    </row>
    <row r="45" spans="1:17">
      <c r="A45" s="82" t="s">
        <v>197</v>
      </c>
      <c r="B45" s="85"/>
      <c r="C45" s="83">
        <v>4</v>
      </c>
      <c r="D45" s="83"/>
      <c r="E45" s="83">
        <v>15</v>
      </c>
      <c r="F45" s="83"/>
      <c r="G45" s="84">
        <v>19</v>
      </c>
      <c r="H45" s="84">
        <v>61</v>
      </c>
      <c r="I45" s="85"/>
      <c r="J45" s="83">
        <v>3</v>
      </c>
      <c r="K45" s="83"/>
      <c r="L45" s="83">
        <v>9</v>
      </c>
      <c r="M45" s="83"/>
      <c r="N45" s="84">
        <v>12</v>
      </c>
      <c r="O45" s="84">
        <v>39</v>
      </c>
      <c r="P45" s="85"/>
      <c r="Q45" s="84">
        <v>31</v>
      </c>
    </row>
    <row r="46" spans="1:17">
      <c r="A46" s="82" t="s">
        <v>198</v>
      </c>
      <c r="B46" s="85"/>
      <c r="C46" s="83">
        <v>4</v>
      </c>
      <c r="D46" s="83"/>
      <c r="E46" s="83">
        <v>30</v>
      </c>
      <c r="F46" s="83"/>
      <c r="G46" s="84">
        <v>34</v>
      </c>
      <c r="H46" s="84">
        <v>68</v>
      </c>
      <c r="I46" s="85"/>
      <c r="J46" s="83">
        <v>6</v>
      </c>
      <c r="K46" s="83"/>
      <c r="L46" s="83">
        <v>10</v>
      </c>
      <c r="M46" s="83"/>
      <c r="N46" s="84">
        <v>16</v>
      </c>
      <c r="O46" s="84">
        <v>32</v>
      </c>
      <c r="P46" s="85"/>
      <c r="Q46" s="84">
        <v>50</v>
      </c>
    </row>
    <row r="47" spans="1:17">
      <c r="A47" s="82" t="s">
        <v>199</v>
      </c>
      <c r="B47" s="85"/>
      <c r="C47" s="83"/>
      <c r="D47" s="83"/>
      <c r="E47" s="83">
        <v>2</v>
      </c>
      <c r="F47" s="83"/>
      <c r="G47" s="84">
        <v>2</v>
      </c>
      <c r="H47" s="84">
        <v>100</v>
      </c>
      <c r="I47" s="85"/>
      <c r="J47" s="83"/>
      <c r="K47" s="83"/>
      <c r="L47" s="83"/>
      <c r="M47" s="83"/>
      <c r="N47" s="84">
        <v>0</v>
      </c>
      <c r="O47" s="84">
        <v>0</v>
      </c>
      <c r="P47" s="85"/>
      <c r="Q47" s="84">
        <v>2</v>
      </c>
    </row>
    <row r="48" spans="1:17">
      <c r="A48" s="82" t="s">
        <v>200</v>
      </c>
      <c r="B48" s="85"/>
      <c r="C48" s="83">
        <v>1</v>
      </c>
      <c r="D48" s="83"/>
      <c r="E48" s="83">
        <v>5</v>
      </c>
      <c r="F48" s="83"/>
      <c r="G48" s="84">
        <v>6</v>
      </c>
      <c r="H48" s="84">
        <v>67</v>
      </c>
      <c r="I48" s="85"/>
      <c r="J48" s="83"/>
      <c r="K48" s="83"/>
      <c r="L48" s="83">
        <v>3</v>
      </c>
      <c r="M48" s="83"/>
      <c r="N48" s="84">
        <v>3</v>
      </c>
      <c r="O48" s="84">
        <v>33</v>
      </c>
      <c r="P48" s="85"/>
      <c r="Q48" s="84">
        <v>9</v>
      </c>
    </row>
    <row r="49" spans="1:17">
      <c r="A49" s="82" t="s">
        <v>201</v>
      </c>
      <c r="B49" s="85"/>
      <c r="C49" s="83">
        <v>1</v>
      </c>
      <c r="D49" s="83"/>
      <c r="E49" s="83"/>
      <c r="F49" s="83"/>
      <c r="G49" s="84">
        <v>1</v>
      </c>
      <c r="H49" s="84">
        <v>4</v>
      </c>
      <c r="I49" s="85"/>
      <c r="J49" s="83">
        <v>10</v>
      </c>
      <c r="K49" s="83"/>
      <c r="L49" s="83">
        <v>13</v>
      </c>
      <c r="M49" s="83"/>
      <c r="N49" s="84">
        <v>23</v>
      </c>
      <c r="O49" s="84">
        <v>96</v>
      </c>
      <c r="P49" s="85"/>
      <c r="Q49" s="84">
        <v>24</v>
      </c>
    </row>
    <row r="50" spans="1:17">
      <c r="A50" s="82" t="s">
        <v>202</v>
      </c>
      <c r="B50" s="85"/>
      <c r="C50" s="83">
        <v>1</v>
      </c>
      <c r="D50" s="83"/>
      <c r="E50" s="83">
        <v>4</v>
      </c>
      <c r="F50" s="83"/>
      <c r="G50" s="84">
        <v>5</v>
      </c>
      <c r="H50" s="84">
        <v>42</v>
      </c>
      <c r="I50" s="85"/>
      <c r="J50" s="83">
        <v>4</v>
      </c>
      <c r="K50" s="83"/>
      <c r="L50" s="83">
        <v>3</v>
      </c>
      <c r="M50" s="83"/>
      <c r="N50" s="84">
        <v>7</v>
      </c>
      <c r="O50" s="84">
        <v>58</v>
      </c>
      <c r="P50" s="85"/>
      <c r="Q50" s="84">
        <v>12</v>
      </c>
    </row>
    <row r="51" spans="1:17">
      <c r="A51" s="82" t="s">
        <v>203</v>
      </c>
      <c r="B51" s="85"/>
      <c r="C51" s="83">
        <v>13</v>
      </c>
      <c r="D51" s="83"/>
      <c r="E51" s="83">
        <v>21</v>
      </c>
      <c r="F51" s="83"/>
      <c r="G51" s="84">
        <v>34</v>
      </c>
      <c r="H51" s="84">
        <v>33</v>
      </c>
      <c r="I51" s="85"/>
      <c r="J51" s="83">
        <v>48</v>
      </c>
      <c r="K51" s="83"/>
      <c r="L51" s="83">
        <v>22</v>
      </c>
      <c r="M51" s="83"/>
      <c r="N51" s="84">
        <v>70</v>
      </c>
      <c r="O51" s="84">
        <v>67</v>
      </c>
      <c r="P51" s="85"/>
      <c r="Q51" s="84">
        <v>104</v>
      </c>
    </row>
    <row r="52" spans="1:17">
      <c r="A52" s="82" t="s">
        <v>204</v>
      </c>
      <c r="B52" s="85"/>
      <c r="C52" s="83">
        <v>2</v>
      </c>
      <c r="D52" s="83"/>
      <c r="E52" s="83">
        <v>15</v>
      </c>
      <c r="F52" s="83"/>
      <c r="G52" s="84">
        <v>17</v>
      </c>
      <c r="H52" s="84">
        <v>63</v>
      </c>
      <c r="I52" s="85"/>
      <c r="J52" s="83">
        <v>4</v>
      </c>
      <c r="K52" s="83"/>
      <c r="L52" s="83">
        <v>6</v>
      </c>
      <c r="M52" s="83"/>
      <c r="N52" s="84">
        <v>10</v>
      </c>
      <c r="O52" s="84">
        <v>37</v>
      </c>
      <c r="P52" s="85"/>
      <c r="Q52" s="84">
        <v>27</v>
      </c>
    </row>
    <row r="53" spans="1:17">
      <c r="A53" s="82" t="s">
        <v>206</v>
      </c>
      <c r="B53" s="85"/>
      <c r="C53" s="83">
        <v>2</v>
      </c>
      <c r="D53" s="83"/>
      <c r="E53" s="83">
        <v>15</v>
      </c>
      <c r="F53" s="83"/>
      <c r="G53" s="84">
        <v>17</v>
      </c>
      <c r="H53" s="84">
        <v>85</v>
      </c>
      <c r="I53" s="85"/>
      <c r="J53" s="83"/>
      <c r="K53" s="83"/>
      <c r="L53" s="83">
        <v>3</v>
      </c>
      <c r="M53" s="83"/>
      <c r="N53" s="84">
        <v>3</v>
      </c>
      <c r="O53" s="84">
        <v>15</v>
      </c>
      <c r="P53" s="85"/>
      <c r="Q53" s="84">
        <v>20</v>
      </c>
    </row>
    <row r="54" spans="1:17">
      <c r="A54" s="82" t="s">
        <v>205</v>
      </c>
      <c r="B54" s="85"/>
      <c r="C54" s="83"/>
      <c r="D54" s="83">
        <v>1</v>
      </c>
      <c r="E54" s="83"/>
      <c r="F54" s="83">
        <v>5</v>
      </c>
      <c r="G54" s="84">
        <v>6</v>
      </c>
      <c r="H54" s="84">
        <v>46</v>
      </c>
      <c r="I54" s="85"/>
      <c r="J54" s="83"/>
      <c r="K54" s="83">
        <v>2</v>
      </c>
      <c r="L54" s="83"/>
      <c r="M54" s="83">
        <v>5</v>
      </c>
      <c r="N54" s="84">
        <v>7</v>
      </c>
      <c r="O54" s="84">
        <v>54</v>
      </c>
      <c r="P54" s="85"/>
      <c r="Q54" s="84">
        <v>13</v>
      </c>
    </row>
    <row r="55" spans="1:17">
      <c r="A55" s="82" t="s">
        <v>207</v>
      </c>
      <c r="B55" s="85"/>
      <c r="C55" s="83">
        <v>2</v>
      </c>
      <c r="D55" s="83"/>
      <c r="E55" s="83">
        <v>10</v>
      </c>
      <c r="F55" s="83"/>
      <c r="G55" s="84">
        <v>12</v>
      </c>
      <c r="H55" s="84">
        <v>57</v>
      </c>
      <c r="I55" s="85"/>
      <c r="J55" s="83">
        <v>1</v>
      </c>
      <c r="K55" s="83"/>
      <c r="L55" s="83">
        <v>8</v>
      </c>
      <c r="M55" s="83"/>
      <c r="N55" s="84">
        <v>9</v>
      </c>
      <c r="O55" s="84">
        <v>43</v>
      </c>
      <c r="P55" s="85"/>
      <c r="Q55" s="84">
        <v>21</v>
      </c>
    </row>
    <row r="56" spans="1:17">
      <c r="A56" s="82" t="s">
        <v>208</v>
      </c>
      <c r="B56" s="85"/>
      <c r="C56" s="83">
        <v>1</v>
      </c>
      <c r="D56" s="83"/>
      <c r="E56" s="83">
        <v>5</v>
      </c>
      <c r="F56" s="83"/>
      <c r="G56" s="84">
        <v>6</v>
      </c>
      <c r="H56" s="84">
        <v>60</v>
      </c>
      <c r="I56" s="85"/>
      <c r="J56" s="83">
        <v>1</v>
      </c>
      <c r="K56" s="83"/>
      <c r="L56" s="83">
        <v>3</v>
      </c>
      <c r="M56" s="83"/>
      <c r="N56" s="84">
        <v>4</v>
      </c>
      <c r="O56" s="84">
        <v>40</v>
      </c>
      <c r="P56" s="85"/>
      <c r="Q56" s="84">
        <v>10</v>
      </c>
    </row>
    <row r="57" spans="1:17">
      <c r="A57" s="82" t="s">
        <v>209</v>
      </c>
      <c r="B57" s="85"/>
      <c r="C57" s="83"/>
      <c r="D57" s="83"/>
      <c r="E57" s="83">
        <v>4</v>
      </c>
      <c r="F57" s="83"/>
      <c r="G57" s="84">
        <v>4</v>
      </c>
      <c r="H57" s="84">
        <v>80</v>
      </c>
      <c r="I57" s="85"/>
      <c r="J57" s="83"/>
      <c r="K57" s="83"/>
      <c r="L57" s="83">
        <v>1</v>
      </c>
      <c r="M57" s="83"/>
      <c r="N57" s="84">
        <v>1</v>
      </c>
      <c r="O57" s="84">
        <v>20</v>
      </c>
      <c r="P57" s="85"/>
      <c r="Q57" s="84">
        <v>5</v>
      </c>
    </row>
    <row r="58" spans="1:17" ht="8.1" customHeight="1">
      <c r="A58" s="68"/>
      <c r="B58" s="85"/>
      <c r="C58" s="85"/>
      <c r="D58" s="85"/>
      <c r="E58" s="85"/>
      <c r="F58" s="85"/>
      <c r="G58" s="87"/>
      <c r="H58" s="87"/>
      <c r="I58" s="85"/>
      <c r="J58" s="85"/>
      <c r="K58" s="85"/>
      <c r="L58" s="85"/>
      <c r="M58" s="85"/>
      <c r="N58" s="87"/>
      <c r="O58" s="87"/>
      <c r="P58" s="85"/>
      <c r="Q58" s="87"/>
    </row>
    <row r="59" spans="1:17">
      <c r="A59" s="190" t="s">
        <v>195</v>
      </c>
      <c r="B59" s="85"/>
      <c r="C59" s="232">
        <v>31</v>
      </c>
      <c r="D59" s="232">
        <v>1</v>
      </c>
      <c r="E59" s="232">
        <v>126</v>
      </c>
      <c r="F59" s="232">
        <v>5</v>
      </c>
      <c r="G59" s="232">
        <v>163</v>
      </c>
      <c r="H59" s="232">
        <v>766</v>
      </c>
      <c r="I59" s="85"/>
      <c r="J59" s="232">
        <v>77</v>
      </c>
      <c r="K59" s="232">
        <v>2</v>
      </c>
      <c r="L59" s="232">
        <v>81</v>
      </c>
      <c r="M59" s="232">
        <v>5</v>
      </c>
      <c r="N59" s="232">
        <v>165</v>
      </c>
      <c r="O59" s="232">
        <v>534</v>
      </c>
      <c r="P59" s="85"/>
      <c r="Q59" s="232">
        <v>328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194" t="s">
        <v>68</v>
      </c>
      <c r="B61" s="67"/>
      <c r="C61" s="104">
        <v>2681</v>
      </c>
      <c r="D61" s="105">
        <v>122</v>
      </c>
      <c r="E61" s="104">
        <v>4589</v>
      </c>
      <c r="F61" s="105">
        <v>138</v>
      </c>
      <c r="G61" s="104">
        <v>7530</v>
      </c>
      <c r="H61" s="105">
        <v>95</v>
      </c>
      <c r="I61" s="87"/>
      <c r="J61" s="105">
        <v>158</v>
      </c>
      <c r="K61" s="105">
        <v>8</v>
      </c>
      <c r="L61" s="105">
        <v>207</v>
      </c>
      <c r="M61" s="105">
        <v>17</v>
      </c>
      <c r="N61" s="105">
        <v>390</v>
      </c>
      <c r="O61" s="105">
        <v>5</v>
      </c>
      <c r="P61" s="87"/>
      <c r="Q61" s="104">
        <v>7920</v>
      </c>
    </row>
    <row r="62" spans="1:17">
      <c r="A62" s="55"/>
    </row>
    <row r="63" spans="1:17" ht="12.95" customHeight="1">
      <c r="A63" s="88" t="s">
        <v>287</v>
      </c>
    </row>
    <row r="64" spans="1:17" ht="12.95" customHeight="1">
      <c r="A64" s="88" t="s">
        <v>288</v>
      </c>
    </row>
    <row r="65" spans="1:1" ht="12.95" customHeight="1">
      <c r="A65" s="88" t="s">
        <v>276</v>
      </c>
    </row>
    <row r="66" spans="1:1" ht="12.95" customHeight="1">
      <c r="A66" s="88" t="s">
        <v>277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&amp;R&amp;"Montserrat,Normal"&amp;8 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77815-876A-43DF-81C4-3ADAAB5B0718}">
  <dimension ref="A1:M35"/>
  <sheetViews>
    <sheetView view="pageBreakPreview" zoomScale="85" zoomScaleNormal="100" zoomScaleSheetLayoutView="85" workbookViewId="0">
      <selection activeCell="Y30" sqref="Y30"/>
    </sheetView>
  </sheetViews>
  <sheetFormatPr baseColWidth="10" defaultColWidth="11.42578125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64</v>
      </c>
    </row>
    <row r="2" spans="1:13" ht="20.100000000000001" customHeight="1">
      <c r="A2" s="555" t="s">
        <v>289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tr">
        <f>UPPER(CONCATENATE("Marzo 2024"))</f>
        <v>MARZO 2024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55"/>
    </row>
    <row r="5" spans="1:13" ht="24">
      <c r="A5" s="91" t="s">
        <v>216</v>
      </c>
      <c r="B5" s="91" t="s">
        <v>68</v>
      </c>
    </row>
    <row r="6" spans="1:13" ht="33.75" customHeight="1">
      <c r="A6" s="91" t="s">
        <v>290</v>
      </c>
      <c r="B6" s="92">
        <v>4727</v>
      </c>
    </row>
    <row r="7" spans="1:13" ht="33" customHeight="1">
      <c r="A7" s="91" t="s">
        <v>291</v>
      </c>
      <c r="B7" s="92">
        <v>2803</v>
      </c>
    </row>
    <row r="8" spans="1:13" ht="39" customHeight="1">
      <c r="A8" s="91" t="s">
        <v>292</v>
      </c>
      <c r="B8" s="91">
        <v>224</v>
      </c>
    </row>
    <row r="9" spans="1:13" ht="25.5" customHeight="1">
      <c r="A9" s="91" t="s">
        <v>293</v>
      </c>
      <c r="B9" s="91">
        <v>166</v>
      </c>
    </row>
    <row r="10" spans="1:13">
      <c r="A10" s="91" t="s">
        <v>68</v>
      </c>
      <c r="B10" s="92"/>
    </row>
    <row r="11" spans="1:13">
      <c r="A11" s="55"/>
    </row>
    <row r="28" spans="6:7" ht="19.5">
      <c r="F28" s="97" t="s">
        <v>223</v>
      </c>
      <c r="G28" s="98">
        <v>7920</v>
      </c>
    </row>
    <row r="33" spans="1:1" ht="9.9499999999999993" customHeight="1">
      <c r="A33" s="94" t="s">
        <v>287</v>
      </c>
    </row>
    <row r="34" spans="1:1" ht="9.9499999999999993" customHeight="1">
      <c r="A34" s="94" t="s">
        <v>276</v>
      </c>
    </row>
    <row r="35" spans="1:1" ht="9.9499999999999993" customHeight="1">
      <c r="A35" s="94" t="s">
        <v>277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5" orientation="landscape" useFirstPageNumber="1" r:id="rId1"/>
  <headerFooter scaleWithDoc="0">
    <oddHeader>&amp;L&amp;G&amp;C&amp;G&amp;R&amp;G</oddHeader>
    <oddFooter>&amp;R&amp;"Montserrat,Normal"&amp;10 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404EC-52BA-436B-9CE3-7C225FB8802B}">
  <dimension ref="A1:M97"/>
  <sheetViews>
    <sheetView view="pageBreakPreview" zoomScale="85" zoomScaleNormal="100" zoomScaleSheetLayoutView="85" workbookViewId="0">
      <selection activeCell="V93" sqref="V93"/>
    </sheetView>
  </sheetViews>
  <sheetFormatPr baseColWidth="10" defaultColWidth="11.42578125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64</v>
      </c>
    </row>
    <row r="2" spans="1:13" ht="24" customHeight="1">
      <c r="A2" s="555" t="s">
        <v>294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ht="20.100000000000001" customHeight="1">
      <c r="A3" s="555" t="s">
        <v>53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>
      <c r="A4" s="475"/>
      <c r="B4" s="484"/>
      <c r="C4" s="484"/>
    </row>
    <row r="5" spans="1:13">
      <c r="A5" s="479" t="s">
        <v>216</v>
      </c>
      <c r="B5" s="479" t="s">
        <v>68</v>
      </c>
      <c r="C5" s="478"/>
    </row>
    <row r="6" spans="1:13" ht="5.0999999999999996" customHeight="1">
      <c r="A6" s="479" t="s">
        <v>182</v>
      </c>
      <c r="B6" s="480">
        <v>1150</v>
      </c>
      <c r="C6" s="478"/>
    </row>
    <row r="7" spans="1:13" ht="5.0999999999999996" customHeight="1">
      <c r="A7" s="479" t="s">
        <v>167</v>
      </c>
      <c r="B7" s="479">
        <v>978</v>
      </c>
      <c r="C7" s="478"/>
    </row>
    <row r="8" spans="1:13" ht="5.0999999999999996" customHeight="1">
      <c r="A8" s="479" t="s">
        <v>183</v>
      </c>
      <c r="B8" s="479">
        <v>656</v>
      </c>
      <c r="C8" s="478"/>
    </row>
    <row r="9" spans="1:13" ht="5.0999999999999996" customHeight="1">
      <c r="A9" s="479" t="s">
        <v>192</v>
      </c>
      <c r="B9" s="479">
        <v>577</v>
      </c>
      <c r="C9" s="478"/>
    </row>
    <row r="10" spans="1:13" ht="5.0999999999999996" customHeight="1">
      <c r="A10" s="479" t="s">
        <v>173</v>
      </c>
      <c r="B10" s="479">
        <v>488</v>
      </c>
      <c r="C10" s="478"/>
    </row>
    <row r="11" spans="1:13" ht="5.0999999999999996" customHeight="1">
      <c r="A11" s="479" t="s">
        <v>168</v>
      </c>
      <c r="B11" s="479">
        <v>476</v>
      </c>
      <c r="C11" s="478"/>
      <c r="J11" s="554" t="s">
        <v>223</v>
      </c>
      <c r="K11" s="553">
        <v>7920</v>
      </c>
    </row>
    <row r="12" spans="1:13" ht="5.0999999999999996" customHeight="1">
      <c r="A12" s="479" t="s">
        <v>175</v>
      </c>
      <c r="B12" s="479">
        <v>463</v>
      </c>
      <c r="C12" s="478"/>
      <c r="J12" s="554"/>
      <c r="K12" s="553"/>
    </row>
    <row r="13" spans="1:13" ht="5.0999999999999996" customHeight="1">
      <c r="A13" s="479" t="s">
        <v>169</v>
      </c>
      <c r="B13" s="479">
        <v>386</v>
      </c>
      <c r="C13" s="478"/>
      <c r="J13" s="554"/>
      <c r="K13" s="553"/>
    </row>
    <row r="14" spans="1:13" ht="5.0999999999999996" customHeight="1">
      <c r="A14" s="479" t="s">
        <v>176</v>
      </c>
      <c r="B14" s="479">
        <v>340</v>
      </c>
      <c r="C14" s="478"/>
    </row>
    <row r="15" spans="1:13" ht="5.0999999999999996" customHeight="1">
      <c r="A15" s="479" t="s">
        <v>193</v>
      </c>
      <c r="B15" s="479">
        <v>335</v>
      </c>
      <c r="C15" s="478"/>
    </row>
    <row r="16" spans="1:13" ht="5.0999999999999996" customHeight="1">
      <c r="A16" s="479" t="s">
        <v>180</v>
      </c>
      <c r="B16" s="479">
        <v>269</v>
      </c>
      <c r="C16" s="478"/>
    </row>
    <row r="17" spans="1:3" ht="5.0999999999999996" customHeight="1">
      <c r="A17" s="479" t="s">
        <v>188</v>
      </c>
      <c r="B17" s="479">
        <v>178</v>
      </c>
      <c r="C17" s="478"/>
    </row>
    <row r="18" spans="1:3" ht="5.0999999999999996" customHeight="1">
      <c r="A18" s="479" t="s">
        <v>178</v>
      </c>
      <c r="B18" s="479">
        <v>155</v>
      </c>
      <c r="C18" s="478"/>
    </row>
    <row r="19" spans="1:3" ht="5.0999999999999996" customHeight="1">
      <c r="A19" s="479" t="s">
        <v>186</v>
      </c>
      <c r="B19" s="479">
        <v>153</v>
      </c>
      <c r="C19" s="478"/>
    </row>
    <row r="20" spans="1:3" ht="5.0999999999999996" customHeight="1">
      <c r="A20" s="479" t="s">
        <v>164</v>
      </c>
      <c r="B20" s="479">
        <v>152</v>
      </c>
      <c r="C20" s="478"/>
    </row>
    <row r="21" spans="1:3" ht="5.0999999999999996" customHeight="1">
      <c r="A21" s="479" t="s">
        <v>179</v>
      </c>
      <c r="B21" s="479">
        <v>123</v>
      </c>
      <c r="C21" s="478"/>
    </row>
    <row r="22" spans="1:3" ht="5.0999999999999996" customHeight="1">
      <c r="A22" s="479" t="s">
        <v>185</v>
      </c>
      <c r="B22" s="479">
        <v>114</v>
      </c>
      <c r="C22" s="478"/>
    </row>
    <row r="23" spans="1:3" ht="5.0999999999999996" customHeight="1">
      <c r="A23" s="479" t="s">
        <v>203</v>
      </c>
      <c r="B23" s="479">
        <v>104</v>
      </c>
      <c r="C23" s="478"/>
    </row>
    <row r="24" spans="1:3" ht="5.0999999999999996" customHeight="1">
      <c r="A24" s="479" t="s">
        <v>177</v>
      </c>
      <c r="B24" s="479">
        <v>90</v>
      </c>
      <c r="C24" s="478"/>
    </row>
    <row r="25" spans="1:3" ht="5.0999999999999996" customHeight="1">
      <c r="A25" s="479" t="s">
        <v>172</v>
      </c>
      <c r="B25" s="479">
        <v>85</v>
      </c>
      <c r="C25" s="478"/>
    </row>
    <row r="26" spans="1:3" ht="5.0999999999999996" customHeight="1">
      <c r="A26" s="479" t="s">
        <v>187</v>
      </c>
      <c r="B26" s="479">
        <v>83</v>
      </c>
      <c r="C26" s="478"/>
    </row>
    <row r="27" spans="1:3" ht="5.0999999999999996" customHeight="1">
      <c r="A27" s="479" t="s">
        <v>189</v>
      </c>
      <c r="B27" s="479">
        <v>66</v>
      </c>
      <c r="C27" s="478"/>
    </row>
    <row r="28" spans="1:3" ht="5.0999999999999996" customHeight="1">
      <c r="A28" s="479" t="s">
        <v>166</v>
      </c>
      <c r="B28" s="479">
        <v>52</v>
      </c>
      <c r="C28" s="478"/>
    </row>
    <row r="29" spans="1:3" ht="5.0999999999999996" customHeight="1">
      <c r="A29" s="479" t="s">
        <v>198</v>
      </c>
      <c r="B29" s="479">
        <v>50</v>
      </c>
      <c r="C29" s="478"/>
    </row>
    <row r="30" spans="1:3" ht="5.0999999999999996" customHeight="1">
      <c r="A30" s="479" t="s">
        <v>181</v>
      </c>
      <c r="B30" s="479">
        <v>42</v>
      </c>
      <c r="C30" s="478"/>
    </row>
    <row r="31" spans="1:3" ht="5.0999999999999996" customHeight="1">
      <c r="A31" s="479" t="s">
        <v>165</v>
      </c>
      <c r="B31" s="479">
        <v>38</v>
      </c>
      <c r="C31" s="478"/>
    </row>
    <row r="32" spans="1:3" ht="5.0999999999999996" customHeight="1">
      <c r="A32" s="479" t="s">
        <v>194</v>
      </c>
      <c r="B32" s="479">
        <v>38</v>
      </c>
      <c r="C32" s="478"/>
    </row>
    <row r="33" spans="1:3" ht="5.0999999999999996" customHeight="1">
      <c r="A33" s="479" t="s">
        <v>184</v>
      </c>
      <c r="B33" s="479">
        <v>33</v>
      </c>
      <c r="C33" s="478"/>
    </row>
    <row r="34" spans="1:3" ht="5.0999999999999996" customHeight="1">
      <c r="A34" s="479" t="s">
        <v>197</v>
      </c>
      <c r="B34" s="479">
        <v>31</v>
      </c>
      <c r="C34" s="478"/>
    </row>
    <row r="35" spans="1:3" ht="5.0999999999999996" customHeight="1">
      <c r="A35" s="479" t="s">
        <v>190</v>
      </c>
      <c r="B35" s="479">
        <v>27</v>
      </c>
      <c r="C35" s="478"/>
    </row>
    <row r="36" spans="1:3" ht="5.0999999999999996" customHeight="1">
      <c r="A36" s="479" t="s">
        <v>204</v>
      </c>
      <c r="B36" s="479">
        <v>27</v>
      </c>
      <c r="C36" s="478"/>
    </row>
    <row r="37" spans="1:3" ht="5.0999999999999996" customHeight="1">
      <c r="A37" s="479" t="s">
        <v>201</v>
      </c>
      <c r="B37" s="479">
        <v>24</v>
      </c>
      <c r="C37" s="478"/>
    </row>
    <row r="38" spans="1:3" ht="5.0999999999999996" customHeight="1">
      <c r="A38" s="479" t="s">
        <v>207</v>
      </c>
      <c r="B38" s="479">
        <v>21</v>
      </c>
      <c r="C38" s="478"/>
    </row>
    <row r="39" spans="1:3" ht="5.0999999999999996" customHeight="1">
      <c r="A39" s="479" t="s">
        <v>206</v>
      </c>
      <c r="B39" s="479">
        <v>20</v>
      </c>
      <c r="C39" s="478"/>
    </row>
    <row r="40" spans="1:3" ht="5.0999999999999996" customHeight="1">
      <c r="A40" s="479" t="s">
        <v>191</v>
      </c>
      <c r="B40" s="479">
        <v>20</v>
      </c>
      <c r="C40" s="478"/>
    </row>
    <row r="41" spans="1:3" ht="5.0999999999999996" customHeight="1">
      <c r="A41" s="479" t="s">
        <v>295</v>
      </c>
      <c r="B41" s="479">
        <v>13</v>
      </c>
      <c r="C41" s="478"/>
    </row>
    <row r="42" spans="1:3" ht="5.0999999999999996" customHeight="1">
      <c r="A42" s="479" t="s">
        <v>202</v>
      </c>
      <c r="B42" s="479">
        <v>12</v>
      </c>
      <c r="C42" s="478"/>
    </row>
    <row r="43" spans="1:3" ht="5.0999999999999996" customHeight="1">
      <c r="A43" s="479" t="s">
        <v>208</v>
      </c>
      <c r="B43" s="479">
        <v>10</v>
      </c>
      <c r="C43" s="478"/>
    </row>
    <row r="44" spans="1:3" ht="5.0999999999999996" customHeight="1">
      <c r="A44" s="479" t="s">
        <v>174</v>
      </c>
      <c r="B44" s="479">
        <v>9</v>
      </c>
      <c r="C44" s="478"/>
    </row>
    <row r="45" spans="1:3" ht="5.0999999999999996" customHeight="1">
      <c r="A45" s="479" t="s">
        <v>200</v>
      </c>
      <c r="B45" s="479">
        <v>9</v>
      </c>
      <c r="C45" s="478"/>
    </row>
    <row r="46" spans="1:3" ht="5.0999999999999996" customHeight="1">
      <c r="A46" s="479" t="s">
        <v>163</v>
      </c>
      <c r="B46" s="479">
        <v>7</v>
      </c>
      <c r="C46" s="478"/>
    </row>
    <row r="47" spans="1:3" ht="5.0999999999999996" customHeight="1">
      <c r="A47" s="479" t="s">
        <v>171</v>
      </c>
      <c r="B47" s="479">
        <v>7</v>
      </c>
      <c r="C47" s="478"/>
    </row>
    <row r="48" spans="1:3" ht="5.0999999999999996" customHeight="1">
      <c r="A48" s="479" t="s">
        <v>296</v>
      </c>
      <c r="B48" s="479">
        <v>5</v>
      </c>
      <c r="C48" s="478"/>
    </row>
    <row r="49" spans="1:3" ht="5.0999999999999996" customHeight="1">
      <c r="A49" s="479" t="s">
        <v>170</v>
      </c>
      <c r="B49" s="479">
        <v>2</v>
      </c>
      <c r="C49" s="478"/>
    </row>
    <row r="50" spans="1:3" ht="5.0999999999999996" customHeight="1">
      <c r="A50" s="479" t="s">
        <v>199</v>
      </c>
      <c r="B50" s="479">
        <v>2</v>
      </c>
      <c r="C50" s="478"/>
    </row>
    <row r="51" spans="1:3" ht="5.0999999999999996" customHeight="1">
      <c r="A51" s="479" t="s">
        <v>196</v>
      </c>
      <c r="B51" s="479">
        <v>0</v>
      </c>
      <c r="C51" s="478"/>
    </row>
    <row r="52" spans="1:3" ht="5.0999999999999996" customHeight="1">
      <c r="A52" s="479" t="s">
        <v>297</v>
      </c>
      <c r="B52" s="479">
        <v>0</v>
      </c>
      <c r="C52" s="478"/>
    </row>
    <row r="53" spans="1:3" ht="5.0999999999999996" customHeight="1">
      <c r="A53" s="479" t="s">
        <v>68</v>
      </c>
      <c r="B53" s="480"/>
      <c r="C53" s="478"/>
    </row>
    <row r="54" spans="1:3" ht="5.0999999999999996" customHeight="1">
      <c r="A54" s="477"/>
      <c r="B54" s="478"/>
      <c r="C54" s="478"/>
    </row>
    <row r="55" spans="1:3" ht="5.0999999999999996" customHeight="1">
      <c r="A55" s="478"/>
      <c r="B55" s="478"/>
      <c r="C55" s="478"/>
    </row>
    <row r="56" spans="1:3" ht="5.0999999999999996" customHeight="1">
      <c r="A56" s="478"/>
      <c r="B56" s="478"/>
      <c r="C56" s="478"/>
    </row>
    <row r="57" spans="1:3" ht="5.0999999999999996" customHeight="1">
      <c r="A57" s="478"/>
      <c r="B57" s="478"/>
      <c r="C57" s="478"/>
    </row>
    <row r="58" spans="1:3" ht="5.0999999999999996" customHeight="1">
      <c r="A58" s="478"/>
      <c r="B58" s="478"/>
      <c r="C58" s="478"/>
    </row>
    <row r="59" spans="1:3" ht="5.0999999999999996" customHeight="1">
      <c r="A59" s="478"/>
      <c r="B59" s="478"/>
      <c r="C59" s="478"/>
    </row>
    <row r="60" spans="1:3" ht="5.0999999999999996" customHeight="1">
      <c r="A60" s="484"/>
      <c r="B60" s="484"/>
      <c r="C60" s="484"/>
    </row>
    <row r="61" spans="1:3" ht="5.0999999999999996" customHeight="1">
      <c r="A61" s="484"/>
      <c r="B61" s="484"/>
      <c r="C61" s="484"/>
    </row>
    <row r="62" spans="1:3" ht="5.0999999999999996" customHeight="1">
      <c r="A62" s="484"/>
      <c r="B62" s="484"/>
      <c r="C62" s="484"/>
    </row>
    <row r="63" spans="1:3" ht="5.0999999999999996" customHeight="1">
      <c r="A63" s="484"/>
      <c r="B63" s="484"/>
      <c r="C63" s="484"/>
    </row>
    <row r="64" spans="1:3" ht="5.0999999999999996" customHeight="1">
      <c r="A64" s="484"/>
      <c r="B64" s="484"/>
      <c r="C64" s="484"/>
    </row>
    <row r="65" spans="1:3" ht="5.0999999999999996" customHeight="1">
      <c r="A65" s="484"/>
      <c r="B65" s="484"/>
      <c r="C65" s="484"/>
    </row>
    <row r="66" spans="1:3" ht="5.0999999999999996" customHeight="1">
      <c r="A66" s="484"/>
      <c r="B66" s="484"/>
      <c r="C66" s="484"/>
    </row>
    <row r="67" spans="1:3" ht="5.0999999999999996" customHeight="1">
      <c r="A67" s="484"/>
      <c r="B67" s="484"/>
      <c r="C67" s="484"/>
    </row>
    <row r="68" spans="1:3" ht="5.0999999999999996" customHeight="1">
      <c r="A68" s="484"/>
      <c r="B68" s="484"/>
      <c r="C68" s="484"/>
    </row>
    <row r="69" spans="1:3" ht="5.0999999999999996" customHeight="1">
      <c r="A69" s="484"/>
      <c r="B69" s="484"/>
      <c r="C69" s="484"/>
    </row>
    <row r="70" spans="1:3" ht="5.0999999999999996" customHeight="1">
      <c r="A70" s="484"/>
      <c r="B70" s="484"/>
      <c r="C70" s="484"/>
    </row>
    <row r="71" spans="1:3" ht="5.0999999999999996" customHeight="1">
      <c r="A71" s="484"/>
      <c r="B71" s="484"/>
      <c r="C71" s="484"/>
    </row>
    <row r="72" spans="1:3" ht="5.0999999999999996" customHeight="1">
      <c r="A72" s="484"/>
      <c r="B72" s="484"/>
      <c r="C72" s="484"/>
    </row>
    <row r="73" spans="1:3" ht="5.0999999999999996" customHeight="1">
      <c r="A73" s="484"/>
      <c r="B73" s="484"/>
      <c r="C73" s="484"/>
    </row>
    <row r="74" spans="1:3" ht="5.0999999999999996" customHeight="1"/>
    <row r="75" spans="1:3" ht="5.0999999999999996" customHeight="1"/>
    <row r="76" spans="1:3" ht="5.0999999999999996" customHeight="1"/>
    <row r="77" spans="1:3" ht="5.0999999999999996" customHeight="1"/>
    <row r="78" spans="1:3" ht="5.0999999999999996" customHeight="1"/>
    <row r="79" spans="1:3" ht="5.0999999999999996" customHeight="1"/>
    <row r="80" spans="1:3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273</v>
      </c>
    </row>
    <row r="96" spans="1:1" ht="8.1" customHeight="1">
      <c r="A96" s="99" t="s">
        <v>276</v>
      </c>
    </row>
    <row r="97" spans="1:1" ht="8.1" customHeight="1">
      <c r="A97" s="99" t="s">
        <v>277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9541C-F29E-49FC-86DB-2BF4AC2C4247}">
  <dimension ref="A1:Q75"/>
  <sheetViews>
    <sheetView view="pageBreakPreview" topLeftCell="A6" zoomScale="60" zoomScaleNormal="100" workbookViewId="0">
      <selection activeCell="U46" sqref="U46"/>
    </sheetView>
  </sheetViews>
  <sheetFormatPr baseColWidth="10" defaultColWidth="11.42578125" defaultRowHeight="15"/>
  <cols>
    <col min="1" max="1" width="72.14062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64</v>
      </c>
    </row>
    <row r="2" spans="1:17" ht="20.100000000000001" customHeight="1">
      <c r="A2" s="563" t="s">
        <v>298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</row>
    <row r="3" spans="1:17" ht="20.100000000000001" customHeight="1">
      <c r="A3" s="563" t="s">
        <v>53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</row>
    <row r="4" spans="1:17">
      <c r="A4" s="55"/>
    </row>
    <row r="5" spans="1:17">
      <c r="A5" s="556" t="s">
        <v>216</v>
      </c>
      <c r="B5" s="100"/>
      <c r="C5" s="556" t="s">
        <v>280</v>
      </c>
      <c r="D5" s="556"/>
      <c r="E5" s="556"/>
      <c r="F5" s="556"/>
      <c r="G5" s="556"/>
      <c r="H5" s="556"/>
      <c r="I5" s="100"/>
      <c r="J5" s="556" t="s">
        <v>281</v>
      </c>
      <c r="K5" s="556"/>
      <c r="L5" s="556"/>
      <c r="M5" s="556"/>
      <c r="N5" s="556"/>
      <c r="O5" s="556"/>
      <c r="P5" s="564"/>
      <c r="Q5" s="556" t="s">
        <v>68</v>
      </c>
    </row>
    <row r="6" spans="1:17">
      <c r="A6" s="556"/>
      <c r="B6" s="100"/>
      <c r="C6" s="556" t="s">
        <v>282</v>
      </c>
      <c r="D6" s="556"/>
      <c r="E6" s="556" t="s">
        <v>283</v>
      </c>
      <c r="F6" s="556"/>
      <c r="G6" s="556" t="s">
        <v>195</v>
      </c>
      <c r="H6" s="556" t="s">
        <v>284</v>
      </c>
      <c r="I6" s="100"/>
      <c r="J6" s="556" t="s">
        <v>282</v>
      </c>
      <c r="K6" s="556"/>
      <c r="L6" s="556" t="s">
        <v>283</v>
      </c>
      <c r="M6" s="556"/>
      <c r="N6" s="556" t="s">
        <v>195</v>
      </c>
      <c r="O6" s="556" t="s">
        <v>284</v>
      </c>
      <c r="P6" s="564"/>
      <c r="Q6" s="556"/>
    </row>
    <row r="7" spans="1:17">
      <c r="A7" s="556"/>
      <c r="B7" s="100"/>
      <c r="C7" s="90" t="s">
        <v>285</v>
      </c>
      <c r="D7" s="90" t="s">
        <v>286</v>
      </c>
      <c r="E7" s="90" t="s">
        <v>285</v>
      </c>
      <c r="F7" s="90" t="s">
        <v>286</v>
      </c>
      <c r="G7" s="556"/>
      <c r="H7" s="556"/>
      <c r="I7" s="100"/>
      <c r="J7" s="90" t="s">
        <v>285</v>
      </c>
      <c r="K7" s="90" t="s">
        <v>286</v>
      </c>
      <c r="L7" s="90" t="s">
        <v>285</v>
      </c>
      <c r="M7" s="90" t="s">
        <v>286</v>
      </c>
      <c r="N7" s="556"/>
      <c r="O7" s="556"/>
      <c r="P7" s="564"/>
      <c r="Q7" s="556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1" t="s">
        <v>239</v>
      </c>
      <c r="B9" s="56"/>
      <c r="C9" s="83">
        <v>39</v>
      </c>
      <c r="D9" s="83">
        <v>2</v>
      </c>
      <c r="E9" s="83">
        <v>42</v>
      </c>
      <c r="F9" s="83">
        <v>1</v>
      </c>
      <c r="G9" s="84">
        <v>84</v>
      </c>
      <c r="H9" s="84">
        <v>92</v>
      </c>
      <c r="I9" s="56"/>
      <c r="J9" s="83">
        <v>2</v>
      </c>
      <c r="K9" s="83"/>
      <c r="L9" s="83">
        <v>5</v>
      </c>
      <c r="M9" s="83"/>
      <c r="N9" s="84">
        <v>7</v>
      </c>
      <c r="O9" s="84">
        <v>8</v>
      </c>
      <c r="P9" s="56"/>
      <c r="Q9" s="84">
        <v>91</v>
      </c>
    </row>
    <row r="10" spans="1:17">
      <c r="A10" s="101" t="s">
        <v>243</v>
      </c>
      <c r="B10" s="56"/>
      <c r="C10" s="83">
        <v>9</v>
      </c>
      <c r="D10" s="83"/>
      <c r="E10" s="83">
        <v>25</v>
      </c>
      <c r="F10" s="83">
        <v>1</v>
      </c>
      <c r="G10" s="84">
        <v>35</v>
      </c>
      <c r="H10" s="84">
        <v>95</v>
      </c>
      <c r="I10" s="56"/>
      <c r="J10" s="83">
        <v>1</v>
      </c>
      <c r="K10" s="83"/>
      <c r="L10" s="83">
        <v>1</v>
      </c>
      <c r="M10" s="83"/>
      <c r="N10" s="84">
        <v>2</v>
      </c>
      <c r="O10" s="84">
        <v>5</v>
      </c>
      <c r="P10" s="56"/>
      <c r="Q10" s="84">
        <v>37</v>
      </c>
    </row>
    <row r="11" spans="1:17">
      <c r="A11" s="101" t="s">
        <v>259</v>
      </c>
      <c r="B11" s="56"/>
      <c r="C11" s="83">
        <v>1</v>
      </c>
      <c r="D11" s="83"/>
      <c r="E11" s="83">
        <v>2</v>
      </c>
      <c r="F11" s="83"/>
      <c r="G11" s="84">
        <v>3</v>
      </c>
      <c r="H11" s="84">
        <v>100</v>
      </c>
      <c r="I11" s="56"/>
      <c r="J11" s="83"/>
      <c r="K11" s="83"/>
      <c r="L11" s="83"/>
      <c r="M11" s="83"/>
      <c r="N11" s="84">
        <v>0</v>
      </c>
      <c r="O11" s="84">
        <v>0</v>
      </c>
      <c r="P11" s="56"/>
      <c r="Q11" s="84">
        <v>3</v>
      </c>
    </row>
    <row r="12" spans="1:17">
      <c r="A12" s="101" t="s">
        <v>229</v>
      </c>
      <c r="B12" s="56"/>
      <c r="C12" s="83">
        <v>69</v>
      </c>
      <c r="D12" s="83">
        <v>1</v>
      </c>
      <c r="E12" s="83">
        <v>113</v>
      </c>
      <c r="F12" s="83">
        <v>3</v>
      </c>
      <c r="G12" s="84">
        <v>186</v>
      </c>
      <c r="H12" s="84">
        <v>97</v>
      </c>
      <c r="I12" s="56"/>
      <c r="J12" s="83">
        <v>5</v>
      </c>
      <c r="K12" s="83"/>
      <c r="L12" s="83">
        <v>1</v>
      </c>
      <c r="M12" s="83"/>
      <c r="N12" s="84">
        <v>6</v>
      </c>
      <c r="O12" s="84">
        <v>3</v>
      </c>
      <c r="P12" s="56"/>
      <c r="Q12" s="84">
        <v>192</v>
      </c>
    </row>
    <row r="13" spans="1:17">
      <c r="A13" s="101" t="s">
        <v>228</v>
      </c>
      <c r="B13" s="56"/>
      <c r="C13" s="83">
        <v>103</v>
      </c>
      <c r="D13" s="83">
        <v>1</v>
      </c>
      <c r="E13" s="83">
        <v>123</v>
      </c>
      <c r="F13" s="83">
        <v>1</v>
      </c>
      <c r="G13" s="84">
        <v>228</v>
      </c>
      <c r="H13" s="84">
        <v>97</v>
      </c>
      <c r="I13" s="56"/>
      <c r="J13" s="83">
        <v>2</v>
      </c>
      <c r="K13" s="83"/>
      <c r="L13" s="83">
        <v>4</v>
      </c>
      <c r="M13" s="83"/>
      <c r="N13" s="84">
        <v>6</v>
      </c>
      <c r="O13" s="84">
        <v>3</v>
      </c>
      <c r="P13" s="56"/>
      <c r="Q13" s="84">
        <v>234</v>
      </c>
    </row>
    <row r="14" spans="1:17" ht="15" customHeight="1">
      <c r="A14" s="101" t="s">
        <v>244</v>
      </c>
      <c r="B14" s="56"/>
      <c r="C14" s="83">
        <v>7</v>
      </c>
      <c r="D14" s="83"/>
      <c r="E14" s="83">
        <v>22</v>
      </c>
      <c r="F14" s="83">
        <v>1</v>
      </c>
      <c r="G14" s="84">
        <v>30</v>
      </c>
      <c r="H14" s="84">
        <v>100</v>
      </c>
      <c r="I14" s="56"/>
      <c r="J14" s="83"/>
      <c r="K14" s="83"/>
      <c r="L14" s="83"/>
      <c r="M14" s="83"/>
      <c r="N14" s="84">
        <v>0</v>
      </c>
      <c r="O14" s="84">
        <v>0</v>
      </c>
      <c r="P14" s="56"/>
      <c r="Q14" s="84">
        <v>30</v>
      </c>
    </row>
    <row r="15" spans="1:17">
      <c r="A15" s="101" t="s">
        <v>113</v>
      </c>
      <c r="B15" s="56"/>
      <c r="C15" s="83"/>
      <c r="D15" s="83"/>
      <c r="E15" s="83">
        <v>1</v>
      </c>
      <c r="F15" s="83"/>
      <c r="G15" s="84">
        <v>1</v>
      </c>
      <c r="H15" s="84">
        <v>100</v>
      </c>
      <c r="I15" s="56"/>
      <c r="J15" s="83"/>
      <c r="K15" s="83"/>
      <c r="L15" s="83"/>
      <c r="M15" s="83"/>
      <c r="N15" s="84">
        <v>0</v>
      </c>
      <c r="O15" s="84">
        <v>0</v>
      </c>
      <c r="P15" s="56"/>
      <c r="Q15" s="84">
        <v>1</v>
      </c>
    </row>
    <row r="16" spans="1:17">
      <c r="A16" s="101" t="s">
        <v>230</v>
      </c>
      <c r="B16" s="56"/>
      <c r="C16" s="83">
        <v>59</v>
      </c>
      <c r="D16" s="83">
        <v>4</v>
      </c>
      <c r="E16" s="83">
        <v>107</v>
      </c>
      <c r="F16" s="83">
        <v>6</v>
      </c>
      <c r="G16" s="84">
        <v>176</v>
      </c>
      <c r="H16" s="84">
        <v>94</v>
      </c>
      <c r="I16" s="56"/>
      <c r="J16" s="83">
        <v>1</v>
      </c>
      <c r="K16" s="83"/>
      <c r="L16" s="83">
        <v>11</v>
      </c>
      <c r="M16" s="83"/>
      <c r="N16" s="84">
        <v>12</v>
      </c>
      <c r="O16" s="84">
        <v>6</v>
      </c>
      <c r="P16" s="56"/>
      <c r="Q16" s="84">
        <v>188</v>
      </c>
    </row>
    <row r="17" spans="1:17">
      <c r="A17" s="101" t="s">
        <v>262</v>
      </c>
      <c r="B17" s="56"/>
      <c r="C17" s="83"/>
      <c r="D17" s="83"/>
      <c r="E17" s="83"/>
      <c r="F17" s="83">
        <v>2</v>
      </c>
      <c r="G17" s="84">
        <v>2</v>
      </c>
      <c r="H17" s="84">
        <v>100</v>
      </c>
      <c r="I17" s="56"/>
      <c r="J17" s="83"/>
      <c r="K17" s="83"/>
      <c r="L17" s="83"/>
      <c r="M17" s="83"/>
      <c r="N17" s="84">
        <v>0</v>
      </c>
      <c r="O17" s="84">
        <v>0</v>
      </c>
      <c r="P17" s="56"/>
      <c r="Q17" s="84">
        <v>2</v>
      </c>
    </row>
    <row r="18" spans="1:17">
      <c r="A18" s="101" t="s">
        <v>250</v>
      </c>
      <c r="B18" s="56"/>
      <c r="C18" s="83">
        <v>6</v>
      </c>
      <c r="D18" s="83"/>
      <c r="E18" s="83">
        <v>6</v>
      </c>
      <c r="F18" s="83"/>
      <c r="G18" s="84">
        <v>12</v>
      </c>
      <c r="H18" s="84">
        <v>100</v>
      </c>
      <c r="I18" s="56"/>
      <c r="J18" s="83"/>
      <c r="K18" s="83"/>
      <c r="L18" s="83"/>
      <c r="M18" s="83"/>
      <c r="N18" s="84">
        <v>0</v>
      </c>
      <c r="O18" s="84">
        <v>0</v>
      </c>
      <c r="P18" s="56"/>
      <c r="Q18" s="84">
        <v>12</v>
      </c>
    </row>
    <row r="19" spans="1:17">
      <c r="A19" s="101" t="s">
        <v>253</v>
      </c>
      <c r="B19" s="56"/>
      <c r="C19" s="83">
        <v>2</v>
      </c>
      <c r="D19" s="83"/>
      <c r="E19" s="83">
        <v>5</v>
      </c>
      <c r="F19" s="83"/>
      <c r="G19" s="84">
        <v>7</v>
      </c>
      <c r="H19" s="84">
        <v>88</v>
      </c>
      <c r="I19" s="56"/>
      <c r="J19" s="83"/>
      <c r="K19" s="83"/>
      <c r="L19" s="83">
        <v>1</v>
      </c>
      <c r="M19" s="83"/>
      <c r="N19" s="84">
        <v>1</v>
      </c>
      <c r="O19" s="84">
        <v>13</v>
      </c>
      <c r="P19" s="56"/>
      <c r="Q19" s="84">
        <v>8</v>
      </c>
    </row>
    <row r="20" spans="1:17">
      <c r="A20" s="101" t="s">
        <v>236</v>
      </c>
      <c r="B20" s="56"/>
      <c r="C20" s="83">
        <v>69</v>
      </c>
      <c r="D20" s="83"/>
      <c r="E20" s="83">
        <v>62</v>
      </c>
      <c r="F20" s="83"/>
      <c r="G20" s="84">
        <v>131</v>
      </c>
      <c r="H20" s="84">
        <v>99</v>
      </c>
      <c r="I20" s="56"/>
      <c r="J20" s="83"/>
      <c r="K20" s="83"/>
      <c r="L20" s="83">
        <v>1</v>
      </c>
      <c r="M20" s="83"/>
      <c r="N20" s="84">
        <v>1</v>
      </c>
      <c r="O20" s="84">
        <v>1</v>
      </c>
      <c r="P20" s="56"/>
      <c r="Q20" s="84">
        <v>132</v>
      </c>
    </row>
    <row r="21" spans="1:17">
      <c r="A21" s="101" t="s">
        <v>247</v>
      </c>
      <c r="B21" s="56"/>
      <c r="C21" s="83">
        <v>5</v>
      </c>
      <c r="D21" s="83">
        <v>1</v>
      </c>
      <c r="E21" s="83">
        <v>14</v>
      </c>
      <c r="F21" s="83"/>
      <c r="G21" s="84">
        <v>20</v>
      </c>
      <c r="H21" s="84">
        <v>100</v>
      </c>
      <c r="I21" s="56"/>
      <c r="J21" s="83"/>
      <c r="K21" s="83"/>
      <c r="L21" s="83"/>
      <c r="M21" s="83"/>
      <c r="N21" s="84">
        <v>0</v>
      </c>
      <c r="O21" s="84">
        <v>0</v>
      </c>
      <c r="P21" s="56"/>
      <c r="Q21" s="84">
        <v>20</v>
      </c>
    </row>
    <row r="22" spans="1:17">
      <c r="A22" s="101" t="s">
        <v>234</v>
      </c>
      <c r="B22" s="56"/>
      <c r="C22" s="83">
        <v>40</v>
      </c>
      <c r="D22" s="83">
        <v>5</v>
      </c>
      <c r="E22" s="83">
        <v>100</v>
      </c>
      <c r="F22" s="83">
        <v>2</v>
      </c>
      <c r="G22" s="84">
        <v>147</v>
      </c>
      <c r="H22" s="84">
        <v>95</v>
      </c>
      <c r="I22" s="56"/>
      <c r="J22" s="83">
        <v>4</v>
      </c>
      <c r="K22" s="83"/>
      <c r="L22" s="83">
        <v>2</v>
      </c>
      <c r="M22" s="83">
        <v>1</v>
      </c>
      <c r="N22" s="84">
        <v>7</v>
      </c>
      <c r="O22" s="84">
        <v>5</v>
      </c>
      <c r="P22" s="56"/>
      <c r="Q22" s="84">
        <v>154</v>
      </c>
    </row>
    <row r="23" spans="1:17">
      <c r="A23" s="101" t="s">
        <v>261</v>
      </c>
      <c r="B23" s="56"/>
      <c r="C23" s="83">
        <v>3</v>
      </c>
      <c r="D23" s="83"/>
      <c r="E23" s="83"/>
      <c r="F23" s="83"/>
      <c r="G23" s="84">
        <v>3</v>
      </c>
      <c r="H23" s="84">
        <v>100</v>
      </c>
      <c r="I23" s="56"/>
      <c r="J23" s="83"/>
      <c r="K23" s="83"/>
      <c r="L23" s="83"/>
      <c r="M23" s="83"/>
      <c r="N23" s="84">
        <v>0</v>
      </c>
      <c r="O23" s="84">
        <v>0</v>
      </c>
      <c r="P23" s="56"/>
      <c r="Q23" s="84">
        <v>3</v>
      </c>
    </row>
    <row r="24" spans="1:17">
      <c r="A24" s="101" t="s">
        <v>122</v>
      </c>
      <c r="B24" s="56"/>
      <c r="C24" s="83"/>
      <c r="D24" s="83"/>
      <c r="E24" s="83"/>
      <c r="F24" s="83">
        <v>1</v>
      </c>
      <c r="G24" s="84">
        <v>1</v>
      </c>
      <c r="H24" s="84">
        <v>100</v>
      </c>
      <c r="I24" s="56"/>
      <c r="J24" s="83"/>
      <c r="K24" s="83"/>
      <c r="L24" s="83"/>
      <c r="M24" s="83"/>
      <c r="N24" s="84">
        <v>0</v>
      </c>
      <c r="O24" s="84">
        <v>0</v>
      </c>
      <c r="P24" s="56"/>
      <c r="Q24" s="84">
        <v>1</v>
      </c>
    </row>
    <row r="25" spans="1:17">
      <c r="A25" s="101" t="s">
        <v>260</v>
      </c>
      <c r="B25" s="56"/>
      <c r="C25" s="83"/>
      <c r="D25" s="83"/>
      <c r="E25" s="83">
        <v>3</v>
      </c>
      <c r="F25" s="83"/>
      <c r="G25" s="84">
        <v>3</v>
      </c>
      <c r="H25" s="84">
        <v>100</v>
      </c>
      <c r="I25" s="56"/>
      <c r="J25" s="83"/>
      <c r="K25" s="83"/>
      <c r="L25" s="83"/>
      <c r="M25" s="83"/>
      <c r="N25" s="84">
        <v>0</v>
      </c>
      <c r="O25" s="84">
        <v>0</v>
      </c>
      <c r="P25" s="56"/>
      <c r="Q25" s="84">
        <v>3</v>
      </c>
    </row>
    <row r="26" spans="1:17">
      <c r="A26" s="101" t="s">
        <v>252</v>
      </c>
      <c r="B26" s="56"/>
      <c r="C26" s="83">
        <v>4</v>
      </c>
      <c r="D26" s="83"/>
      <c r="E26" s="83">
        <v>3</v>
      </c>
      <c r="F26" s="83"/>
      <c r="G26" s="84">
        <v>7</v>
      </c>
      <c r="H26" s="84">
        <v>70</v>
      </c>
      <c r="I26" s="56"/>
      <c r="J26" s="83"/>
      <c r="K26" s="83"/>
      <c r="L26" s="83">
        <v>3</v>
      </c>
      <c r="M26" s="83"/>
      <c r="N26" s="84">
        <v>3</v>
      </c>
      <c r="O26" s="84">
        <v>30</v>
      </c>
      <c r="P26" s="56"/>
      <c r="Q26" s="84">
        <v>10</v>
      </c>
    </row>
    <row r="27" spans="1:17">
      <c r="A27" s="101" t="s">
        <v>272</v>
      </c>
      <c r="B27" s="56"/>
      <c r="C27" s="83"/>
      <c r="D27" s="83"/>
      <c r="E27" s="83">
        <v>1</v>
      </c>
      <c r="F27" s="83"/>
      <c r="G27" s="84">
        <v>1</v>
      </c>
      <c r="H27" s="84">
        <v>100</v>
      </c>
      <c r="I27" s="56"/>
      <c r="J27" s="83"/>
      <c r="K27" s="83"/>
      <c r="L27" s="83"/>
      <c r="M27" s="83"/>
      <c r="N27" s="84">
        <v>0</v>
      </c>
      <c r="O27" s="84">
        <v>0</v>
      </c>
      <c r="P27" s="56"/>
      <c r="Q27" s="84">
        <v>1</v>
      </c>
    </row>
    <row r="28" spans="1:17">
      <c r="A28" s="101" t="s">
        <v>271</v>
      </c>
      <c r="B28" s="56"/>
      <c r="C28" s="83">
        <v>1</v>
      </c>
      <c r="D28" s="83"/>
      <c r="E28" s="83"/>
      <c r="F28" s="83"/>
      <c r="G28" s="84">
        <v>1</v>
      </c>
      <c r="H28" s="84">
        <v>100</v>
      </c>
      <c r="I28" s="56"/>
      <c r="J28" s="83"/>
      <c r="K28" s="83"/>
      <c r="L28" s="83"/>
      <c r="M28" s="83"/>
      <c r="N28" s="84">
        <v>0</v>
      </c>
      <c r="O28" s="84">
        <v>0</v>
      </c>
      <c r="P28" s="56"/>
      <c r="Q28" s="84">
        <v>1</v>
      </c>
    </row>
    <row r="29" spans="1:17">
      <c r="A29" s="101" t="s">
        <v>270</v>
      </c>
      <c r="B29" s="56"/>
      <c r="C29" s="83"/>
      <c r="D29" s="83"/>
      <c r="E29" s="83"/>
      <c r="F29" s="83"/>
      <c r="G29" s="84">
        <v>0</v>
      </c>
      <c r="H29" s="84">
        <v>0</v>
      </c>
      <c r="I29" s="56"/>
      <c r="J29" s="83"/>
      <c r="K29" s="83"/>
      <c r="L29" s="83">
        <v>1</v>
      </c>
      <c r="M29" s="83"/>
      <c r="N29" s="84">
        <v>1</v>
      </c>
      <c r="O29" s="84">
        <v>100</v>
      </c>
      <c r="P29" s="56"/>
      <c r="Q29" s="84">
        <v>1</v>
      </c>
    </row>
    <row r="30" spans="1:17">
      <c r="A30" s="101" t="s">
        <v>258</v>
      </c>
      <c r="B30" s="56"/>
      <c r="C30" s="83"/>
      <c r="D30" s="83"/>
      <c r="E30" s="83">
        <v>4</v>
      </c>
      <c r="F30" s="83"/>
      <c r="G30" s="84">
        <v>4</v>
      </c>
      <c r="H30" s="84">
        <v>100</v>
      </c>
      <c r="I30" s="56"/>
      <c r="J30" s="83"/>
      <c r="K30" s="83"/>
      <c r="L30" s="83"/>
      <c r="M30" s="83"/>
      <c r="N30" s="84">
        <v>0</v>
      </c>
      <c r="O30" s="84">
        <v>0</v>
      </c>
      <c r="P30" s="56"/>
      <c r="Q30" s="84">
        <v>4</v>
      </c>
    </row>
    <row r="31" spans="1:17">
      <c r="A31" s="101" t="s">
        <v>257</v>
      </c>
      <c r="B31" s="56"/>
      <c r="C31" s="83">
        <v>2</v>
      </c>
      <c r="D31" s="83"/>
      <c r="E31" s="83">
        <v>5</v>
      </c>
      <c r="F31" s="83"/>
      <c r="G31" s="84">
        <v>7</v>
      </c>
      <c r="H31" s="84">
        <v>100</v>
      </c>
      <c r="I31" s="56"/>
      <c r="J31" s="83"/>
      <c r="K31" s="83"/>
      <c r="L31" s="83"/>
      <c r="M31" s="83"/>
      <c r="N31" s="84">
        <v>0</v>
      </c>
      <c r="O31" s="84">
        <v>0</v>
      </c>
      <c r="P31" s="56"/>
      <c r="Q31" s="84">
        <v>7</v>
      </c>
    </row>
    <row r="32" spans="1:17">
      <c r="A32" s="101" t="s">
        <v>264</v>
      </c>
      <c r="B32" s="56"/>
      <c r="C32" s="83"/>
      <c r="D32" s="83"/>
      <c r="E32" s="83"/>
      <c r="F32" s="83">
        <v>2</v>
      </c>
      <c r="G32" s="84">
        <v>2</v>
      </c>
      <c r="H32" s="84">
        <v>100</v>
      </c>
      <c r="I32" s="56"/>
      <c r="J32" s="83"/>
      <c r="K32" s="83"/>
      <c r="L32" s="83"/>
      <c r="M32" s="83"/>
      <c r="N32" s="84">
        <v>0</v>
      </c>
      <c r="O32" s="84">
        <v>0</v>
      </c>
      <c r="P32" s="56"/>
      <c r="Q32" s="84">
        <v>2</v>
      </c>
    </row>
    <row r="33" spans="1:17">
      <c r="A33" s="101" t="s">
        <v>131</v>
      </c>
      <c r="B33" s="56"/>
      <c r="C33" s="83">
        <v>172</v>
      </c>
      <c r="D33" s="83">
        <v>2</v>
      </c>
      <c r="E33" s="83">
        <v>321</v>
      </c>
      <c r="F33" s="83">
        <v>3</v>
      </c>
      <c r="G33" s="84">
        <v>498</v>
      </c>
      <c r="H33" s="84">
        <v>96</v>
      </c>
      <c r="I33" s="56"/>
      <c r="J33" s="83">
        <v>4</v>
      </c>
      <c r="K33" s="83">
        <v>2</v>
      </c>
      <c r="L33" s="83">
        <v>10</v>
      </c>
      <c r="M33" s="83">
        <v>3</v>
      </c>
      <c r="N33" s="84">
        <v>19</v>
      </c>
      <c r="O33" s="84">
        <v>4</v>
      </c>
      <c r="P33" s="56"/>
      <c r="Q33" s="84">
        <v>517</v>
      </c>
    </row>
    <row r="34" spans="1:17">
      <c r="A34" s="101" t="s">
        <v>238</v>
      </c>
      <c r="B34" s="56"/>
      <c r="C34" s="83">
        <v>14</v>
      </c>
      <c r="D34" s="83"/>
      <c r="E34" s="83">
        <v>80</v>
      </c>
      <c r="F34" s="83"/>
      <c r="G34" s="84">
        <v>94</v>
      </c>
      <c r="H34" s="84">
        <v>96</v>
      </c>
      <c r="I34" s="56"/>
      <c r="J34" s="83">
        <v>1</v>
      </c>
      <c r="K34" s="83"/>
      <c r="L34" s="83">
        <v>3</v>
      </c>
      <c r="M34" s="83"/>
      <c r="N34" s="84">
        <v>4</v>
      </c>
      <c r="O34" s="84">
        <v>4</v>
      </c>
      <c r="P34" s="56"/>
      <c r="Q34" s="84">
        <v>98</v>
      </c>
    </row>
    <row r="35" spans="1:17">
      <c r="A35" s="101" t="s">
        <v>233</v>
      </c>
      <c r="B35" s="56"/>
      <c r="C35" s="83">
        <v>40</v>
      </c>
      <c r="D35" s="83">
        <v>2</v>
      </c>
      <c r="E35" s="83">
        <v>104</v>
      </c>
      <c r="F35" s="83">
        <v>8</v>
      </c>
      <c r="G35" s="84">
        <v>154</v>
      </c>
      <c r="H35" s="84">
        <v>99</v>
      </c>
      <c r="I35" s="56"/>
      <c r="J35" s="83">
        <v>2</v>
      </c>
      <c r="K35" s="83"/>
      <c r="L35" s="83"/>
      <c r="M35" s="83"/>
      <c r="N35" s="84">
        <v>2</v>
      </c>
      <c r="O35" s="84">
        <v>1</v>
      </c>
      <c r="P35" s="56"/>
      <c r="Q35" s="84">
        <v>156</v>
      </c>
    </row>
    <row r="36" spans="1:17">
      <c r="A36" s="101" t="s">
        <v>226</v>
      </c>
      <c r="B36" s="56"/>
      <c r="C36" s="83">
        <v>152</v>
      </c>
      <c r="D36" s="83">
        <v>12</v>
      </c>
      <c r="E36" s="83">
        <v>193</v>
      </c>
      <c r="F36" s="83">
        <v>2</v>
      </c>
      <c r="G36" s="84">
        <v>359</v>
      </c>
      <c r="H36" s="84">
        <v>98</v>
      </c>
      <c r="I36" s="56"/>
      <c r="J36" s="83">
        <v>4</v>
      </c>
      <c r="K36" s="83">
        <v>1</v>
      </c>
      <c r="L36" s="83">
        <v>3</v>
      </c>
      <c r="M36" s="83"/>
      <c r="N36" s="84">
        <v>8</v>
      </c>
      <c r="O36" s="84">
        <v>2</v>
      </c>
      <c r="P36" s="56"/>
      <c r="Q36" s="84">
        <v>367</v>
      </c>
    </row>
    <row r="37" spans="1:17">
      <c r="A37" s="101" t="s">
        <v>231</v>
      </c>
      <c r="B37" s="56"/>
      <c r="C37" s="83">
        <v>77</v>
      </c>
      <c r="D37" s="83"/>
      <c r="E37" s="83">
        <v>76</v>
      </c>
      <c r="F37" s="83">
        <v>3</v>
      </c>
      <c r="G37" s="84">
        <v>156</v>
      </c>
      <c r="H37" s="84">
        <v>95</v>
      </c>
      <c r="I37" s="56"/>
      <c r="J37" s="83">
        <v>4</v>
      </c>
      <c r="K37" s="83"/>
      <c r="L37" s="83">
        <v>3</v>
      </c>
      <c r="M37" s="83">
        <v>1</v>
      </c>
      <c r="N37" s="84">
        <v>8</v>
      </c>
      <c r="O37" s="84">
        <v>5</v>
      </c>
      <c r="P37" s="56"/>
      <c r="Q37" s="84">
        <v>164</v>
      </c>
    </row>
    <row r="38" spans="1:17">
      <c r="A38" s="101" t="s">
        <v>222</v>
      </c>
      <c r="B38" s="56"/>
      <c r="C38" s="83">
        <v>128</v>
      </c>
      <c r="D38" s="83">
        <v>7</v>
      </c>
      <c r="E38" s="83">
        <v>274</v>
      </c>
      <c r="F38" s="83">
        <v>14</v>
      </c>
      <c r="G38" s="84">
        <v>423</v>
      </c>
      <c r="H38" s="84">
        <v>94</v>
      </c>
      <c r="I38" s="56"/>
      <c r="J38" s="83">
        <v>9</v>
      </c>
      <c r="K38" s="83">
        <v>2</v>
      </c>
      <c r="L38" s="83">
        <v>14</v>
      </c>
      <c r="M38" s="83">
        <v>1</v>
      </c>
      <c r="N38" s="84">
        <v>26</v>
      </c>
      <c r="O38" s="84">
        <v>6</v>
      </c>
      <c r="P38" s="56"/>
      <c r="Q38" s="84">
        <v>449</v>
      </c>
    </row>
    <row r="39" spans="1:17">
      <c r="A39" s="101" t="s">
        <v>263</v>
      </c>
      <c r="B39" s="56"/>
      <c r="C39" s="83">
        <v>1</v>
      </c>
      <c r="D39" s="83"/>
      <c r="E39" s="83">
        <v>1</v>
      </c>
      <c r="F39" s="83"/>
      <c r="G39" s="84">
        <v>2</v>
      </c>
      <c r="H39" s="84">
        <v>100</v>
      </c>
      <c r="I39" s="56"/>
      <c r="J39" s="83"/>
      <c r="K39" s="83"/>
      <c r="L39" s="83"/>
      <c r="M39" s="83"/>
      <c r="N39" s="84">
        <v>0</v>
      </c>
      <c r="O39" s="84">
        <v>0</v>
      </c>
      <c r="P39" s="56"/>
      <c r="Q39" s="84">
        <v>2</v>
      </c>
    </row>
    <row r="40" spans="1:17">
      <c r="A40" s="101" t="s">
        <v>217</v>
      </c>
      <c r="B40" s="56"/>
      <c r="C40" s="83">
        <v>476</v>
      </c>
      <c r="D40" s="83">
        <v>28</v>
      </c>
      <c r="E40" s="83">
        <v>987</v>
      </c>
      <c r="F40" s="83">
        <v>40</v>
      </c>
      <c r="G40" s="86">
        <v>1531</v>
      </c>
      <c r="H40" s="84">
        <v>96</v>
      </c>
      <c r="I40" s="56"/>
      <c r="J40" s="83">
        <v>18</v>
      </c>
      <c r="K40" s="83">
        <v>1</v>
      </c>
      <c r="L40" s="83">
        <v>35</v>
      </c>
      <c r="M40" s="83">
        <v>4</v>
      </c>
      <c r="N40" s="84">
        <v>58</v>
      </c>
      <c r="O40" s="84">
        <v>4</v>
      </c>
      <c r="P40" s="56"/>
      <c r="Q40" s="86">
        <v>1589</v>
      </c>
    </row>
    <row r="41" spans="1:17">
      <c r="A41" s="101" t="s">
        <v>254</v>
      </c>
      <c r="B41" s="56"/>
      <c r="C41" s="83">
        <v>1</v>
      </c>
      <c r="D41" s="83"/>
      <c r="E41" s="83">
        <v>5</v>
      </c>
      <c r="F41" s="83"/>
      <c r="G41" s="84">
        <v>6</v>
      </c>
      <c r="H41" s="84">
        <v>75</v>
      </c>
      <c r="I41" s="56"/>
      <c r="J41" s="83"/>
      <c r="K41" s="83"/>
      <c r="L41" s="83">
        <v>2</v>
      </c>
      <c r="M41" s="83"/>
      <c r="N41" s="84">
        <v>2</v>
      </c>
      <c r="O41" s="84">
        <v>25</v>
      </c>
      <c r="P41" s="56"/>
      <c r="Q41" s="84">
        <v>8</v>
      </c>
    </row>
    <row r="42" spans="1:17">
      <c r="A42" s="101" t="s">
        <v>225</v>
      </c>
      <c r="B42" s="56"/>
      <c r="C42" s="83">
        <v>86</v>
      </c>
      <c r="D42" s="83">
        <v>6</v>
      </c>
      <c r="E42" s="83">
        <v>291</v>
      </c>
      <c r="F42" s="83">
        <v>14</v>
      </c>
      <c r="G42" s="84">
        <v>397</v>
      </c>
      <c r="H42" s="84">
        <v>96</v>
      </c>
      <c r="I42" s="56"/>
      <c r="J42" s="83">
        <v>6</v>
      </c>
      <c r="K42" s="83"/>
      <c r="L42" s="83">
        <v>8</v>
      </c>
      <c r="M42" s="83">
        <v>4</v>
      </c>
      <c r="N42" s="84">
        <v>18</v>
      </c>
      <c r="O42" s="84">
        <v>4</v>
      </c>
      <c r="P42" s="56"/>
      <c r="Q42" s="84">
        <v>415</v>
      </c>
    </row>
    <row r="43" spans="1:17">
      <c r="A43" s="101" t="s">
        <v>265</v>
      </c>
      <c r="B43" s="56"/>
      <c r="C43" s="83"/>
      <c r="D43" s="83"/>
      <c r="E43" s="83">
        <v>1</v>
      </c>
      <c r="F43" s="83"/>
      <c r="G43" s="84">
        <v>1</v>
      </c>
      <c r="H43" s="84">
        <v>100</v>
      </c>
      <c r="I43" s="56"/>
      <c r="J43" s="83"/>
      <c r="K43" s="83"/>
      <c r="L43" s="83"/>
      <c r="M43" s="83"/>
      <c r="N43" s="84">
        <v>0</v>
      </c>
      <c r="O43" s="84">
        <v>0</v>
      </c>
      <c r="P43" s="56"/>
      <c r="Q43" s="84">
        <v>1</v>
      </c>
    </row>
    <row r="44" spans="1:17">
      <c r="A44" s="101" t="s">
        <v>251</v>
      </c>
      <c r="B44" s="56"/>
      <c r="C44" s="83">
        <v>4</v>
      </c>
      <c r="D44" s="83"/>
      <c r="E44" s="83">
        <v>6</v>
      </c>
      <c r="F44" s="83"/>
      <c r="G44" s="84">
        <v>10</v>
      </c>
      <c r="H44" s="84">
        <v>100</v>
      </c>
      <c r="I44" s="56"/>
      <c r="J44" s="83"/>
      <c r="K44" s="83"/>
      <c r="L44" s="83"/>
      <c r="M44" s="83"/>
      <c r="N44" s="84">
        <v>0</v>
      </c>
      <c r="O44" s="84">
        <v>0</v>
      </c>
      <c r="P44" s="56"/>
      <c r="Q44" s="84">
        <v>10</v>
      </c>
    </row>
    <row r="45" spans="1:17">
      <c r="A45" s="101" t="s">
        <v>255</v>
      </c>
      <c r="B45" s="56"/>
      <c r="C45" s="83">
        <v>3</v>
      </c>
      <c r="D45" s="83"/>
      <c r="E45" s="83">
        <v>4</v>
      </c>
      <c r="F45" s="83"/>
      <c r="G45" s="84">
        <v>7</v>
      </c>
      <c r="H45" s="84">
        <v>100</v>
      </c>
      <c r="I45" s="56"/>
      <c r="J45" s="83"/>
      <c r="K45" s="83"/>
      <c r="L45" s="83"/>
      <c r="M45" s="83"/>
      <c r="N45" s="84">
        <v>0</v>
      </c>
      <c r="O45" s="84">
        <v>0</v>
      </c>
      <c r="P45" s="56"/>
      <c r="Q45" s="84">
        <v>7</v>
      </c>
    </row>
    <row r="46" spans="1:17">
      <c r="A46" s="101" t="s">
        <v>269</v>
      </c>
      <c r="B46" s="56"/>
      <c r="C46" s="83"/>
      <c r="D46" s="83"/>
      <c r="E46" s="83">
        <v>1</v>
      </c>
      <c r="F46" s="83"/>
      <c r="G46" s="84">
        <v>1</v>
      </c>
      <c r="H46" s="84">
        <v>100</v>
      </c>
      <c r="I46" s="56"/>
      <c r="J46" s="83"/>
      <c r="K46" s="83"/>
      <c r="L46" s="83"/>
      <c r="M46" s="83"/>
      <c r="N46" s="84">
        <v>0</v>
      </c>
      <c r="O46" s="84">
        <v>0</v>
      </c>
      <c r="P46" s="56"/>
      <c r="Q46" s="84">
        <v>1</v>
      </c>
    </row>
    <row r="47" spans="1:17">
      <c r="A47" s="101" t="s">
        <v>242</v>
      </c>
      <c r="B47" s="56"/>
      <c r="C47" s="83">
        <v>26</v>
      </c>
      <c r="D47" s="83">
        <v>3</v>
      </c>
      <c r="E47" s="83">
        <v>19</v>
      </c>
      <c r="F47" s="83"/>
      <c r="G47" s="84">
        <v>48</v>
      </c>
      <c r="H47" s="84">
        <v>94</v>
      </c>
      <c r="I47" s="56"/>
      <c r="J47" s="83">
        <v>3</v>
      </c>
      <c r="K47" s="83"/>
      <c r="L47" s="83"/>
      <c r="M47" s="83"/>
      <c r="N47" s="84">
        <v>3</v>
      </c>
      <c r="O47" s="84">
        <v>6</v>
      </c>
      <c r="P47" s="56"/>
      <c r="Q47" s="84">
        <v>51</v>
      </c>
    </row>
    <row r="48" spans="1:17">
      <c r="A48" s="101" t="s">
        <v>246</v>
      </c>
      <c r="B48" s="56"/>
      <c r="C48" s="83">
        <v>14</v>
      </c>
      <c r="D48" s="83"/>
      <c r="E48" s="83">
        <v>8</v>
      </c>
      <c r="F48" s="83"/>
      <c r="G48" s="84">
        <v>22</v>
      </c>
      <c r="H48" s="84">
        <v>100</v>
      </c>
      <c r="I48" s="56"/>
      <c r="J48" s="83"/>
      <c r="K48" s="83"/>
      <c r="L48" s="83"/>
      <c r="M48" s="83"/>
      <c r="N48" s="84">
        <v>0</v>
      </c>
      <c r="O48" s="84">
        <v>0</v>
      </c>
      <c r="P48" s="56"/>
      <c r="Q48" s="84">
        <v>22</v>
      </c>
    </row>
    <row r="49" spans="1:17">
      <c r="A49" s="101" t="s">
        <v>237</v>
      </c>
      <c r="B49" s="56"/>
      <c r="C49" s="83">
        <v>35</v>
      </c>
      <c r="D49" s="83">
        <v>3</v>
      </c>
      <c r="E49" s="83">
        <v>51</v>
      </c>
      <c r="F49" s="83">
        <v>4</v>
      </c>
      <c r="G49" s="84">
        <v>93</v>
      </c>
      <c r="H49" s="84">
        <v>91</v>
      </c>
      <c r="I49" s="56"/>
      <c r="J49" s="83">
        <v>5</v>
      </c>
      <c r="K49" s="83"/>
      <c r="L49" s="83">
        <v>4</v>
      </c>
      <c r="M49" s="83"/>
      <c r="N49" s="84">
        <v>9</v>
      </c>
      <c r="O49" s="84">
        <v>9</v>
      </c>
      <c r="P49" s="56"/>
      <c r="Q49" s="84">
        <v>102</v>
      </c>
    </row>
    <row r="50" spans="1:17">
      <c r="A50" s="101" t="s">
        <v>148</v>
      </c>
      <c r="B50" s="56"/>
      <c r="C50" s="83">
        <v>3</v>
      </c>
      <c r="D50" s="83"/>
      <c r="E50" s="83">
        <v>2</v>
      </c>
      <c r="F50" s="83"/>
      <c r="G50" s="84">
        <v>5</v>
      </c>
      <c r="H50" s="84">
        <v>71</v>
      </c>
      <c r="I50" s="56"/>
      <c r="J50" s="83">
        <v>1</v>
      </c>
      <c r="K50" s="83"/>
      <c r="L50" s="83">
        <v>1</v>
      </c>
      <c r="M50" s="83"/>
      <c r="N50" s="84">
        <v>2</v>
      </c>
      <c r="O50" s="84">
        <v>29</v>
      </c>
      <c r="P50" s="56"/>
      <c r="Q50" s="84">
        <v>7</v>
      </c>
    </row>
    <row r="51" spans="1:17">
      <c r="A51" s="101" t="s">
        <v>256</v>
      </c>
      <c r="B51" s="56"/>
      <c r="C51" s="83">
        <v>5</v>
      </c>
      <c r="D51" s="83"/>
      <c r="E51" s="83"/>
      <c r="F51" s="83"/>
      <c r="G51" s="84">
        <v>5</v>
      </c>
      <c r="H51" s="84">
        <v>71</v>
      </c>
      <c r="I51" s="56"/>
      <c r="J51" s="83">
        <v>1</v>
      </c>
      <c r="K51" s="83"/>
      <c r="L51" s="83">
        <v>1</v>
      </c>
      <c r="M51" s="83"/>
      <c r="N51" s="84">
        <v>2</v>
      </c>
      <c r="O51" s="84">
        <v>29</v>
      </c>
      <c r="P51" s="56"/>
      <c r="Q51" s="84">
        <v>7</v>
      </c>
    </row>
    <row r="52" spans="1:17">
      <c r="A52" s="101" t="s">
        <v>150</v>
      </c>
      <c r="B52" s="56"/>
      <c r="C52" s="83"/>
      <c r="D52" s="83"/>
      <c r="E52" s="83"/>
      <c r="F52" s="83"/>
      <c r="G52" s="84">
        <v>0</v>
      </c>
      <c r="H52" s="84">
        <v>0</v>
      </c>
      <c r="I52" s="56"/>
      <c r="J52" s="83"/>
      <c r="K52" s="83"/>
      <c r="L52" s="83">
        <v>1</v>
      </c>
      <c r="M52" s="83"/>
      <c r="N52" s="84">
        <v>1</v>
      </c>
      <c r="O52" s="84">
        <v>100</v>
      </c>
      <c r="P52" s="56"/>
      <c r="Q52" s="84">
        <v>1</v>
      </c>
    </row>
    <row r="53" spans="1:17">
      <c r="A53" s="101" t="s">
        <v>220</v>
      </c>
      <c r="B53" s="56"/>
      <c r="C53" s="83">
        <v>100</v>
      </c>
      <c r="D53" s="83"/>
      <c r="E53" s="83">
        <v>350</v>
      </c>
      <c r="F53" s="83">
        <v>8</v>
      </c>
      <c r="G53" s="84">
        <v>458</v>
      </c>
      <c r="H53" s="84">
        <v>98</v>
      </c>
      <c r="I53" s="56"/>
      <c r="J53" s="83">
        <v>3</v>
      </c>
      <c r="K53" s="83"/>
      <c r="L53" s="83">
        <v>8</v>
      </c>
      <c r="M53" s="83"/>
      <c r="N53" s="84">
        <v>11</v>
      </c>
      <c r="O53" s="84">
        <v>2</v>
      </c>
      <c r="P53" s="56"/>
      <c r="Q53" s="84">
        <v>469</v>
      </c>
    </row>
    <row r="54" spans="1:17">
      <c r="A54" s="101" t="s">
        <v>249</v>
      </c>
      <c r="B54" s="56"/>
      <c r="C54" s="83">
        <v>6</v>
      </c>
      <c r="D54" s="83"/>
      <c r="E54" s="83">
        <v>8</v>
      </c>
      <c r="F54" s="83">
        <v>1</v>
      </c>
      <c r="G54" s="84">
        <v>15</v>
      </c>
      <c r="H54" s="84">
        <v>100</v>
      </c>
      <c r="I54" s="56"/>
      <c r="J54" s="83"/>
      <c r="K54" s="83"/>
      <c r="L54" s="83"/>
      <c r="M54" s="83"/>
      <c r="N54" s="84">
        <v>0</v>
      </c>
      <c r="O54" s="84">
        <v>0</v>
      </c>
      <c r="P54" s="56"/>
      <c r="Q54" s="84">
        <v>15</v>
      </c>
    </row>
    <row r="55" spans="1:17">
      <c r="A55" s="101" t="s">
        <v>232</v>
      </c>
      <c r="B55" s="56"/>
      <c r="C55" s="83">
        <v>33</v>
      </c>
      <c r="D55" s="83"/>
      <c r="E55" s="83">
        <v>98</v>
      </c>
      <c r="F55" s="83">
        <v>1</v>
      </c>
      <c r="G55" s="84">
        <v>132</v>
      </c>
      <c r="H55" s="84">
        <v>85</v>
      </c>
      <c r="I55" s="56"/>
      <c r="J55" s="83">
        <v>7</v>
      </c>
      <c r="K55" s="83"/>
      <c r="L55" s="83">
        <v>17</v>
      </c>
      <c r="M55" s="83"/>
      <c r="N55" s="84">
        <v>24</v>
      </c>
      <c r="O55" s="84">
        <v>15</v>
      </c>
      <c r="P55" s="56"/>
      <c r="Q55" s="84">
        <v>156</v>
      </c>
    </row>
    <row r="56" spans="1:17">
      <c r="A56" s="101" t="s">
        <v>235</v>
      </c>
      <c r="B56" s="56"/>
      <c r="C56" s="83">
        <v>35</v>
      </c>
      <c r="D56" s="83"/>
      <c r="E56" s="83">
        <v>110</v>
      </c>
      <c r="F56" s="83">
        <v>2</v>
      </c>
      <c r="G56" s="84">
        <v>147</v>
      </c>
      <c r="H56" s="84">
        <v>97</v>
      </c>
      <c r="I56" s="56"/>
      <c r="J56" s="83">
        <v>2</v>
      </c>
      <c r="K56" s="83"/>
      <c r="L56" s="83">
        <v>2</v>
      </c>
      <c r="M56" s="83"/>
      <c r="N56" s="84">
        <v>4</v>
      </c>
      <c r="O56" s="84">
        <v>3</v>
      </c>
      <c r="P56" s="56"/>
      <c r="Q56" s="84">
        <v>151</v>
      </c>
    </row>
    <row r="57" spans="1:17">
      <c r="A57" s="101" t="s">
        <v>248</v>
      </c>
      <c r="B57" s="56"/>
      <c r="C57" s="83">
        <v>4</v>
      </c>
      <c r="D57" s="83">
        <v>1</v>
      </c>
      <c r="E57" s="83">
        <v>14</v>
      </c>
      <c r="F57" s="83"/>
      <c r="G57" s="84">
        <v>19</v>
      </c>
      <c r="H57" s="84">
        <v>100</v>
      </c>
      <c r="I57" s="56"/>
      <c r="J57" s="83"/>
      <c r="K57" s="83"/>
      <c r="L57" s="83"/>
      <c r="M57" s="83"/>
      <c r="N57" s="84">
        <v>0</v>
      </c>
      <c r="O57" s="84">
        <v>0</v>
      </c>
      <c r="P57" s="56"/>
      <c r="Q57" s="84">
        <v>19</v>
      </c>
    </row>
    <row r="58" spans="1:17">
      <c r="A58" s="101" t="s">
        <v>227</v>
      </c>
      <c r="B58" s="56"/>
      <c r="C58" s="83">
        <v>120</v>
      </c>
      <c r="D58" s="83">
        <v>8</v>
      </c>
      <c r="E58" s="83">
        <v>151</v>
      </c>
      <c r="F58" s="83">
        <v>2</v>
      </c>
      <c r="G58" s="84">
        <v>281</v>
      </c>
      <c r="H58" s="84">
        <v>97</v>
      </c>
      <c r="I58" s="56"/>
      <c r="J58" s="83">
        <v>2</v>
      </c>
      <c r="K58" s="83"/>
      <c r="L58" s="83">
        <v>6</v>
      </c>
      <c r="M58" s="83">
        <v>1</v>
      </c>
      <c r="N58" s="84">
        <v>9</v>
      </c>
      <c r="O58" s="84">
        <v>3</v>
      </c>
      <c r="P58" s="56"/>
      <c r="Q58" s="84">
        <v>290</v>
      </c>
    </row>
    <row r="59" spans="1:17">
      <c r="A59" s="101" t="s">
        <v>245</v>
      </c>
      <c r="B59" s="56"/>
      <c r="C59" s="83">
        <v>10</v>
      </c>
      <c r="D59" s="83"/>
      <c r="E59" s="83">
        <v>14</v>
      </c>
      <c r="F59" s="83"/>
      <c r="G59" s="84">
        <v>24</v>
      </c>
      <c r="H59" s="84">
        <v>89</v>
      </c>
      <c r="I59" s="56"/>
      <c r="J59" s="83">
        <v>1</v>
      </c>
      <c r="K59" s="83"/>
      <c r="L59" s="83">
        <v>2</v>
      </c>
      <c r="M59" s="83"/>
      <c r="N59" s="84">
        <v>3</v>
      </c>
      <c r="O59" s="84">
        <v>11</v>
      </c>
      <c r="P59" s="56"/>
      <c r="Q59" s="84">
        <v>27</v>
      </c>
    </row>
    <row r="60" spans="1:17">
      <c r="A60" s="101" t="s">
        <v>221</v>
      </c>
      <c r="B60" s="56"/>
      <c r="C60" s="83">
        <v>202</v>
      </c>
      <c r="D60" s="83">
        <v>9</v>
      </c>
      <c r="E60" s="83">
        <v>241</v>
      </c>
      <c r="F60" s="83">
        <v>1</v>
      </c>
      <c r="G60" s="84">
        <v>453</v>
      </c>
      <c r="H60" s="84">
        <v>98</v>
      </c>
      <c r="I60" s="56"/>
      <c r="J60" s="83">
        <v>3</v>
      </c>
      <c r="K60" s="83"/>
      <c r="L60" s="83">
        <v>5</v>
      </c>
      <c r="M60" s="83"/>
      <c r="N60" s="84">
        <v>8</v>
      </c>
      <c r="O60" s="84">
        <v>2</v>
      </c>
      <c r="P60" s="56"/>
      <c r="Q60" s="84">
        <v>461</v>
      </c>
    </row>
    <row r="61" spans="1:17">
      <c r="A61" s="101" t="s">
        <v>224</v>
      </c>
      <c r="B61" s="56"/>
      <c r="C61" s="83">
        <v>193</v>
      </c>
      <c r="D61" s="83">
        <v>11</v>
      </c>
      <c r="E61" s="83">
        <v>183</v>
      </c>
      <c r="F61" s="83">
        <v>5</v>
      </c>
      <c r="G61" s="84">
        <v>392</v>
      </c>
      <c r="H61" s="84">
        <v>93</v>
      </c>
      <c r="I61" s="56"/>
      <c r="J61" s="83">
        <v>16</v>
      </c>
      <c r="K61" s="83"/>
      <c r="L61" s="83">
        <v>12</v>
      </c>
      <c r="M61" s="83">
        <v>1</v>
      </c>
      <c r="N61" s="84">
        <v>29</v>
      </c>
      <c r="O61" s="84">
        <v>7</v>
      </c>
      <c r="P61" s="56"/>
      <c r="Q61" s="84">
        <v>421</v>
      </c>
    </row>
    <row r="62" spans="1:17">
      <c r="A62" s="101" t="s">
        <v>240</v>
      </c>
      <c r="B62" s="56"/>
      <c r="C62" s="83">
        <v>21</v>
      </c>
      <c r="D62" s="83">
        <v>1</v>
      </c>
      <c r="E62" s="83">
        <v>33</v>
      </c>
      <c r="F62" s="83">
        <v>1</v>
      </c>
      <c r="G62" s="84">
        <v>56</v>
      </c>
      <c r="H62" s="84">
        <v>75</v>
      </c>
      <c r="I62" s="56"/>
      <c r="J62" s="83">
        <v>13</v>
      </c>
      <c r="K62" s="83"/>
      <c r="L62" s="83">
        <v>5</v>
      </c>
      <c r="M62" s="83">
        <v>1</v>
      </c>
      <c r="N62" s="84">
        <v>19</v>
      </c>
      <c r="O62" s="84">
        <v>25</v>
      </c>
      <c r="P62" s="56"/>
      <c r="Q62" s="84">
        <v>75</v>
      </c>
    </row>
    <row r="63" spans="1:17">
      <c r="A63" s="101" t="s">
        <v>218</v>
      </c>
      <c r="B63" s="56"/>
      <c r="C63" s="83">
        <v>247</v>
      </c>
      <c r="D63" s="83">
        <v>14</v>
      </c>
      <c r="E63" s="83">
        <v>245</v>
      </c>
      <c r="F63" s="83">
        <v>8</v>
      </c>
      <c r="G63" s="84">
        <v>514</v>
      </c>
      <c r="H63" s="84">
        <v>90</v>
      </c>
      <c r="I63" s="56"/>
      <c r="J63" s="83">
        <v>28</v>
      </c>
      <c r="K63" s="83">
        <v>2</v>
      </c>
      <c r="L63" s="83">
        <v>28</v>
      </c>
      <c r="M63" s="83"/>
      <c r="N63" s="84">
        <v>58</v>
      </c>
      <c r="O63" s="84">
        <v>10</v>
      </c>
      <c r="P63" s="56"/>
      <c r="Q63" s="84">
        <v>572</v>
      </c>
    </row>
    <row r="64" spans="1:17">
      <c r="A64" s="101" t="s">
        <v>241</v>
      </c>
      <c r="B64" s="56"/>
      <c r="C64" s="83">
        <v>32</v>
      </c>
      <c r="D64" s="83"/>
      <c r="E64" s="83">
        <v>32</v>
      </c>
      <c r="F64" s="83"/>
      <c r="G64" s="84">
        <v>64</v>
      </c>
      <c r="H64" s="84">
        <v>94</v>
      </c>
      <c r="I64" s="56"/>
      <c r="J64" s="83">
        <v>4</v>
      </c>
      <c r="K64" s="83"/>
      <c r="L64" s="83"/>
      <c r="M64" s="83"/>
      <c r="N64" s="84">
        <v>4</v>
      </c>
      <c r="O64" s="84">
        <v>6</v>
      </c>
      <c r="P64" s="56"/>
      <c r="Q64" s="84">
        <v>68</v>
      </c>
    </row>
    <row r="65" spans="1:17">
      <c r="A65" s="101" t="s">
        <v>105</v>
      </c>
      <c r="B65" s="56"/>
      <c r="C65" s="83">
        <v>6</v>
      </c>
      <c r="D65" s="83"/>
      <c r="E65" s="83">
        <v>12</v>
      </c>
      <c r="F65" s="83"/>
      <c r="G65" s="84">
        <v>18</v>
      </c>
      <c r="H65" s="84">
        <v>69</v>
      </c>
      <c r="I65" s="56"/>
      <c r="J65" s="83">
        <v>5</v>
      </c>
      <c r="K65" s="83"/>
      <c r="L65" s="83">
        <v>3</v>
      </c>
      <c r="M65" s="83"/>
      <c r="N65" s="84">
        <v>8</v>
      </c>
      <c r="O65" s="84">
        <v>31</v>
      </c>
      <c r="P65" s="56"/>
      <c r="Q65" s="84">
        <v>26</v>
      </c>
    </row>
    <row r="66" spans="1:17">
      <c r="A66" s="101" t="s">
        <v>106</v>
      </c>
      <c r="B66" s="56"/>
      <c r="C66" s="83">
        <v>16</v>
      </c>
      <c r="D66" s="83">
        <v>1</v>
      </c>
      <c r="E66" s="83">
        <v>36</v>
      </c>
      <c r="F66" s="83">
        <v>1</v>
      </c>
      <c r="G66" s="84">
        <v>54</v>
      </c>
      <c r="H66" s="84">
        <v>92</v>
      </c>
      <c r="I66" s="56"/>
      <c r="J66" s="83">
        <v>1</v>
      </c>
      <c r="K66" s="83"/>
      <c r="L66" s="83">
        <v>4</v>
      </c>
      <c r="M66" s="83"/>
      <c r="N66" s="84">
        <v>5</v>
      </c>
      <c r="O66" s="84">
        <v>8</v>
      </c>
      <c r="P66" s="56"/>
      <c r="Q66" s="84">
        <v>59</v>
      </c>
    </row>
    <row r="67" spans="1:17" ht="8.1" customHeight="1">
      <c r="A67" s="81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 ht="39.75" customHeight="1">
      <c r="A68" s="103" t="s">
        <v>68</v>
      </c>
      <c r="B68" s="67"/>
      <c r="C68" s="104">
        <v>2681</v>
      </c>
      <c r="D68" s="105">
        <v>122</v>
      </c>
      <c r="E68" s="104">
        <v>4589</v>
      </c>
      <c r="F68" s="105">
        <v>138</v>
      </c>
      <c r="G68" s="104">
        <v>7530</v>
      </c>
      <c r="H68" s="105">
        <v>95</v>
      </c>
      <c r="I68" s="67"/>
      <c r="J68" s="105">
        <v>158</v>
      </c>
      <c r="K68" s="105">
        <v>8</v>
      </c>
      <c r="L68" s="105">
        <v>207</v>
      </c>
      <c r="M68" s="105">
        <v>17</v>
      </c>
      <c r="N68" s="105">
        <v>390</v>
      </c>
      <c r="O68" s="105">
        <v>5</v>
      </c>
      <c r="P68" s="67"/>
      <c r="Q68" s="104">
        <v>7920</v>
      </c>
    </row>
    <row r="69" spans="1:17">
      <c r="A69" s="55"/>
    </row>
    <row r="70" spans="1:17" s="102" customFormat="1" ht="15" customHeight="1">
      <c r="A70" s="88" t="s">
        <v>299</v>
      </c>
    </row>
    <row r="71" spans="1:17" s="102" customFormat="1" ht="15" customHeight="1">
      <c r="A71" s="88" t="s">
        <v>211</v>
      </c>
    </row>
    <row r="72" spans="1:17" s="102" customFormat="1" ht="15" customHeight="1">
      <c r="A72" s="88" t="s">
        <v>212</v>
      </c>
    </row>
    <row r="73" spans="1:17" s="102" customFormat="1" ht="15" customHeight="1">
      <c r="A73" s="88" t="s">
        <v>300</v>
      </c>
    </row>
    <row r="74" spans="1:17" s="102" customFormat="1" ht="15" customHeight="1">
      <c r="A74" s="88" t="s">
        <v>276</v>
      </c>
    </row>
    <row r="75" spans="1:17" s="102" customFormat="1" ht="15" customHeight="1">
      <c r="A75" s="88" t="s">
        <v>277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6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c177d10-b755-4840-b56f-a29f726b48b4">
      <UserInfo>
        <DisplayName>JOB GONZÁLEZ OCAMPO</DisplayName>
        <AccountId>24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DC1D56111CED45A0923432BC4269FB" ma:contentTypeVersion="6" ma:contentTypeDescription="Crear nuevo documento." ma:contentTypeScope="" ma:versionID="d0124952cb9662774dcef8aa14fafad0">
  <xsd:schema xmlns:xsd="http://www.w3.org/2001/XMLSchema" xmlns:xs="http://www.w3.org/2001/XMLSchema" xmlns:p="http://schemas.microsoft.com/office/2006/metadata/properties" xmlns:ns2="3b6b8687-7132-436a-9d1a-01bc293a6f48" xmlns:ns3="dc177d10-b755-4840-b56f-a29f726b48b4" targetNamespace="http://schemas.microsoft.com/office/2006/metadata/properties" ma:root="true" ma:fieldsID="52dc8d61e9d1939a6aa634e97b60cd10" ns2:_="" ns3:_="">
    <xsd:import namespace="3b6b8687-7132-436a-9d1a-01bc293a6f48"/>
    <xsd:import namespace="dc177d10-b755-4840-b56f-a29f726b48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6b8687-7132-436a-9d1a-01bc293a6f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177d10-b755-4840-b56f-a29f726b48b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5415B4-D180-43F2-A2D1-80A7C6CC374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FF7572-3878-44BB-9BF6-61E9DF43F9AD}">
  <ds:schemaRefs>
    <ds:schemaRef ds:uri="http://purl.org/dc/elements/1.1/"/>
    <ds:schemaRef ds:uri="http://purl.org/dc/terms/"/>
    <ds:schemaRef ds:uri="dc177d10-b755-4840-b56f-a29f726b48b4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b6b8687-7132-436a-9d1a-01bc293a6f48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54E23BD-79D0-4A3C-9650-245E716247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6b8687-7132-436a-9d1a-01bc293a6f48"/>
    <ds:schemaRef ds:uri="dc177d10-b755-4840-b56f-a29f726b48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80</vt:i4>
      </vt:variant>
    </vt:vector>
  </HeadingPairs>
  <TitlesOfParts>
    <vt:vector size="124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PPPAMEF_GRAPAG_14</vt:lpstr>
      <vt:lpstr>PPPAMFSJSEF_TAB_PAG_15</vt:lpstr>
      <vt:lpstr>PPPAMFSJ_GRA_PAG_16</vt:lpstr>
      <vt:lpstr>PPTDPEF_TAB_PAG_17</vt:lpstr>
      <vt:lpstr>PPTDPEF_TAB_PAG_18</vt:lpstr>
      <vt:lpstr>PPTDPEF_TAB_PAG_19</vt:lpstr>
      <vt:lpstr>PPPDP_GRA_PAG_20</vt:lpstr>
      <vt:lpstr>PPPDPEF_GRA_PAG_21</vt:lpstr>
      <vt:lpstr>PPPDPSJSEF_TAB_PAG_22_</vt:lpstr>
      <vt:lpstr>PPPDPFSJ_GRA_PAG_23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PPEFSJSEF_TABPAG_37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PPEFSJSEF_TABPAG_37!Área_de_impresión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PPPAMEF_GRAPAG_14!Área_de_impresión</vt:lpstr>
      <vt:lpstr>PPPAMFSJ_GRA_PAG_16!Área_de_impresión</vt:lpstr>
      <vt:lpstr>PPPAMFSJSEF_TAB_PAG_15!Área_de_impresión</vt:lpstr>
      <vt:lpstr>PPPAMGE_GRA_PAG_13!Área_de_impresión</vt:lpstr>
      <vt:lpstr>PPPAMGEEF_TAB_PAG_12!Área_de_impresión</vt:lpstr>
      <vt:lpstr>PPPDP_GRA_PAG_20!Área_de_impresión</vt:lpstr>
      <vt:lpstr>PPPDPEF_GRA_PAG_21!Área_de_impresión</vt:lpstr>
      <vt:lpstr>PPPDPFSJ_GRA_PAG_23!Área_de_impresión</vt:lpstr>
      <vt:lpstr>PPPDPSJSEF_TAB_PAG_22_!Área_de_impresión</vt:lpstr>
      <vt:lpstr>PPPMIEF_GRA_PAG_11!Área_de_impresión</vt:lpstr>
      <vt:lpstr>PPPMIEF_TAB_PAG_10!Área_de_impresión</vt:lpstr>
      <vt:lpstr>PPTDPEF_TAB_PAG_17!Área_de_impresión</vt:lpstr>
      <vt:lpstr>PPTDPEF_TAB_PAG_18!Área_de_impresión</vt:lpstr>
      <vt:lpstr>PPTDPEF_TAB_PAG_19!Área_de_impresión</vt:lpstr>
      <vt:lpstr>PPLLGBTTIQ_TAB_PAG_30!CAnio</vt:lpstr>
      <vt:lpstr>PPLLGBTTIQ_TAB_PAG_30!CIdMes</vt:lpstr>
      <vt:lpstr>PPLLGBTTIQ_TAB_PAG_30!CMes</vt:lpstr>
      <vt:lpstr>PPLLGBTTIQ_TAB_PAG_30!NextMes</vt:lpstr>
      <vt:lpstr>ENCABEZADO!notas_secciones_cuaderno.php?mes__Abril__anio__2012__idSeccion__29</vt:lpstr>
      <vt:lpstr>PPPAMGEEF_TAB_PAG_12!Pag_10_excel.php?mes_Marzo_anio_2024_origen_excel</vt:lpstr>
      <vt:lpstr>PPPAMGE_GRA_PAG_13!Pag_11_excel.php?mes_Marzo_anio_2024_origen_excel</vt:lpstr>
      <vt:lpstr>PPPAMEF_GRAPAG_14!Pag_12_excel.php?mes_Marzo_anio_2024_origen_excel</vt:lpstr>
      <vt:lpstr>PPPAMFSJSEF_TAB_PAG_15!Pag_13_excel.php?mes_Diciembre_anio_2021_origen_excel</vt:lpstr>
      <vt:lpstr>PPPAMFSJ_GRA_PAG_16!Pag_14_excel.php?mes_Marzo_anio_2024_origen_excel</vt:lpstr>
      <vt:lpstr>PPTDPEF_TAB_PAG_17!Pag_15_excel.php?mes_Marzo_anio_2024_origen_excel</vt:lpstr>
      <vt:lpstr>PPTDPEF_TAB_PAG_18!Pag_16_excel.php?mes_Marzo_anio_2024_origen_excel</vt:lpstr>
      <vt:lpstr>PPTDPEF_TAB_PAG_19!Pag_17_excel.php?mes_Marzo_anio_2024_origen_excel</vt:lpstr>
      <vt:lpstr>PPPDP_GRA_PAG_20!Pag_18_excel.php?mes_Marzo_anio_2024_origen_excel</vt:lpstr>
      <vt:lpstr>PPPDPEF_GRA_PAG_21!Pag_19_excel.php?mes_Marzo_anio_2024_origen_excel</vt:lpstr>
      <vt:lpstr>PPIGEF_TAB_PAG_2!Pag_2_excel.php?mes_Marzo_anio_2024_origen_excel</vt:lpstr>
      <vt:lpstr>PPPDPSJSEF_TAB_PAG_22_!Pag_20_excel.php?mes_Marzo_anio_2024_origen_excel</vt:lpstr>
      <vt:lpstr>PPPDPFSJ_GRA_PAG_23!Pag_21_excel.php?mes_Marzo_anio_2024_origen_excel</vt:lpstr>
      <vt:lpstr>PPEPO_TABAG__PPAG_34!Pag_22_excel.php?mes_Marzo_anio_2024_origen_excel</vt:lpstr>
      <vt:lpstr>PPEPO_GRA_PAG_35!Pag_23_excel.php?mes_Marzo_anio_2024_origen_excel</vt:lpstr>
      <vt:lpstr>PPEFSJSEF_TABPAG_36!Pag_24_excel.php?mes_Marzo_anio_2024_origen_excel</vt:lpstr>
      <vt:lpstr>PPEFSJSEF_TABPAG_37!Pag_25_excel.php?mes_Marzo_anio_2024_origen_excel</vt:lpstr>
      <vt:lpstr>PPEFSJSPO_TAB_PAG_38!Pag_26_excel.php?mes_Marzo_anio_2024_origen_excel</vt:lpstr>
      <vt:lpstr>PPEFSJ_GRA_PAG_39!Pag_27_excel.php?mes_Marzo_anio_2024_origen_excel</vt:lpstr>
      <vt:lpstr>PPEC_GRA_PAG_40!Pag_28_excel.php?mes_Marzo_anio_2024_origen_excel</vt:lpstr>
      <vt:lpstr>PPEFSJS_TAB_PAG_8!Pag_29_excel.php?mes_Marzo_anio_2024_origen_excel</vt:lpstr>
      <vt:lpstr>PPGE_GRA_PAG_3!Pag_3_excel.php?mes_Marzo_anio_2024_origen_excel</vt:lpstr>
      <vt:lpstr>PPEFSJS_TAB_PAG_9!Pag_30_excel.php?mes_Marzo_anio_2024_origen_excel</vt:lpstr>
      <vt:lpstr>'PPEFSJ_TAB PAG_41'!Pag_31_excel.php?mes_Marzo_anio_2024_origen_excel</vt:lpstr>
      <vt:lpstr>PPEFSJ_TAB_PAG_42!Pag_32_excel.php?mes_Marzo_anio_2024_origen_excel</vt:lpstr>
      <vt:lpstr>PPLLGBTTIQ_GRA_PAG_32!Pag_4_excel.php?mes_Abril_anio_2022_origen_excel</vt:lpstr>
      <vt:lpstr>PPIFSSEF_TAB_PAG_4!Pag_4_excel.php?mes_Marzo_anio_2024_origen_excel</vt:lpstr>
      <vt:lpstr>PPIFSJ_GRA_PAG_5!Pag_5_excel.php?mes_Marzo_anio_2024_origen_excel</vt:lpstr>
      <vt:lpstr>PPIEF_GRA_PAG_6!Pag_6_excel.php?mes_Marzo_anio_2024_origen_excel</vt:lpstr>
      <vt:lpstr>PPEFSJS_TAB_PAG_7!Pag_7_excel.php?mes_Marzo_anio_2024_origen_excel</vt:lpstr>
      <vt:lpstr>PPPMIEF_TAB_PAG_10!Pag_8_excel.php?mes_Marzo_anio_2024_origen_excel</vt:lpstr>
      <vt:lpstr>PPPMIEF_GRA_PAG_11!Pag_9_excel.php?mes_Marzo_anio_2024_origen_excel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jazmin.gonzalez</dc:creator>
  <cp:keywords/>
  <dc:description/>
  <cp:lastModifiedBy>JUANA OSIO DELGADILLO</cp:lastModifiedBy>
  <cp:revision/>
  <cp:lastPrinted>2024-04-29T17:41:55Z</cp:lastPrinted>
  <dcterms:created xsi:type="dcterms:W3CDTF">2012-02-02T23:06:16Z</dcterms:created>
  <dcterms:modified xsi:type="dcterms:W3CDTF">2024-04-29T17:42:55Z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0x01010051DC1D56111CED45A0923432BC4269FB</vt:lpwstr>
  </property>
</Properties>
</file>