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aveExternalLinkValues="0" codeName="ThisWorkbook"/>
  <mc:AlternateContent xmlns:mc="http://schemas.openxmlformats.org/markup-compatibility/2006">
    <mc:Choice Requires="x15">
      <x15ac:absPath xmlns:x15ac="http://schemas.microsoft.com/office/spreadsheetml/2010/11/ac" url="Z:\2024\02 Febrero\1 Cuaderno Estadistico\"/>
    </mc:Choice>
  </mc:AlternateContent>
  <xr:revisionPtr revIDLastSave="0" documentId="13_ncr:1_{DBFD2E92-7AF2-44A9-9B05-27AF2628ACA3}" xr6:coauthVersionLast="47" xr6:coauthVersionMax="47" xr10:uidLastSave="{00000000-0000-0000-0000-000000000000}"/>
  <bookViews>
    <workbookView xWindow="-120" yWindow="-120" windowWidth="29040" windowHeight="15840" tabRatio="901" xr2:uid="{00000000-000D-0000-FFFF-FFFF00000000}"/>
  </bookViews>
  <sheets>
    <sheet name="PORTADA" sheetId="902" r:id="rId1"/>
    <sheet name="INDICE" sheetId="905" r:id="rId2"/>
    <sheet name="Pág-3-Res" sheetId="904" r:id="rId3"/>
    <sheet name="Pág-4-Grá-PP-F" sheetId="906" r:id="rId4"/>
    <sheet name="Pág-5-Tab-ING-EGR" sheetId="950" r:id="rId5"/>
    <sheet name="Pág-6-Tab-ING-EGR" sheetId="951"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52"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FRPI)" sheetId="932" r:id="rId31"/>
    <sheet name="PAG_42_PPPAMGEEF_TAB" sheetId="935" r:id="rId32"/>
    <sheet name="PAG_43_PPPAMGE_GRA" sheetId="936" r:id="rId33"/>
    <sheet name="PAG_44_PPGEFSJS_TAB" sheetId="937" r:id="rId34"/>
    <sheet name="Pág_45_NIVEL_ESCOL" sheetId="954" r:id="rId35"/>
    <sheet name="Pág_46_ESCOL_SIT_JUR" sheetId="956" r:id="rId36"/>
    <sheet name="Pág_47_ESCOL_SITJURFS" sheetId="953" r:id="rId37"/>
    <sheet name="PAG-48_GRAF_ESCOL" sheetId="957"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49" r:id="rId50"/>
  </sheets>
  <externalReferences>
    <externalReference r:id="rId51"/>
    <externalReference r:id="rId52"/>
  </externalReferences>
  <definedNames>
    <definedName name="_Fill" localSheetId="1" hidden="1">#REF!</definedName>
    <definedName name="_Fill" localSheetId="34" hidden="1">#REF!</definedName>
    <definedName name="_Fill" localSheetId="35" hidden="1">#REF!</definedName>
    <definedName name="_Fill" localSheetId="36" hidden="1">#REF!</definedName>
    <definedName name="_Fill" localSheetId="14" hidden="1">#REF!</definedName>
    <definedName name="_Fill" localSheetId="2"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34" hidden="1">#REF!</definedName>
    <definedName name="_Key1" localSheetId="35" hidden="1">#REF!</definedName>
    <definedName name="_Key1" localSheetId="36" hidden="1">#REF!</definedName>
    <definedName name="_Key1" localSheetId="14" hidden="1">#REF!</definedName>
    <definedName name="_Key1" localSheetId="2"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36" hidden="1">#REF!</definedName>
    <definedName name="_Key2" localSheetId="14" hidden="1">#REF!</definedName>
    <definedName name="_Key2" localSheetId="2"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4" hidden="1">#REF!</definedName>
    <definedName name="_Sort" localSheetId="35" hidden="1">#REF!</definedName>
    <definedName name="_Sort" localSheetId="36" hidden="1">#REF!</definedName>
    <definedName name="_Sort" localSheetId="14" hidden="1">#REF!</definedName>
    <definedName name="_Sort" localSheetId="2"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1">PAG_42_PPPAMGEEF_TAB!$A$1:$M$64</definedName>
    <definedName name="_xlnm.Print_Area" localSheetId="32">PAG_43_PPPAMGE_GRA!$A$1:$J$32</definedName>
    <definedName name="_xlnm.Print_Area" localSheetId="33">PAG_44_PPGEFSJS_TAB!$A$1:$Q$23</definedName>
    <definedName name="_xlnm.Print_Area" localSheetId="34">Pág_45_NIVEL_ESCOL!$A$1:$V$64</definedName>
    <definedName name="_xlnm.Print_Area" localSheetId="35">Pág_46_ESCOL_SIT_JUR!$A$1:$Q$64</definedName>
    <definedName name="_xlnm.Print_Area" localSheetId="36">Pág_47_ESCOL_SITJURFS!$A$1:$P$33</definedName>
    <definedName name="_xlnm.Print_Area" localSheetId="9">'Pág-10-Grá-CPP'!$A$1:$O$45</definedName>
    <definedName name="_xlnm.Print_Area" localSheetId="10">'Pág-11-Grá-CPP'!$A$1:$L$48</definedName>
    <definedName name="_xlnm.Print_Area" localSheetId="11">'Pág-12-Grá-DCP'!$A$1:$L$26</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(CFRPI)'!$A$1:$Y$50</definedName>
    <definedName name="_xlnm.Print_Area" localSheetId="37">'PAG-48_GRAF_ESCOL'!$A$1:$M$37</definedName>
    <definedName name="_xlnm.Print_Area" localSheetId="38">'Pág-49-Tab-BLA'!$A$1:$Q$50</definedName>
    <definedName name="_xlnm.Print_Area" localSheetId="3">'Pág-4-Grá-PP-F'!$A$1:$L$35</definedName>
    <definedName name="_xlnm.Print_Area" localSheetId="39">'Pág-50-Grá-BLA'!$A$1:$K$39</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'Pág-54-Grá-RAPLV'!$A$1:$M$38</definedName>
    <definedName name="_xlnm.Print_Area" localSheetId="44">'Pág-55-Tab-IP(1)'!$A$1:$AK$51</definedName>
    <definedName name="_xlnm.Print_Area" localSheetId="45">'Pág-56-Tab-IP(2)'!$A$1:$S$51</definedName>
    <definedName name="_xlnm.Print_Area" localSheetId="46">'Pág-57-Tab-NII'!$A$1:$R$31</definedName>
    <definedName name="_xlnm.Print_Area" localSheetId="47">'Pág-58-Grá-NII'!$A$1:$M$34</definedName>
    <definedName name="_xlnm.Print_Area" localSheetId="48">'Pág-59-Grá-NIII'!$A$1:$N$42</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34">'[1]TOTAL CF Y EF'!$P$3</definedName>
    <definedName name="CAnio" localSheetId="35">'[1]TOTAL CF Y EF'!$P$3</definedName>
    <definedName name="CAnio" localSheetId="36">Pág_47_ESCOL_SITJURFS!$P$3</definedName>
    <definedName name="CAnio" localSheetId="14">#REF!</definedName>
    <definedName name="CAnio" localSheetId="37">#REF!</definedName>
    <definedName name="CAnio" localSheetId="4">[2]PAG_45_NIVEL_ESCOL!#REF!</definedName>
    <definedName name="CAnio" localSheetId="49">#REF!</definedName>
    <definedName name="CAnio" localSheetId="5">[2]PAG_45_NIVEL_ESCOL!#REF!</definedName>
    <definedName name="CAnio">#REF!</definedName>
    <definedName name="CIdMes" localSheetId="1">#REF!</definedName>
    <definedName name="CIdMes" localSheetId="36">Pág_47_ESCOL_SITJURFS!$Q$4</definedName>
    <definedName name="CIdMes" localSheetId="14">#REF!</definedName>
    <definedName name="CIdMes" localSheetId="2">#REF!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34">'[1]TOTAL CF Y EF'!$P$4</definedName>
    <definedName name="CMes" localSheetId="35">'[1]TOTAL CF Y EF'!$P$4</definedName>
    <definedName name="CMes" localSheetId="36">Pág_47_ESCOL_SITJURFS!$P$4</definedName>
    <definedName name="CMes" localSheetId="14">#REF!</definedName>
    <definedName name="CMes" localSheetId="2">#REF!</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34">[1]Catalogos!$A$2:$A$13</definedName>
    <definedName name="Meses" localSheetId="35">[1]Catalogos!$A$2:$A$13</definedName>
    <definedName name="Meses" localSheetId="36">[1]Catalogos!$A$2:$A$13</definedName>
    <definedName name="Meses" localSheetId="14">#REF!</definedName>
    <definedName name="Meses" localSheetId="2">#REF!</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34">'[1]TOTAL CF Y EF'!$T$4</definedName>
    <definedName name="NextMes" localSheetId="35">'[1]TOTAL CF Y EF'!$T$4</definedName>
    <definedName name="NextMes" localSheetId="36">Pág_47_ESCOL_SITJURFS!$T$4</definedName>
    <definedName name="NextMes" localSheetId="14">#REF!</definedName>
    <definedName name="NextMes" localSheetId="37">#REF!</definedName>
    <definedName name="NextMes" localSheetId="4">[2]PAG_45_NIVEL_ESCOL!#REF!</definedName>
    <definedName name="NextMes" localSheetId="49">#REF!</definedName>
    <definedName name="NextMes" localSheetId="5">[2]PAG_45_NIVEL_ESCOL!#REF!</definedName>
    <definedName name="NextMes">#REF!</definedName>
    <definedName name="pag_10.php?mes__Febrero__anio__2024__origen__excel" localSheetId="11">'Pág-12-Grá-DCP'!$A$1:$B$27</definedName>
    <definedName name="Pag_10_excel.php?mes_Febrero_anio_2024_origen_excel" localSheetId="33">PAG_44_PPGEFSJS_TAB!$A$1:$Q$24</definedName>
    <definedName name="pag_11.php?mes__Febrero__anio__2024__origen__excel" localSheetId="12">'Pág-13-Tab-NC'!$A$1:$K$62</definedName>
    <definedName name="pag_12.php?mes__Febrero__anio__2024__origen__excel" localSheetId="13">'Pág-14-Grá-SP'!$A$1:$B$56</definedName>
    <definedName name="pag_13.php?mes__Diciembre__anio__2021__origen__excel" localSheetId="14">'Pág-15-Tab-TCI'!#REF!</definedName>
    <definedName name="pag_14_29.php?mes__Febrero__anio__2024__origen__excel" localSheetId="15">'Pág-16-26-Tab-CSP'!$A$1:$U$400</definedName>
    <definedName name="pag_30.php?mes__Febrero__anio__2024__origen__excel" localSheetId="16">'Pág-27-Grá-CF'!$A$1:$B$24</definedName>
    <definedName name="pag_31_33.php?mes__Febrero__anio__2024__id_centro_197" localSheetId="17">'Pág-28-Tab-CF (1)'!$A$1:$K$51</definedName>
    <definedName name="pag_31_33.php?mes__Febrero__anio__2024__id_centro_229" localSheetId="30">'Pág-41-Tab-CF (CFRPI)'!$A$1:$K$51</definedName>
    <definedName name="pag_31_33.php?mes__Febrero__anio__2024__id_centro_251" localSheetId="18">'Pág-29-Tab-CF (4)'!$A$1:$K$51</definedName>
    <definedName name="pag_31_33.php?mes__Febrero__anio__2024__id_centro_407" localSheetId="19">'Pág-30-Tab-CF (5)'!$A$1:$K$51</definedName>
    <definedName name="pag_31_33.php?mes__Febrero__anio__2024__id_centro_430" localSheetId="20">'Pág-31-Tab-CF (7)'!$A$1:$K$51</definedName>
    <definedName name="pag_31_33.php?mes__Febrero__anio__2024__id_centro_437" localSheetId="21">'Pág-32-Tab-CF (8)'!$A$1:$K$51</definedName>
    <definedName name="pag_31_33.php?mes__Febrero__anio__2024__id_centro_445" localSheetId="22">'Pág-33-Tab-CF (11)'!$A$1:$K$51</definedName>
    <definedName name="pag_31_33.php?mes__Febrero__anio__2024__id_centro_446" localSheetId="23">'Pág-34-Tab-CF (12)'!$A$1:$K$51</definedName>
    <definedName name="pag_31_33.php?mes__Febrero__anio__2024__id_centro_470" localSheetId="24">'Pág-35-Tab-CF (13)'!$A$1:$K$51</definedName>
    <definedName name="pag_31_33.php?mes__Febrero__anio__2024__id_centro_474" localSheetId="25">'Pág-36-Tab-CF (14)'!$A$1:$K$51</definedName>
    <definedName name="pag_31_33.php?mes__Febrero__anio__2024__id_centro_653" localSheetId="26">'Pág-37-Tab-CF (15)'!$A$1:$K$51</definedName>
    <definedName name="pag_31_33.php?mes__Febrero__anio__2024__id_centro_654" localSheetId="27">'Pág-38-Tab-CF (16)'!$A$1:$K$51</definedName>
    <definedName name="pag_31_33.php?mes__Febrero__anio__2024__id_centro_655" localSheetId="28">'Pág-39-Tab-CF (17)'!$A$1:$K$51</definedName>
    <definedName name="pag_31_33.php?mes__Febrero__anio__2024__id_centro_660" localSheetId="29">'Pág-40-Tab-CF (18)'!$A$1:$K$51</definedName>
    <definedName name="pag_37.php?mes__Febrero__anio__2024__origen__excel" localSheetId="38">'Pág-49-Tab-BLA'!$A$1:$Q$50</definedName>
    <definedName name="pag_38.php?mes__Febrero__anio__2024__origen__excel" localSheetId="39">'Pág-50-Grá-BLA'!$A$1:$B$40</definedName>
    <definedName name="pag_39.php?mes__Febrero__anio__2024__origen__excel" localSheetId="40">'Pág-51-Tab-PLV'!$A$1:$Q$48</definedName>
    <definedName name="pag_4.php?mes__Febrero__anio__2024__origen__excel" localSheetId="3">'Pág-4-Grá-PP-F'!$A$1:$C$36</definedName>
    <definedName name="Pag_4_excel.php?mes_Abril_anio_2022_origen_excel" localSheetId="35">Pág_46_ESCOL_SIT_JUR!$A$1:$Q$67</definedName>
    <definedName name="pag_40.php?mes__Febrero__anio__2024__origen__excel" localSheetId="41">'Pág-52-Grá-PLV'!$A$1:$B$37</definedName>
    <definedName name="pag_41.php?mes__Febrero__anio__2024__origen__excel" localSheetId="42">'Pág-53-Tab-RAPLV'!$A$1:$Q$49</definedName>
    <definedName name="pag_42.php?mes__Febrero__anio__2024__origen__excel" localSheetId="43">'Pág-54-Grá-RAPLV'!$A$1:$B$39</definedName>
    <definedName name="pag_43_1_ic.php?mes__Febrero__anio__2024__origen__excel" localSheetId="44">'Pág-55-Tab-IP(1)'!$A$1:$AK$52</definedName>
    <definedName name="pag_43_2_ic.php?mes__Febrero__anio__2024__origen__excel" localSheetId="45">'Pág-56-Tab-IP(2)'!$A$1:$S$52</definedName>
    <definedName name="pag_44_ic.php?mes__Febrero__anio__2024__origen__excel" localSheetId="46">'Pág-57-Tab-NII'!$A$1:$R$32</definedName>
    <definedName name="pag_45_ic.php?mes__Febrero__anio__2024__origen__excel" localSheetId="47">'Pág-58-Grá-NII'!$A$1:$B$35</definedName>
    <definedName name="pag_46_ic.php?mes__Febrero__anio__2024__origen__excel" localSheetId="48">'Pág-59-Grá-NIII'!$A$1:$B$43</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Febrero__anio__2024__origen__excel" localSheetId="6">'Pág-7-Tab-PP-EF'!$A$1:$Z$68</definedName>
    <definedName name="pag_6.php?mes__Febrero__anio__2024__origen__excel" localSheetId="7">'Pág-8-Grá-PP'!$A$1:$B$56</definedName>
    <definedName name="pag_7.php?mes__Febrero__anio__2024__origen__excel" localSheetId="8">'Pág-9-Tab-CPP'!$A$1:$AA$45</definedName>
    <definedName name="pag_8.php?mes__Febrero__anio__2024__origen__excel" localSheetId="9">'Pág-10-Grá-CPP'!$A$1:$C$46</definedName>
    <definedName name="pag_9.php?mes__Febrero__anio__2024__origen__excel" localSheetId="10">'Pág-11-Grá-CPP'!$A$1:$I$49</definedName>
    <definedName name="PRUEBA" localSheetId="1"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#REF!</definedName>
    <definedName name="Ref_CE_Anio1">#REF!</definedName>
    <definedName name="Ref_CE_Mes" localSheetId="1">#REF!</definedName>
    <definedName name="Ref_CE_Mes" localSheetId="14">#REF!</definedName>
    <definedName name="Ref_CE_Mes" localSheetId="2">#REF!</definedName>
    <definedName name="Ref_CE_Mes" localSheetId="4">#REF!</definedName>
    <definedName name="Ref_CE_Mes" localSheetId="49">#REF!</definedName>
    <definedName name="Ref_CE_Mes" localSheetId="5">#REF!</definedName>
    <definedName name="Ref_CE_Mes" localSheetId="0">#REF!</definedName>
    <definedName name="Ref_CE_Mes">#REF!</definedName>
    <definedName name="Ref_CE_Pag11" localSheetId="1">#REF!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956" l="1"/>
  <c r="O25" i="904" l="1"/>
  <c r="O24" i="904"/>
  <c r="O22" i="904"/>
  <c r="O21" i="904"/>
  <c r="H10" i="937"/>
  <c r="H11" i="937"/>
  <c r="H12" i="937"/>
  <c r="H13" i="937"/>
  <c r="H14" i="937"/>
  <c r="H15" i="937"/>
  <c r="H16" i="937"/>
  <c r="H17" i="937"/>
  <c r="H9" i="937"/>
  <c r="A3" i="956"/>
  <c r="A3" i="954"/>
  <c r="R4" i="953" a="1"/>
  <c r="R4" i="953" s="1"/>
  <c r="S4" i="953" s="1"/>
  <c r="T4" i="953" s="1" a="1"/>
  <c r="T4" i="953" s="1"/>
  <c r="Q4" i="953"/>
  <c r="A2" i="953"/>
  <c r="C53" i="951" l="1"/>
  <c r="A5" i="910" l="1"/>
  <c r="A3" i="950"/>
  <c r="B53" i="951"/>
  <c r="J58" i="950"/>
  <c r="I58" i="950"/>
  <c r="F58" i="950"/>
  <c r="E58" i="950"/>
  <c r="C58" i="950"/>
  <c r="K56" i="950"/>
  <c r="G56" i="950"/>
  <c r="M56" i="950" s="1"/>
  <c r="K55" i="950"/>
  <c r="G55" i="950"/>
  <c r="M55" i="950" s="1"/>
  <c r="K54" i="950"/>
  <c r="G54" i="950"/>
  <c r="K53" i="950"/>
  <c r="G53" i="950"/>
  <c r="K52" i="950"/>
  <c r="G52" i="950"/>
  <c r="K51" i="950"/>
  <c r="G51" i="950"/>
  <c r="K50" i="950"/>
  <c r="G50" i="950"/>
  <c r="K49" i="950"/>
  <c r="G49" i="950"/>
  <c r="M49" i="950" s="1"/>
  <c r="K48" i="950"/>
  <c r="G48" i="950"/>
  <c r="K47" i="950"/>
  <c r="G47" i="950"/>
  <c r="K46" i="950"/>
  <c r="G46" i="950"/>
  <c r="K45" i="950"/>
  <c r="G45" i="950"/>
  <c r="K44" i="950"/>
  <c r="G44" i="950"/>
  <c r="K43" i="950"/>
  <c r="G43" i="950"/>
  <c r="J41" i="950"/>
  <c r="I41" i="950"/>
  <c r="I60" i="950" s="1"/>
  <c r="F41" i="950"/>
  <c r="E41" i="950"/>
  <c r="C41" i="950"/>
  <c r="K39" i="950"/>
  <c r="G39" i="950"/>
  <c r="K38" i="950"/>
  <c r="G38" i="950"/>
  <c r="K37" i="950"/>
  <c r="G37" i="950"/>
  <c r="K36" i="950"/>
  <c r="G36" i="950"/>
  <c r="M36" i="950" s="1"/>
  <c r="K35" i="950"/>
  <c r="G35" i="950"/>
  <c r="K34" i="950"/>
  <c r="G34" i="950"/>
  <c r="K33" i="950"/>
  <c r="G33" i="950"/>
  <c r="M33" i="950" s="1"/>
  <c r="K32" i="950"/>
  <c r="G32" i="950"/>
  <c r="M32" i="950" s="1"/>
  <c r="K31" i="950"/>
  <c r="G31" i="950"/>
  <c r="K30" i="950"/>
  <c r="G30" i="950"/>
  <c r="M30" i="950" s="1"/>
  <c r="K29" i="950"/>
  <c r="G29" i="950"/>
  <c r="K28" i="950"/>
  <c r="G28" i="950"/>
  <c r="M28" i="950" s="1"/>
  <c r="K27" i="950"/>
  <c r="G27" i="950"/>
  <c r="M27" i="950" s="1"/>
  <c r="K26" i="950"/>
  <c r="G26" i="950"/>
  <c r="M26" i="950" s="1"/>
  <c r="K25" i="950"/>
  <c r="G25" i="950"/>
  <c r="K24" i="950"/>
  <c r="G24" i="950"/>
  <c r="M24" i="950" s="1"/>
  <c r="K23" i="950"/>
  <c r="G23" i="950"/>
  <c r="K22" i="950"/>
  <c r="G22" i="950"/>
  <c r="M22" i="950" s="1"/>
  <c r="K21" i="950"/>
  <c r="G21" i="950"/>
  <c r="M21" i="950" s="1"/>
  <c r="K20" i="950"/>
  <c r="G20" i="950"/>
  <c r="M20" i="950" s="1"/>
  <c r="K19" i="950"/>
  <c r="M19" i="950" s="1"/>
  <c r="G19" i="950"/>
  <c r="K18" i="950"/>
  <c r="G18" i="950"/>
  <c r="M18" i="950" s="1"/>
  <c r="K17" i="950"/>
  <c r="G17" i="950"/>
  <c r="K16" i="950"/>
  <c r="G16" i="950"/>
  <c r="M16" i="950" s="1"/>
  <c r="K15" i="950"/>
  <c r="G15" i="950"/>
  <c r="K14" i="950"/>
  <c r="G14" i="950"/>
  <c r="K13" i="950"/>
  <c r="G13" i="950"/>
  <c r="K12" i="950"/>
  <c r="G12" i="950"/>
  <c r="K11" i="950"/>
  <c r="G11" i="950"/>
  <c r="M11" i="950" s="1"/>
  <c r="K10" i="950"/>
  <c r="G10" i="950"/>
  <c r="M10" i="950" s="1"/>
  <c r="K9" i="950"/>
  <c r="G9" i="950"/>
  <c r="M9" i="950" s="1"/>
  <c r="K8" i="950"/>
  <c r="G8" i="950"/>
  <c r="M8" i="950" s="1"/>
  <c r="M25" i="950" l="1"/>
  <c r="M31" i="950"/>
  <c r="M37" i="950"/>
  <c r="M38" i="950"/>
  <c r="M14" i="950"/>
  <c r="M45" i="950"/>
  <c r="M51" i="950"/>
  <c r="C60" i="950"/>
  <c r="M46" i="950"/>
  <c r="F60" i="950"/>
  <c r="M17" i="950"/>
  <c r="M48" i="950"/>
  <c r="M54" i="950"/>
  <c r="K58" i="950"/>
  <c r="M44" i="950"/>
  <c r="M50" i="950"/>
  <c r="M52" i="950"/>
  <c r="M47" i="950"/>
  <c r="M53" i="950"/>
  <c r="J60" i="950"/>
  <c r="K41" i="950"/>
  <c r="M39" i="950"/>
  <c r="M34" i="950"/>
  <c r="M29" i="950"/>
  <c r="M12" i="950"/>
  <c r="M13" i="950"/>
  <c r="E60" i="950"/>
  <c r="G58" i="950"/>
  <c r="M58" i="950" s="1"/>
  <c r="M43" i="950"/>
  <c r="M23" i="950"/>
  <c r="M35" i="950"/>
  <c r="M15" i="950"/>
  <c r="G41" i="950"/>
  <c r="G60" i="950" l="1"/>
  <c r="K60" i="950"/>
  <c r="M41" i="950"/>
  <c r="M60" i="950" l="1"/>
  <c r="A3" i="947" l="1"/>
  <c r="A3" i="946"/>
  <c r="A3" i="945"/>
  <c r="A3" i="944"/>
  <c r="A3" i="943"/>
  <c r="A3" i="942"/>
  <c r="A4" i="941"/>
  <c r="A3" i="940"/>
  <c r="A3" i="939"/>
  <c r="A4" i="938"/>
  <c r="A4" i="933"/>
  <c r="A3" i="937"/>
  <c r="A3"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45318809-4DDB-48F4-AB08-328548FC2699}" name="Conexión15255" type="4" refreshedVersion="8" background="1" saveData="1">
    <webPr sourceData="1" parsePre="1" consecutive="1" xl2000="1" url="http://10.238.199.8/ssp_estadistica/cuaderno/cuaderno_2017/pag_4.php?mes=Febrero&amp;anio=2024&amp;origen='excel'" htmlFormat="all"/>
  </connection>
  <connection id="5842" xr16:uid="{79AAE501-D21C-4776-98F5-59DA9A29D505}" name="Conexión15256" type="4" refreshedVersion="8" background="1" saveData="1">
    <webPr sourceData="1" parsePre="1" consecutive="1" xl2000="1" url="http://10.238.199.8/ssp_estadistica/cuaderno/cuaderno_2017/pag_5.php?mes=Febrero&amp;anio=2024&amp;origen='excel'" htmlFormat="all"/>
  </connection>
  <connection id="5843" xr16:uid="{2CA5E96D-B18B-4F8F-B52A-2ACB4B38F6DD}" name="Conexión15257" type="4" refreshedVersion="8" background="1" saveData="1">
    <webPr sourceData="1" parsePre="1" consecutive="1" xl2000="1" url="http://10.238.199.8/ssp_estadistica/cuaderno/cuaderno_2017/pag_6.php?mes=Febrero&amp;anio=2024&amp;origen='excel'" htmlFormat="all"/>
  </connection>
  <connection id="5844" xr16:uid="{171E63D3-7588-4D72-ABF7-EE3AA8A9A9C0}" name="Conexión15258" type="4" refreshedVersion="8" background="1" saveData="1">
    <webPr sourceData="1" parsePre="1" consecutive="1" xl2000="1" url="http://10.238.199.8/ssp_estadistica/cuaderno/cuaderno_2017/pag_7.php?mes=Febrero&amp;anio=2024&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54BCCE8E-74D2-4246-9001-BCED44201387}" name="Conexión15258111" type="4" refreshedVersion="7" background="1" saveData="1">
    <webPr sourceData="1" parsePre="1" consecutive="1" xl2000="1" url="http://10.238.199.8/ssp_estadistica/cuaderno/cuaderno_2017/pag_5.php?mes=Abril&amp;anio=2022&amp;origen='excel'" htmlFormat="all"/>
  </connection>
  <connection id="5847" xr16:uid="{0754119B-1674-4970-92D9-448A9054AD84}" name="Conexión15259" type="4" refreshedVersion="8" background="1" saveData="1">
    <webPr sourceData="1" parsePre="1" consecutive="1" xl2000="1" url="http://10.238.199.8/ssp_estadistica/cuaderno/cuaderno_2017/pag_8.php?mes=Febrero&amp;anio=2024&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4F5D0429-44C1-4D15-8312-35A7D2E1382E}" name="Conexión15260" type="4" refreshedVersion="8" background="1" saveData="1">
    <webPr sourceData="1" parsePre="1" consecutive="1" xl2000="1" url="http://10.238.199.8/ssp_estadistica/cuaderno/cuaderno_2017/pag_9.php?mes=Febrero&amp;anio=2024&amp;origen='excel'" htmlFormat="all"/>
  </connection>
  <connection id="5850" xr16:uid="{A93CDC4D-C32C-464D-A2D8-B1B2E226FA6E}" name="Conexión15261" type="4" refreshedVersion="8" background="1" saveData="1">
    <webPr sourceData="1" parsePre="1" consecutive="1" xl2000="1" url="http://10.238.199.8/ssp_estadistica/cuaderno/cuaderno_2017/pag_10.php?mes=Febrero&amp;anio=2024&amp;origen='excel'" htmlFormat="all"/>
  </connection>
  <connection id="5851" xr16:uid="{1AEB1E79-B72A-4275-A21F-F7CB60A36676}" name="Conexión15262" type="4" refreshedVersion="8" background="1" saveData="1">
    <webPr sourceData="1" parsePre="1" consecutive="1" xl2000="1" url="http://10.238.199.8/ssp_estadistica/cuaderno/cuaderno_2017/pag_11.php?mes=Febrero&amp;anio=2024&amp;origen='excel'" htmlFormat="all"/>
  </connection>
  <connection id="5852" xr16:uid="{1228811C-1675-455E-AC9C-F34DC81DA067}" name="Conexión15263" type="4" refreshedVersion="8" background="1" saveData="1">
    <webPr sourceData="1" parsePre="1" consecutive="1" xl2000="1" url="http://10.238.199.8/ssp_estadistica/cuaderno/cuaderno_2017/pag_12.php?mes=Febrero&amp;anio=2024&amp;origen='excel'" htmlFormat="all"/>
  </connection>
  <connection id="5853" xr16:uid="{8F71B474-613D-4272-B8C7-520782989497}" name="Conexión15265" type="4" refreshedVersion="8" background="1" saveData="1">
    <webPr sourceData="1" parsePre="1" consecutive="1" xl2000="1" url="http://10.238.199.8/ssp_estadistica/cuaderno/cuaderno_2017/pag_14_29.php?mes=Febrero&amp;anio=2024&amp;origen='excel'" htmlFormat="all"/>
  </connection>
  <connection id="5854" xr16:uid="{881C6394-FE4A-46A9-82FF-66E8112992BD}" name="Conexión15266" type="4" refreshedVersion="8" background="1" saveData="1">
    <webPr sourceData="1" parsePre="1" consecutive="1" xl2000="1" url="http://10.238.199.8/ssp_estadistica/cuaderno/cuaderno_2017/pag_30.php?mes=Febrero&amp;anio=2024&amp;origen='excel'" htmlFormat="all"/>
  </connection>
  <connection id="5855" xr16:uid="{A62E1260-F772-474F-BE3C-681C99B480BF}" name="Conexión15267" type="4" refreshedVersion="8" background="1" saveData="1">
    <webPr sourceData="1" parsePre="1" consecutive="1" xl2000="1" url="http://10.238.199.8/ssp_estadistica_vulnerable/cuaderno_vulnerable/exportar_2014/Pag_15_excel.php?mes=Febrero&amp;anio=2024&amp;origen=excel" htmlFormat="all"/>
  </connection>
  <connection id="5856" xr16:uid="{2249488C-0EF8-4DB4-8272-109FB563CCA9}" name="Conexión15268" type="4" refreshedVersion="8" background="1" saveData="1">
    <webPr sourceData="1" parsePre="1" consecutive="1" xl2000="1" url="http://10.238.199.8/ssp_estadistica/cuaderno/cuaderno_2017/pag_31_33.php?mes=Febrero&amp;anio=2024&amp;id_centro=197" htmlFormat="all"/>
  </connection>
  <connection id="5857" xr16:uid="{1667F6A0-EC8D-4B98-8E8A-753B497C2E87}" name="Conexión15269" type="4" refreshedVersion="8" background="1" saveData="1">
    <webPr sourceData="1" parsePre="1" consecutive="1" xl2000="1" url="http://10.238.199.8/ssp_estadistica/cuaderno/cuaderno_2017/pag_31_33.php?mes=Febrero&amp;anio=2024&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E0BE7D94-CDEE-4E06-85A8-BAFBF05A4DDF}" name="Conexión15270" type="4" refreshedVersion="8" background="1" saveData="1">
    <webPr sourceData="1" parsePre="1" consecutive="1" xl2000="1" url="http://10.238.199.8/ssp_estadistica/cuaderno/cuaderno_2017/pag_31_33.php?mes=Febrero&amp;anio=2024&amp;id_centro=407" htmlFormat="all"/>
  </connection>
  <connection id="5860" xr16:uid="{039CD9A6-0AD5-4498-991E-198F73ABE683}" name="Conexión15273" type="4" refreshedVersion="8" background="1" saveData="1">
    <webPr sourceData="1" parsePre="1" consecutive="1" xl2000="1" url="http://10.238.199.8/ssp_estadistica/cuaderno/cuaderno_2017/pag_31_33.php?mes=Febrero&amp;anio=2024&amp;id_centro=430" htmlFormat="all"/>
  </connection>
  <connection id="5861" xr16:uid="{4E8C4911-F694-46E8-844D-A532F7483581}" name="Conexión15274" type="4" refreshedVersion="8" background="1" saveData="1">
    <webPr sourceData="1" parsePre="1" consecutive="1" xl2000="1" url="http://10.238.199.8/ssp_estadistica/cuaderno/cuaderno_2017/pag_31_33.php?mes=Febrero&amp;anio=2024&amp;id_centro=437" htmlFormat="all"/>
  </connection>
  <connection id="5862" xr16:uid="{84BC6FBC-9546-4C78-B3B4-ABC3B4B5C624}" name="Conexión15275" type="4" refreshedVersion="8" background="1" saveData="1">
    <webPr sourceData="1" parsePre="1" consecutive="1" xl2000="1" url="http://10.238.199.8/ssp_estadistica/cuaderno/cuaderno_2017/pag_31_33.php?mes=Febrero&amp;anio=2024&amp;id_centro=445" htmlFormat="all"/>
  </connection>
  <connection id="5863" xr16:uid="{E4E232F4-441E-4B13-8079-8AFF9F4BA2AD}" name="Conexión15276" type="4" refreshedVersion="8" background="1" saveData="1">
    <webPr sourceData="1" parsePre="1" consecutive="1" xl2000="1" url="http://10.238.199.8/ssp_estadistica/cuaderno/cuaderno_2017/pag_31_33.php?mes=Febrero&amp;anio=2024&amp;id_centro=446" htmlFormat="all"/>
  </connection>
  <connection id="5864" xr16:uid="{66101FFB-0DB6-488B-BE98-48C8CB936CB2}" name="Conexión15277" type="4" refreshedVersion="8" background="1" saveData="1">
    <webPr sourceData="1" parsePre="1" consecutive="1" xl2000="1" url="http://10.238.199.8/ssp_estadistica/cuaderno/cuaderno_2017/pag_31_33.php?mes=Febrero&amp;anio=2024&amp;id_centro=470" htmlFormat="all"/>
  </connection>
  <connection id="5865" xr16:uid="{74512B3C-B096-4309-A431-1971CAD810BD}" name="Conexión15278" type="4" refreshedVersion="8" background="1" saveData="1">
    <webPr sourceData="1" parsePre="1" consecutive="1" xl2000="1" url="http://10.238.199.8/ssp_estadistica/cuaderno/cuaderno_2017/pag_31_33.php?mes=Febrero&amp;anio=2024&amp;id_centro=474" htmlFormat="all"/>
  </connection>
  <connection id="5866" xr16:uid="{3F61CBBC-C53A-485C-AB82-C0A39ECFEA74}" name="Conexión15279" type="4" refreshedVersion="8" background="1" saveData="1">
    <webPr sourceData="1" parsePre="1" consecutive="1" xl2000="1" url="http://10.238.199.8/ssp_estadistica/cuaderno/cuaderno_2017/pag_31_33.php?mes=Febrero&amp;anio=2024&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0EBB6878-F443-4F5B-95F9-834568E90CD4}" name="Conexión15280" type="4" refreshedVersion="8" background="1" saveData="1">
    <webPr sourceData="1" parsePre="1" consecutive="1" xl2000="1" url="http://10.238.199.8/ssp_estadistica/cuaderno/cuaderno_2017/pag_31_33.php?mes=Febrero&amp;anio=2024&amp;id_centro=654" htmlFormat="all"/>
  </connection>
  <connection id="5869" xr16:uid="{61DF2BBB-14F9-42C1-996A-B9538D31E678}" name="Conexión15281" type="4" refreshedVersion="8" background="1" saveData="1">
    <webPr sourceData="1" parsePre="1" consecutive="1" xl2000="1" url="http://10.238.199.8/ssp_estadistica/cuaderno/cuaderno_2017/pag_31_33.php?mes=Febrero&amp;anio=2024&amp;id_centro=655" htmlFormat="all"/>
  </connection>
  <connection id="5870" xr16:uid="{FAA295EC-9557-4C8A-A4AD-1E43BA4888D6}" name="Conexión15282" type="4" refreshedVersion="8" background="1" saveData="1">
    <webPr sourceData="1" parsePre="1" consecutive="1" xl2000="1" url="http://10.238.199.8/ssp_estadistica/cuaderno/cuaderno_2017/pag_31_33.php?mes=Febrero&amp;anio=2024&amp;id_centro=660" htmlFormat="all"/>
  </connection>
  <connection id="5871" xr16:uid="{C0A695F4-33B1-4CC8-AC82-66A4383AC8FD}" name="Conexión15283" type="4" refreshedVersion="8" background="1" saveData="1">
    <webPr sourceData="1" parsePre="1" consecutive="1" xl2000="1" url="http://10.238.199.8/ssp_estadistica/cuaderno/cuaderno_2017/pag_31_33.php?mes=Febrero&amp;anio=2024&amp;id_centro=229" htmlFormat="all"/>
  </connection>
  <connection id="5872" xr16:uid="{0497F4CC-FA14-4056-948D-C5AF50EBDB0B}" name="Conexión15284" type="4" refreshedVersion="8" background="1" saveData="1">
    <webPr sourceData="1" parsePre="1" consecutive="1" xl2000="1" url="http://10.238.199.8/ssp_estadistica/cuaderno/cuaderno_2017/pag_37.php?mes=Febrero&amp;anio=2024&amp;origen='excel'" htmlFormat="all"/>
  </connection>
  <connection id="5873" xr16:uid="{CE22264E-43CC-490B-AF11-3158401F692F}" name="Conexión15285" type="4" refreshedVersion="8" background="1" saveData="1">
    <webPr sourceData="1" parsePre="1" consecutive="1" xl2000="1" url="http://10.238.199.8/ssp_estadistica/cuaderno/cuaderno_2017/pag_38.php?mes=Febrero&amp;anio=2024&amp;origen='excel'" htmlFormat="all"/>
  </connection>
  <connection id="5874" xr16:uid="{E9861C0C-64FE-42A4-85F3-570F5CF0876C}" name="Conexión15286" type="4" refreshedVersion="8" background="1" saveData="1">
    <webPr sourceData="1" parsePre="1" consecutive="1" xl2000="1" url="http://10.238.199.8/ssp_estadistica/cuaderno/cuaderno_2017/pag_39.php?mes=Febrero&amp;anio=2024&amp;origen='excel'" htmlFormat="all"/>
  </connection>
  <connection id="5875" xr16:uid="{83A16C42-8BCB-469D-9C6A-BF57CD08F671}" name="Conexión15287" type="4" refreshedVersion="8" background="1" saveData="1">
    <webPr sourceData="1" parsePre="1" consecutive="1" xl2000="1" url="http://10.238.199.8/ssp_estadistica/cuaderno/cuaderno_2017/pag_40.php?mes=Febrero&amp;anio=2024&amp;origen='excel'" htmlFormat="all"/>
  </connection>
  <connection id="5876" xr16:uid="{1B9E9D9B-C712-4C66-9F0E-3EF9CBABBF28}" name="Conexión15288" type="4" refreshedVersion="8" background="1" saveData="1">
    <webPr sourceData="1" parsePre="1" consecutive="1" xl2000="1" url="http://10.238.199.8/ssp_estadistica/cuaderno/cuaderno_2017/pag_41.php?mes=Febrero&amp;anio=2024&amp;origen='excel'" htmlFormat="all"/>
  </connection>
  <connection id="5877" xr16:uid="{C6D7AD37-B681-4DED-A03F-8D4ABD963A01}" name="Conexión15289" type="4" refreshedVersion="8" background="1" saveData="1">
    <webPr sourceData="1" parsePre="1" consecutive="1" xl2000="1" url="http://10.238.199.8/ssp_estadistica/cuaderno/cuaderno_2017/pag_42.php?mes=Febrero&amp;anio=2024&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01D13441-9DD9-439F-AED8-EED372D69B48}" name="Conexión15290" type="4" refreshedVersion="8" background="1" saveData="1">
    <webPr sourceData="1" parsePre="1" consecutive="1" xl2000="1" url="http://10.238.199.8/ssp_estadistica/cuaderno/cuaderno_2017/pag_43_1_ic.php?mes=Febrero&amp;anio=2024&amp;origen='excel'" htmlFormat="all"/>
  </connection>
  <connection id="5880" xr16:uid="{EE88E0B7-6188-4DD9-B4F7-903928E0359A}" name="Conexión15291" type="4" refreshedVersion="8" background="1" saveData="1">
    <webPr sourceData="1" parsePre="1" consecutive="1" xl2000="1" url="http://10.238.199.8/ssp_estadistica/cuaderno/cuaderno_2017/pag_43_2_ic.php?mes=Febrero&amp;anio=2024&amp;origen='excel'" htmlFormat="all"/>
  </connection>
  <connection id="5881" xr16:uid="{12AAFF7D-7BC6-49E0-8849-5E2EC3EF5CB3}" name="Conexión15292" type="4" refreshedVersion="8" background="1" saveData="1">
    <webPr sourceData="1" parsePre="1" consecutive="1" xl2000="1" url="http://10.238.199.8/ssp_estadistica/cuaderno/cuaderno_2017/pag_44_ic.php?mes=Febrero&amp;anio=2024&amp;origen='excel'" htmlFormat="all"/>
  </connection>
  <connection id="5882" xr16:uid="{FB2EBC44-B22B-4B2F-92A0-4FD10C956FB9}" name="Conexión15293" type="4" refreshedVersion="8" background="1" saveData="1">
    <webPr sourceData="1" parsePre="1" consecutive="1" xl2000="1" url="http://10.238.199.8/ssp_estadistica/cuaderno/cuaderno_2017/pag_45_ic.php?mes=Febrero&amp;anio=2024&amp;origen='excel'" htmlFormat="all"/>
  </connection>
  <connection id="5883" xr16:uid="{CDDD81D9-4FBE-4194-BA92-B145F2419339}" name="Conexión15294" type="4" refreshedVersion="8" background="1" saveData="1">
    <webPr sourceData="1" parsePre="1" consecutive="1" xl2000="1" url="http://10.238.199.8/ssp_estadistica/cuaderno/cuaderno_2017/pag_46_ic.php?mes=Febrero&amp;anio=2024&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<sst xmlns="http://schemas.openxmlformats.org/spreadsheetml/2006/main" count="3350" uniqueCount="737">
  <si>
    <t xml:space="preserve"> </t>
  </si>
  <si>
    <t>ÍNDICE</t>
  </si>
  <si>
    <t>Población Privada de la Libertad</t>
  </si>
  <si>
    <t>Resumen de la Población Privada de la Libertad.</t>
  </si>
  <si>
    <t>Gráficas  de la Población Privada de la Libertad por Fuero, Situación Jurídica y Sexo.</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</si>
  <si>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</si>
  <si>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</si>
  <si>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según Fuero, Situación Jurídica y Sexo por Entidad Federativa y Centro Penitenciario Federal.</t>
  </si>
  <si>
    <t>Gráfica  de la Población Privada de la Libertad.</t>
  </si>
  <si>
    <t>Comportamiento de la Población Privada de la Libertad por Fuero, Situación Jurídica y Variación Mensual.</t>
  </si>
  <si>
    <t>Gráfica Comportamiento de la Población Privada de la Libertad.</t>
  </si>
  <si>
    <t>Gráficas del Comportamiento de la Población Privada de la Libertad por Fuero y Situación Jurídica.</t>
  </si>
  <si>
    <t>Centros Penitenciarios y Sobrepoblación</t>
  </si>
  <si>
    <t>Gráfica de Distribución de los Centros Penitenciarios.</t>
  </si>
  <si>
    <t>Número de Centros Penitenciarios, Espacios, Población Privada de la Libertad y Sobrepoblación por Entidad Federativa y Centro Penitenciario Federal.</t>
  </si>
  <si>
    <t>Gráfica de Sobrepoblación de Personas Privadas de la Libertad.</t>
  </si>
  <si>
    <t>Tipos de Centros Penitenciarios.</t>
  </si>
  <si>
    <t>Espacios, Sobrepoblación y Población Privada de la Libertad según Fuero, Situación Jurídica y Sexo por Entidad Federativa y Centro Penitenciario Federal.</t>
  </si>
  <si>
    <t>Centros Penitenciarios Federales</t>
  </si>
  <si>
    <t>Gráfica de Distribución de la Población Privada de la Libertad en los Centros Penitenciarios Federales.</t>
  </si>
  <si>
    <t>Población Privada de la Libertad en el Centro Penitenciario Federal  por Lugar de Origen, Fuero, Situación Jurídica y  Sexo por Entidad Federativa.</t>
  </si>
  <si>
    <t>Grupo de Edades</t>
  </si>
  <si>
    <t>Población Privada de la Libertad por Grupo de Edades en Entidad Federativa y Centro Penitenciario Federal.</t>
  </si>
  <si>
    <t>Gráfica de Población Privada de la Libertad por Grupo de Edades.</t>
  </si>
  <si>
    <t>Población Privada de la Libertad por Grupo de Edades, Fuero, Situación Jurídica y Sexo.</t>
  </si>
  <si>
    <t>Nivel de Escolaridad</t>
  </si>
  <si>
    <t>Población Privada de la Libertad por Nivel de Escolaridad en Entidades Federativas y Centros Penitenciarios Federales.</t>
  </si>
  <si>
    <t>.</t>
  </si>
  <si>
    <t>Población Privada de la Libertad por Situación Jurídica a Nivel Escolaridad en Entidad Federativa y Centro Penitenciario Federal</t>
  </si>
  <si>
    <t>Población Privada de la Libertad por Nivel de Escolaridad, Situación Jurídica, Fuero y Sexo.</t>
  </si>
  <si>
    <t>Grafica de Población Privada de la Libertad por Nivel de Escolaridad.</t>
  </si>
  <si>
    <t>Libertades</t>
  </si>
  <si>
    <t>Población que Inició su Vigilancia.</t>
  </si>
  <si>
    <t>Gráfica de población que Inició su Vigilancia.</t>
  </si>
  <si>
    <t>Libertad Vigilada</t>
  </si>
  <si>
    <t>Población en Libertad Vigilada.</t>
  </si>
  <si>
    <t>Gráfica de Población en Libertad Vigilada.</t>
  </si>
  <si>
    <t>Libertad Absoluta</t>
  </si>
  <si>
    <t>Población que Concluyó su Vigilancia.</t>
  </si>
  <si>
    <t>Grafica de Población que Concluyó su Vigilancia.</t>
  </si>
  <si>
    <t>Incidencias</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</si>
  <si>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</si>
  <si>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</si>
  <si>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Número de Personas Privadas de la Libertad Involucradas en Incidencias según Fuero y Situación  Jurídica.</t>
  </si>
  <si>
    <t>Gráfica de Número de Personas Privadas de la Libertad Involucradas en Incidencias por Fuero y Situación  Jurídica.</t>
  </si>
  <si>
    <t>Gráfica de Número de Incidencias y Personas Privadas de la Libertad Involucradas por tipo de Incidencia.</t>
  </si>
  <si>
    <t>Traslados Internacionales y Extradiciones</t>
  </si>
  <si>
    <t>Traslados Internacionales y Extradiciones por País, Fuero y Sexo.</t>
  </si>
  <si>
    <t>FEBRERO 2024</t>
  </si>
  <si>
    <t>POBLACIÓN PRIVADA DE LA LIBERTAD</t>
  </si>
  <si>
    <t>Población Total</t>
  </si>
  <si>
    <t>Hombres</t>
  </si>
  <si>
    <t>%</t>
  </si>
  <si>
    <t>Mujeres</t>
  </si>
  <si>
    <t>Población Privada de la Libertad del Fuero Común</t>
  </si>
  <si>
    <t>Población Privada de la Libertad Procesada</t>
  </si>
  <si>
    <t>Población Privada de la Libertad Sentenciada</t>
  </si>
  <si>
    <t>Población Privada de la Libertad del Fuero Federal</t>
  </si>
  <si>
    <t>INGRESOS Y EGRESOS DE LA POBLACIÓN PRIVADA DE LA LIBERTAD</t>
  </si>
  <si>
    <t>Total de Ingresos</t>
  </si>
  <si>
    <t>Total de Egresos</t>
  </si>
  <si>
    <t>DEPENDENCIA DE LOS CENTROS PENITENCIARIOS</t>
  </si>
  <si>
    <t>SOBREPOBLACIÓN</t>
  </si>
  <si>
    <t>Centros</t>
  </si>
  <si>
    <t>Espacios</t>
  </si>
  <si>
    <t>Gobierno Federal</t>
  </si>
  <si>
    <t>Sobrepoblación</t>
  </si>
  <si>
    <t>Gobierno de la Ciudad de México</t>
  </si>
  <si>
    <t>Centros Penitenciarios con Sobrepoblación</t>
  </si>
  <si>
    <t>Gobiernos Estatales</t>
  </si>
  <si>
    <t>Centros Penitenciarios Sobrepoblados que tienen Población Privada de la Libertad del Fuero Común</t>
  </si>
  <si>
    <t xml:space="preserve">Total </t>
  </si>
  <si>
    <t>Centros Penitenciarios Sobrepoblados que tienen Población Privada de la Libertad del Fuero Común y Federal</t>
  </si>
  <si>
    <t>TRASLADOS INTERNACIONALES Y EXTRADICIONES</t>
  </si>
  <si>
    <t>INCIDENCIAS REGISTRADAS</t>
  </si>
  <si>
    <t>Total de Traslados Internacionales</t>
  </si>
  <si>
    <t>Total de Incidencias</t>
  </si>
  <si>
    <t>Total de Extradiciones</t>
  </si>
  <si>
    <t>Total de Población Involucrada</t>
  </si>
  <si>
    <t>﻿</t>
  </si>
  <si>
    <t>POBLACIÓN PRIVADA DE LA LIBERTAD POR FUERO, SITUACIÓN JURÍDICA Y SEXO</t>
  </si>
  <si>
    <t>DESCRIPCIÓN</t>
  </si>
  <si>
    <t>CANTIDAD</t>
  </si>
  <si>
    <t>Personas Sentenciadas del Fuero Común</t>
  </si>
  <si>
    <t>Personas Procesadas del Fuero Común</t>
  </si>
  <si>
    <t>Personas Sentenciadas del Fuero Federal</t>
  </si>
  <si>
    <t>Personas Procesadas del Fuero Federal</t>
  </si>
  <si>
    <t>Total</t>
  </si>
  <si>
    <t>TOTAL:</t>
  </si>
  <si>
    <t>HOMBRES</t>
  </si>
  <si>
    <t>MUJERES</t>
  </si>
  <si>
    <t>Fuente: SSPC, PRS; Centros Penitenciarios Federales; Direcciones de Prevención y Readaptación Social en los Estados.</t>
  </si>
  <si>
    <t>Elaborado por la Dirección del Archivo Nacional de Sentenciados y Estadística Penitenciaria, Ciudad de México, marzo de 2024.</t>
  </si>
  <si>
    <t>INGRESOS Y EGRESOS DE LA POBLACIÓN PRIVADA DE LA LIBERTAD SEGÚN SEXO POR ENTIDAD FEDERATIVA Y CENTRO PENITENCIARIO FEDERAL</t>
  </si>
  <si>
    <t>Entidad Federativa / Centro Penitenciario Federal</t>
  </si>
  <si>
    <t>Población a inicio de mes
(enero 2023)</t>
  </si>
  <si>
    <t>Ingresos</t>
  </si>
  <si>
    <t>TOTAL</t>
  </si>
  <si>
    <t>Egresos</t>
  </si>
  <si>
    <t>Poblacion a fin de mes
(febrero 2024)</t>
  </si>
  <si>
    <t>H</t>
  </si>
  <si>
    <t>M</t>
  </si>
  <si>
    <t>Aguascalientes</t>
  </si>
  <si>
    <t>Baja California</t>
  </si>
  <si>
    <t>Baja California Sur</t>
  </si>
  <si>
    <t>Campeche</t>
  </si>
  <si>
    <t>Chiapas</t>
  </si>
  <si>
    <t>Chihuahua</t>
  </si>
  <si>
    <t>Ciudad de México</t>
  </si>
  <si>
    <t>Coahuila de Zaragoza</t>
  </si>
  <si>
    <t>Colima</t>
  </si>
  <si>
    <t>Durango</t>
  </si>
  <si>
    <t>Estado de México</t>
  </si>
  <si>
    <t>Guanajuato</t>
  </si>
  <si>
    <t>Guerrero</t>
  </si>
  <si>
    <t>Hidalgo</t>
  </si>
  <si>
    <t>Jalisco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</si>
  <si>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</si>
  <si>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</si>
  <si>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</si>
  <si>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</si>
  <si>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</si>
  <si>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</si>
  <si>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</si>
  <si>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</si>
  <si>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</si>
  <si>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</si>
  <si>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</si>
  <si>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</si>
  <si>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</si>
  <si>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</si>
  <si>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</si>
  <si>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</si>
  <si>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</si>
  <si>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Subtotal</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</si>
  <si>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</si>
  <si>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</si>
  <si>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</si>
  <si>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</si>
  <si>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</si>
  <si>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</si>
  <si>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</si>
  <si>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</si>
  <si>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</si>
  <si>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</si>
  <si>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</si>
  <si>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</si>
  <si>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</si>
  <si>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</si>
  <si>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INGRESOS Y EGRESOS DE LA POBLACIÓN PRIVADA DE LA LIBERTAD POR ENTIDAD FEDERATIVA Y CENTRO PENITENCIARIO FEDERAL</t>
  </si>
  <si>
    <t>Nota: Valores negativos representan la cantidad de egresos de personas privadas de la libertad.</t>
  </si>
  <si>
    <t>POBLACIÓN PRIVADA DE LA LIBERTAD SEGÚN FUERO, SITUACIÓN JURÍDICA Y SEXO POR ENTIDAD FEDERATIVA Y CENTRO PENITENCIARIO FEDERAL</t>
  </si>
  <si>
    <t>Fuero Común</t>
  </si>
  <si>
    <t>Fuero Federal</t>
  </si>
  <si>
    <t>Total General</t>
  </si>
  <si>
    <t>Personas Procesadas</t>
  </si>
  <si>
    <t>Personas Sentenciadas</t>
  </si>
  <si>
    <t>Total del mes de Febrero 2024</t>
  </si>
  <si>
    <t>Total del mes de Enero 2024</t>
  </si>
  <si>
    <t>ENTIDAD</t>
  </si>
  <si>
    <t>COMPORTAMIENTO DE LA POBLACIÓN PRIVADA DE LA LIBERTAD POR FUERO, SITUACIÓN JURÍDICA Y VARIACIÓN MENSUAL</t>
  </si>
  <si>
    <t>Año</t>
  </si>
  <si>
    <t>Mes</t>
  </si>
  <si>
    <t>Variación</t>
  </si>
  <si>
    <t>Incremento</t>
  </si>
  <si>
    <t>Absoluto</t>
  </si>
  <si>
    <t>Feb</t>
  </si>
  <si>
    <t>Mar</t>
  </si>
  <si>
    <t>Abr</t>
  </si>
  <si>
    <t>May</t>
  </si>
  <si>
    <t>Jun</t>
  </si>
  <si>
    <t>Jul</t>
  </si>
  <si>
    <t>Ago</t>
  </si>
  <si>
    <t>Sep</t>
  </si>
  <si>
    <t>Oct</t>
  </si>
  <si>
    <t>Nov</t>
  </si>
  <si>
    <t>Dic</t>
  </si>
  <si>
    <t>Ene</t>
  </si>
  <si>
    <t xml:space="preserve">Incremento de la Población Feb 2023 - Feb 2024 </t>
  </si>
  <si>
    <t>COMPORTAMIENTO DE LA POBLACIÓN PRIVADA DE LA LIBERTAD</t>
  </si>
  <si>
    <t>AÑO</t>
  </si>
  <si>
    <t>2024*</t>
  </si>
  <si>
    <t>Nota: * Datos correspondientes al mes de febrero de 2024.</t>
  </si>
  <si>
    <t>COMPORTAMIENTO DE LA POBLACIÓN PRIVADA DE LA LIBERTAD POR FUERO Y SITUACIÓN JURÍDICA</t>
  </si>
  <si>
    <t>FUERO COMÚN</t>
  </si>
  <si>
    <t xml:space="preserve">        </t>
  </si>
  <si>
    <t>Procesados</t>
  </si>
  <si>
    <t>Sentenciados</t>
  </si>
  <si>
    <t xml:space="preserve">FUERO FEDERAL </t>
  </si>
  <si>
    <t>DISTRIBUCIÓN DE LOS CENTROS PENITENCIARIOS</t>
  </si>
  <si>
    <t>DEPENDENCIA</t>
  </si>
  <si>
    <t>CENTROS</t>
  </si>
  <si>
    <t>Gobiernos Municipales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</si>
  <si>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</si>
  <si>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</si>
  <si>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</si>
  <si>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</si>
  <si>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</si>
  <si>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</si>
  <si>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FEBRERO</t>
  </si>
  <si>
    <t>TOTAL DE ENERO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</si>
  <si>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</si>
  <si>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</si>
  <si>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</si>
  <si>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</si>
  <si>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</si>
  <si>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</si>
  <si>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</si>
  <si>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</si>
  <si>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</si>
  <si>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</si>
  <si>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</si>
  <si>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</si>
  <si>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COMISARIA</t>
  </si>
  <si>
    <t>CASDAI</t>
  </si>
  <si>
    <t>RECLUSORIO PREVENTIVO</t>
  </si>
  <si>
    <t xml:space="preserve"> CÁRCELES DISTRITALES</t>
  </si>
  <si>
    <t>PENITENCIARIA</t>
  </si>
  <si>
    <t>INSTITUCIÓN ABIERTA</t>
  </si>
  <si>
    <t>ESTABLECIMIENTO PENITENCIARIO DISTRITAL</t>
  </si>
  <si>
    <t>CENTROS FEDERALES</t>
  </si>
  <si>
    <t>VARONIL DE REHABILITACIÓN PSICOSOCIAL</t>
  </si>
  <si>
    <t>EJECUCIÓN DE SANCIONES</t>
  </si>
  <si>
    <t>DISTRITALES DE REINSERCIÓN SOCIAL</t>
  </si>
  <si>
    <t>PREVENTIVOS</t>
  </si>
  <si>
    <t>PENITENCIARIOS</t>
  </si>
  <si>
    <t>ESTATALES</t>
  </si>
  <si>
    <t>REGIONALES</t>
  </si>
  <si>
    <t>CEFERESO</t>
  </si>
  <si>
    <t>CPS</t>
  </si>
  <si>
    <t>CASDAI: Centro de Alta Seguridad para Delitos de Alto Impacto.</t>
  </si>
  <si>
    <t>CEPRERESO: Centro Preventivo de Readaptación Social.</t>
  </si>
  <si>
    <t>CPS: Contrato de Prestación de Servicios.</t>
  </si>
  <si>
    <t>CECJUDE: Centro de Consecuencias Jurídicas del Delito.</t>
  </si>
  <si>
    <t>CERERESO: Centro Regional de Readaptación Social.</t>
  </si>
  <si>
    <t>CEDES: Centro de Ejecución de Sanciones</t>
  </si>
  <si>
    <t>CERESO: Centro de Readaptación Social.</t>
  </si>
  <si>
    <t>CEFEREPSI: Centro Federal de Rehabilitación Psicosocial</t>
  </si>
  <si>
    <t>CPRS: Centro de Prevención y Readaptación Social.</t>
  </si>
  <si>
    <t>CEFERESO: Centro Federal de Readaptación Social.</t>
  </si>
  <si>
    <t>CRES: Centro de Reeducación Social.</t>
  </si>
  <si>
    <t>CEINJURE: Centro Integral de Justicia Regional.</t>
  </si>
  <si>
    <t>CRS: Centro de Reinserción Social.</t>
  </si>
  <si>
    <t>ESPACIOS, SOBREPOBLACIÓN Y POBLACIÓN PRIVADA DE LA LIBERTAD SEGÚN FUERO, SITUACIÓN JURÍDICA Y SEXO POR ENTIDAD FEDERATIVA Y CENTRO PENITENCIARIO FEDERAL</t>
  </si>
  <si>
    <t>ENTIDAD FEDERATIVA / CENTRO PENITENCIARIO FEDERAL</t>
  </si>
  <si>
    <t>ESPACIOS</t>
  </si>
  <si>
    <t xml:space="preserve">FUERO COMÚN </t>
  </si>
  <si>
    <t>Absoluta</t>
  </si>
  <si>
    <t>Relativa</t>
  </si>
  <si>
    <t xml:space="preserve">Personas Procesadas </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</si>
  <si>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</si>
  <si>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</si>
  <si>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</si>
  <si>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</si>
  <si>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</si>
  <si>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</si>
  <si>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</si>
  <si>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</si>
  <si>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</si>
  <si>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</si>
  <si>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</si>
  <si>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</si>
  <si>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</si>
  <si>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</si>
  <si>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</si>
  <si>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</si>
  <si>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</si>
  <si>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</si>
  <si>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</si>
  <si>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</si>
  <si>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</si>
  <si>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</si>
  <si>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</si>
  <si>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</si>
  <si>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</si>
  <si>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</si>
  <si>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</si>
  <si>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</si>
  <si>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</si>
  <si>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</si>
  <si>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</si>
  <si>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</si>
  <si>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</si>
  <si>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</si>
  <si>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</si>
  <si>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</si>
  <si>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</si>
  <si>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</si>
  <si>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</si>
  <si>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</si>
  <si>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</si>
  <si>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</si>
  <si>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</si>
  <si>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Centro Penitenciario Varonil Monclova</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</si>
  <si>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</si>
  <si>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</si>
  <si>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</si>
  <si>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</si>
  <si>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</si>
  <si>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</si>
  <si>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</si>
  <si>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</si>
  <si>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</si>
  <si>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</si>
  <si>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</si>
  <si>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</si>
  <si>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</si>
  <si>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</si>
  <si>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</si>
  <si>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</si>
  <si>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</si>
  <si>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</si>
  <si>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</si>
  <si>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</si>
  <si>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</si>
  <si>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</si>
  <si>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</si>
  <si>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</si>
  <si>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</si>
  <si>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</si>
  <si>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</si>
  <si>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</si>
  <si>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</si>
  <si>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</si>
  <si>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</si>
  <si>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</si>
  <si>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</si>
  <si>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</si>
  <si>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</si>
  <si>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0.00%</t>
  </si>
  <si>
    <t>C. P. R. S. Otumba</t>
  </si>
  <si>
    <t>C. P. R. S. Sultepec</t>
  </si>
  <si>
    <t>C. P. R. S. El Oro</t>
  </si>
  <si>
    <t>C. P. R. S. Lerma</t>
  </si>
  <si>
    <t>Penitenciaría Guillermo Colín Sánchez</t>
  </si>
  <si>
    <t>C.P.R.S. Nezahualcóyotl Norte</t>
  </si>
  <si>
    <t>Penitenciaría Femenil Nezahualcóyotl</t>
  </si>
  <si>
    <t>C. P. R. S.de Tenancingo Sur</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</si>
  <si>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</si>
  <si>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</si>
  <si>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</si>
  <si>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</si>
  <si>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</si>
  <si>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</si>
  <si>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</si>
  <si>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</si>
  <si>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</si>
  <si>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</si>
  <si>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</si>
  <si>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</si>
  <si>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</si>
  <si>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</si>
  <si>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</si>
  <si>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</si>
  <si>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</si>
  <si>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</si>
  <si>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</si>
  <si>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</si>
  <si>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</si>
  <si>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</si>
  <si>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</si>
  <si>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</si>
  <si>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</si>
  <si>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</si>
  <si>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</si>
  <si>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</si>
  <si>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</si>
  <si>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</si>
  <si>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</si>
  <si>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</si>
  <si>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</si>
  <si>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</si>
  <si>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</si>
  <si>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</si>
  <si>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Autlan</t>
  </si>
  <si>
    <t>Centro Integral de Justicia Regional, Chapala</t>
  </si>
  <si>
    <t>Centro Integral de Justicia Regional, Lagos de Moreno</t>
  </si>
  <si>
    <t>Centro Integral de Justicia Regional, Tepatitlan</t>
  </si>
  <si>
    <t>Centro Integral de Justicia Regional, Ameca</t>
  </si>
  <si>
    <t>Centro Integral de Justicia Regional, Tequila</t>
  </si>
  <si>
    <t>Comisaria de Sentenciados</t>
  </si>
  <si>
    <t>Comisaria del Reclusorio Femenil</t>
  </si>
  <si>
    <t>Centro Integral de Justicia Regional Ciudad Guzmán</t>
  </si>
  <si>
    <t>Comisaria del Reclusorio Metropolitano</t>
  </si>
  <si>
    <t>Centro Integral de Justicia Regional Puerto Vallarta</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</si>
  <si>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</si>
  <si>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</si>
  <si>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</si>
  <si>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</si>
  <si>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</si>
  <si>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</si>
  <si>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</si>
  <si>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</si>
  <si>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</si>
  <si>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</si>
  <si>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</si>
  <si>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</si>
  <si>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</si>
  <si>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</si>
  <si>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</si>
  <si>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</si>
  <si>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</si>
  <si>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</si>
  <si>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</si>
  <si>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</si>
  <si>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</si>
  <si>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</si>
  <si>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</si>
  <si>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</si>
  <si>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</si>
  <si>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</si>
  <si>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</si>
  <si>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</si>
  <si>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</si>
  <si>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</si>
  <si>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</si>
  <si>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</si>
  <si>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</si>
  <si>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</si>
  <si>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</si>
  <si>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</si>
  <si>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</si>
  <si>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</si>
  <si>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</si>
  <si>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</si>
  <si>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</si>
  <si>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</si>
  <si>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Xicotepec</t>
  </si>
  <si>
    <t>CRS Distrital Tecamachalco</t>
  </si>
  <si>
    <t>CRS Distrital Zacapoaxtla</t>
  </si>
  <si>
    <t>CRS Distrital Zacatlán</t>
  </si>
  <si>
    <t>CRS Distrital Tlatlauquitepec</t>
  </si>
  <si>
    <t>CRS Distrital Libres</t>
  </si>
  <si>
    <t>CRS Distrital Tecali</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</si>
  <si>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</si>
  <si>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</si>
  <si>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</si>
  <si>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</si>
  <si>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</si>
  <si>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</si>
  <si>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</si>
  <si>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</si>
  <si>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</si>
  <si>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</si>
  <si>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</si>
  <si>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</si>
  <si>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</si>
  <si>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</si>
  <si>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</si>
  <si>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</si>
  <si>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</si>
  <si>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</si>
  <si>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</si>
  <si>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</si>
  <si>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</si>
  <si>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</si>
  <si>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</si>
  <si>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</si>
  <si>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</si>
  <si>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</si>
  <si>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</si>
  <si>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</si>
  <si>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</si>
  <si>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</si>
  <si>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</si>
  <si>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</si>
  <si>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</si>
  <si>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</si>
  <si>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</si>
  <si>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</si>
  <si>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</si>
  <si>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</si>
  <si>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</si>
  <si>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</si>
  <si>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</si>
  <si>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</si>
  <si>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</si>
  <si>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</si>
  <si>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</si>
  <si>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</si>
  <si>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</si>
  <si>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</si>
  <si>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</si>
  <si>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</si>
  <si>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</si>
  <si>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</si>
  <si>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</si>
  <si>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</si>
  <si>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</si>
  <si>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</si>
  <si>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</si>
  <si>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</si>
  <si>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</si>
  <si>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</si>
  <si>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</si>
  <si>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</si>
  <si>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</si>
  <si>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</si>
  <si>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</si>
  <si>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</si>
  <si>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</si>
  <si>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</si>
  <si>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</si>
  <si>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</si>
  <si>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</si>
  <si>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</si>
  <si>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</si>
  <si>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</si>
  <si>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</si>
  <si>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</si>
  <si>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</si>
  <si>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</si>
  <si>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</si>
  <si>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</si>
  <si>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</si>
  <si>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</si>
  <si>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</si>
  <si>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</si>
  <si>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CENTROS PENITENCIARIOS FEDERALES</t>
  </si>
  <si>
    <t>La autoridad penitenciaria del estado de Puebla informa del cierre definitivo de los centros penitenciarios CRS Distrital Atlixco, CRS Distrital Izucar y CRS Distrital Chiautla.</t>
  </si>
  <si>
    <t>Nota: Valores negativos equivalen a lugares disponibles en el Sistema Nacional Penitenciario.</t>
  </si>
  <si>
    <t>DISTRIBUCIÓN DE LA POBLACIÓN PRIVADA DE LA LIBERTAD EN LOS CENTROS PENITENCIARIOS FEDERALES</t>
  </si>
  <si>
    <t>CENTRO</t>
  </si>
  <si>
    <t>POBLACION</t>
  </si>
  <si>
    <t>Fuente: SSPC, PRS; Centros Penitenciarios Federales.</t>
  </si>
  <si>
    <t>POBLACIÓN PRIVADA DE LA LIBERTAD EN EL CENTRO PENITENCIARIO FEDERAL POR LUGAR DE ORIGEN, FUERO, SITUACIÓN JURÍDICA Y SEXO POR ENTIDAD FEDERATIVA</t>
  </si>
  <si>
    <t>Pers. Proc.</t>
  </si>
  <si>
    <t>Pers. Sent.</t>
  </si>
  <si>
    <t>Extranjeros</t>
  </si>
  <si>
    <t>Nota: Clasificación de personas privadas de la libertad por lugar de origen.</t>
  </si>
  <si>
    <t>GRUPO DE EDADES</t>
  </si>
  <si>
    <t>18 - 24 AÑOS</t>
  </si>
  <si>
    <t>25 - 29 AÑOS</t>
  </si>
  <si>
    <t>30 - 34 AÑOS</t>
  </si>
  <si>
    <t>35 - 39 AÑOS</t>
  </si>
  <si>
    <t>40 - 44 AÑOS</t>
  </si>
  <si>
    <t>45 - 49 AÑOS</t>
  </si>
  <si>
    <t>50 - 54 AÑOS</t>
  </si>
  <si>
    <t>55 - 59 AÑOS</t>
  </si>
  <si>
    <t>60 AÑOS O MÁS</t>
  </si>
  <si>
    <t>Nota: Una persona privada de la libertad puede estar en más de una categoría de población vulnerable.</t>
  </si>
  <si>
    <t>POBLACIÓN PRIVADA DE LA LIBERTAD POR GRUPO DE EDADES</t>
  </si>
  <si>
    <t>POBLACIÓN PRIVADA DE LA LIBERTAD POR GRUPO DE EDADES, FUERO, SITUACIÓN JURÍDICA Y SEXO</t>
  </si>
  <si>
    <t>SUBTOTAL</t>
  </si>
  <si>
    <t>18 - 24 años</t>
  </si>
  <si>
    <t>25 - 29 años</t>
  </si>
  <si>
    <t>30 - 34 años</t>
  </si>
  <si>
    <t>35 - 39 años</t>
  </si>
  <si>
    <t>40 - 44 años</t>
  </si>
  <si>
    <t>45 - 49 años</t>
  </si>
  <si>
    <t>50 - 54 años</t>
  </si>
  <si>
    <t>55 - 59 años</t>
  </si>
  <si>
    <t>60 años o más</t>
  </si>
  <si>
    <t>POBLACIÓN PRIVADA DE LA LIBERTAD POR NIVEL DE ESCOLARIDAD, SITUACIÓN JURÍDICA, FUERO Y SEXO</t>
  </si>
  <si>
    <t>AÑO:</t>
  </si>
  <si>
    <t>MES:</t>
  </si>
  <si>
    <t>Febrero</t>
  </si>
  <si>
    <t>Nivel De Escolaridad</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</si>
  <si>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</si>
  <si>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</si>
  <si>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</si>
  <si>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</si>
  <si>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</si>
  <si>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</si>
  <si>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</si>
  <si>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</si>
  <si>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</si>
  <si>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</si>
  <si>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</si>
  <si>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</si>
  <si>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</si>
  <si>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</si>
  <si>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</si>
  <si>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</si>
  <si>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</si>
  <si>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</si>
  <si>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POBLACIÓN PRIVADA DE LA LIBERTAD POR NIVEL DE ESCOLARIDAD EN ENTIDADES FEDERATIVAS Y CENTROS PENITENCIARIOS FEDERALES</t>
  </si>
  <si>
    <t>Fuente: SSPC,PRS; Direcciones de Prevención y Readaptación Social en los Estados; Centros Penitenciarios Federales</t>
  </si>
  <si>
    <t>ESTUDIOS</t>
  </si>
  <si>
    <t>POBLACIÓN PRIVADA DE LA LIBERTAD POR NIVEL DE ESCOLARIDAD</t>
  </si>
  <si>
    <t>POBLACIÓN PRIVADA DE LA LIBERTAD POR SITUACIÓN JURIDICA A NIVEL ESCOLARIDAD EN ENTIDAD FEDERATIVA Y CENTRO PENITENCIARIO FEDERAL</t>
  </si>
  <si>
    <t>Entidad Federativa</t>
  </si>
  <si>
    <t>Beneficios Libertad Anticipada *</t>
  </si>
  <si>
    <t>Sustitutivos de Pena **</t>
  </si>
  <si>
    <t>Tratamiento Preliberacional</t>
  </si>
  <si>
    <t>Libertad Preparatoria</t>
  </si>
  <si>
    <t>Remisión Parcial de la Pena</t>
  </si>
  <si>
    <t>Articulo 68 o 75
(C.P.F)</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</si>
  <si>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</si>
  <si>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</si>
  <si>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</si>
  <si>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</si>
  <si>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</si>
  <si>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</si>
  <si>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</si>
  <si>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</si>
  <si>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</si>
  <si>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</si>
  <si>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</si>
  <si>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</si>
  <si>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POBLACIÓN QUE INICIÓ SU VIGILANCIA</t>
  </si>
  <si>
    <t>BENEFICIOS LIBERTAD ANTICIPADA</t>
  </si>
  <si>
    <t>Artículo 68 o 75 (C.P.F.)</t>
  </si>
  <si>
    <t>SubTotal</t>
  </si>
  <si>
    <t>SUSTITUTIVOS DE PENA</t>
  </si>
  <si>
    <t>Notas: *Los Beneficios de Libertad Anticipada que se reportan son otorgados por el Poder Judicial y la información es remitida por la Dirección General de Instituciones Abiertas Prevención y Readaptación Social.</t>
  </si>
  <si>
    <t>** Sustitutivos de Pena otorgados por la Dirección General de Instituciones Abiertas del OADPRS.</t>
  </si>
  <si>
    <t xml:space="preserve">POBLACIÓN EN LIBERTAD VIGILADA </t>
  </si>
  <si>
    <t>Beneficios Libertad Anticipada</t>
  </si>
  <si>
    <t xml:space="preserve">Sustitutivos de Pena </t>
  </si>
  <si>
    <t>Remisión de Pena</t>
  </si>
  <si>
    <t>Arts. 68 o 75
(C.P.F.)</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</si>
  <si>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</si>
  <si>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</si>
  <si>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POBLACIÓN EN LIBERTAD VIGILADA</t>
  </si>
  <si>
    <t>Beneficios de Libertad Anticipada</t>
  </si>
  <si>
    <t>Sustitutivos de Pena</t>
  </si>
  <si>
    <t>POBLACIÓN QUE CONCLUYÓ SU VIGILANCIA</t>
  </si>
  <si>
    <t>Nota: La Población de los Centros Federales se clasifican en su estado de procedencia, es por ello que no aparecen en el cuadro.</t>
  </si>
  <si>
    <t>Artículo 68 o 75</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</si>
  <si>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</si>
  <si>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</si>
  <si>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</si>
  <si>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</si>
  <si>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</si>
  <si>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</si>
  <si>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</si>
  <si>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</si>
  <si>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</si>
  <si>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</si>
  <si>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Coah.</t>
  </si>
  <si>
    <t>Col.</t>
  </si>
  <si>
    <t>CDMX</t>
  </si>
  <si>
    <t>Dgo.</t>
  </si>
  <si>
    <t>Gto.</t>
  </si>
  <si>
    <t>Gro.</t>
  </si>
  <si>
    <t>Hgo.</t>
  </si>
  <si>
    <t>Jal.</t>
  </si>
  <si>
    <t>Mich.</t>
  </si>
  <si>
    <t>Mor.</t>
  </si>
  <si>
    <t>Nay.</t>
  </si>
  <si>
    <t>N. L.</t>
  </si>
  <si>
    <t>Oax.</t>
  </si>
  <si>
    <t>Pue.</t>
  </si>
  <si>
    <t>Qro.</t>
  </si>
  <si>
    <t>Q. Roo.</t>
  </si>
  <si>
    <t>SLP.</t>
  </si>
  <si>
    <t>Sin.</t>
  </si>
  <si>
    <t>Son.</t>
  </si>
  <si>
    <t>Tab.</t>
  </si>
  <si>
    <t>Tamps.</t>
  </si>
  <si>
    <t>Tlaxc.</t>
  </si>
  <si>
    <t>Ver.</t>
  </si>
  <si>
    <t>Yuc.</t>
  </si>
  <si>
    <t>Zac.</t>
  </si>
  <si>
    <t>Intentos de Fuga</t>
  </si>
  <si>
    <t>Personas Privadas de la Libertad Involucradas</t>
  </si>
  <si>
    <t>Personas Privadas de la Libertad Heridas</t>
  </si>
  <si>
    <t>Homicidio</t>
  </si>
  <si>
    <t>Fugas</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</si>
  <si>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</si>
  <si>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</si>
  <si>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</si>
  <si>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</si>
  <si>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</si>
  <si>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</si>
  <si>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</si>
  <si>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</si>
  <si>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</si>
  <si>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</si>
  <si>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</si>
  <si>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</si>
  <si>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 xml:space="preserve">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 </t>
  </si>
  <si>
    <t>Elaborado por la Dirección del Archivo Nacional de Sentenciados y Estadística Penitenciaria, con información proporcionada por los Sistemas Penitenciarios de los Estados y los Centros Penitenciarios Federales, Ciudad de México, marzo de 2024.</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</si>
  <si>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</si>
  <si>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</si>
  <si>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</si>
  <si>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</si>
  <si>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</si>
  <si>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</si>
  <si>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</si>
  <si>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</si>
  <si>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</si>
  <si>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</si>
  <si>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Personas Internas Involucradas</t>
  </si>
  <si>
    <t>TRASLADOS INTERNACIONALES Y EXTRADICIONES POR PAÍS, FUERO Y SEXO</t>
  </si>
  <si>
    <t>PAÍS DE ORIGEN *</t>
  </si>
  <si>
    <t>TRASLADOS INTERNACIONALES **</t>
  </si>
  <si>
    <t>EXTRADITADOS ***</t>
  </si>
  <si>
    <t>POBLACIÓN SENTENCIADA NACIONAL</t>
  </si>
  <si>
    <t>POBLACIÓN SENTENCIADA EXTRANJERA</t>
  </si>
  <si>
    <t>POBLACIÓN NACIONAL</t>
  </si>
  <si>
    <t>POBLACIÓN EXTRANJERA</t>
  </si>
  <si>
    <t>Personas 
Procesadas</t>
  </si>
  <si>
    <t>Personas 
Sentenciadas</t>
  </si>
  <si>
    <t>Argentina</t>
  </si>
  <si>
    <t>Belice</t>
  </si>
  <si>
    <t>Bolivia</t>
  </si>
  <si>
    <t>Brasil</t>
  </si>
  <si>
    <t>Canada</t>
  </si>
  <si>
    <t>Corea</t>
  </si>
  <si>
    <t>Costa Rica</t>
  </si>
  <si>
    <t>Cuba</t>
  </si>
  <si>
    <t>Ecuador</t>
  </si>
  <si>
    <t>El Salvador</t>
  </si>
  <si>
    <t>Eslovaquia</t>
  </si>
  <si>
    <t>España</t>
  </si>
  <si>
    <t>Estados Unidos de América</t>
  </si>
  <si>
    <t>Francia</t>
  </si>
  <si>
    <t>Gran Bretaña</t>
  </si>
  <si>
    <t>Guatemala</t>
  </si>
  <si>
    <t>Honduras</t>
  </si>
  <si>
    <t>Italia</t>
  </si>
  <si>
    <t>Japón</t>
  </si>
  <si>
    <t>México</t>
  </si>
  <si>
    <t>Mónaco</t>
  </si>
  <si>
    <t>Nicaragua</t>
  </si>
  <si>
    <t>Panamá</t>
  </si>
  <si>
    <t>Perú</t>
  </si>
  <si>
    <t>Rumanía</t>
  </si>
  <si>
    <t>Rusia</t>
  </si>
  <si>
    <t>Uruguay</t>
  </si>
  <si>
    <t>Venezuela</t>
  </si>
  <si>
    <t>* Países con los que México tiene suscritos Tratados de Ejecución de Sentencias y Tratados de Extradición.</t>
  </si>
  <si>
    <t>** En el concepto de Traslados Internacionales sólo se consideran a los sentenciados ejecutoriados que fueron trasladados a sus respectivos países, incluyendo a los mexicanos sentenciados en el extranjero.</t>
  </si>
  <si>
    <t>*** Se entiende por extraditados a aquellos egresados de los CEFERESOS con pedimento legal de extradición.</t>
  </si>
  <si>
    <t xml:space="preserve">POBLACIÓN QUE INICIÓ SU VIGILANCIA </t>
  </si>
  <si>
    <t>Islas Marías</t>
  </si>
  <si>
    <t>Intentos de Evasión</t>
  </si>
  <si>
    <t>Evasiones</t>
  </si>
  <si>
    <t>Edo. Méx.</t>
  </si>
  <si>
    <t>Las cifras que se presentan en el cuaderno estadístico penitenciario corresponden al corte de 29/02/2024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</si>
  <si>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POBLACIÓN PRIVADA DE LA LIBERTAD POR GRUPO DE EDADES EN ENTIDAD FEDERATIVA Y CENTRO PENITENCIARIO FEDERAL</t>
  </si>
  <si>
    <t xml:space="preserve">La autoridad penitenciaria del estado de Puebla informó que el Centro Penitenciario de Ciudad Serdán cambió sus espacios de 424 a 726; en el Centro Penitenciario Temporal para Adultos Mayores Privadas de la Libertad con Enfermedades Crónico-Degenerativas y con Discapacidad del Estado, hace la corrección de capacidad de espacios de 350 a 330; el Centro Penitenciario de Puebla cambió sus espacios de 2,397 a 3,397. </t>
  </si>
  <si>
    <t>CRS Número 9 Acapetahua</t>
  </si>
  <si>
    <t>Última actualización realizada 30/08/2024</t>
  </si>
  <si>
    <t xml:space="preserve">La presente información sufrió actualizaciones el 30/08/2024 en los distintos datos del Centro Federal de Readaptación Social No. 16 "CPS FEMENIL MORELOS", lo anterior para los fines estadísticos procedentes.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</si>
</sst>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4">
    <font>
      <sz val="10"/>
      <name val="Tahoma"/>
    </font>
    <font>
      <sz val="11"/>
      <color theme="1"/>
      <name val="Calibri"/>
      <family val="2"/>
      <scheme val="minor"/>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10"/>
      <color theme="0"/>
      <name val="Montserrat"/>
    </font>
    <font>
      <b/>
      <sz val="16"/>
      <color theme="1"/>
      <name val="Montserrat"/>
    </font>
    <font>
      <b/>
      <sz val="10"/>
      <color theme="1"/>
      <name val="Montserrat"/>
    </font>
    <font>
      <sz val="8"/>
      <color theme="1"/>
      <name val="Montserrat"/>
    </font>
    <font>
      <b/>
      <sz val="22"/>
      <name val="Montserrat"/>
    </font>
    <font>
      <b/>
      <sz val="9"/>
      <color theme="2" tint="-9.9978637043366805E-2"/>
      <name val="Montserrat"/>
    </font>
    <font>
      <b/>
      <sz val="13"/>
      <name val="Montserrat"/>
    </font>
    <font>
      <b/>
      <sz val="21"/>
      <name val="Montserrat"/>
    </font>
    <font>
      <b/>
      <sz val="24"/>
      <name val="Montserrat"/>
    </font>
    <font>
      <b/>
      <sz val="17"/>
      <color theme="2" tint="-9.9978637043366805E-2"/>
      <name val="Montserrat"/>
    </font>
    <font>
      <sz val="13"/>
      <name val="Soberana Sans"/>
    </font>
    <font>
      <b/>
      <sz val="26"/>
      <name val="Montserrat"/>
    </font>
    <font>
      <b/>
      <sz val="11"/>
      <color theme="2" tint="-9.9978637043366805E-2"/>
      <name val="Montserrat"/>
      <family val="3"/>
    </font>
    <font>
      <b/>
      <sz val="11"/>
      <name val="Montserrat"/>
      <family val="3"/>
    </font>
    <font>
      <sz val="14"/>
      <name val="Tahoma"/>
      <family val="2"/>
    </font>
    <font>
      <sz val="14"/>
      <color rgb="FF000000"/>
      <name val="Monserrat"/>
    </font>
    <font>
      <sz val="14"/>
      <name val="Monserrat"/>
    </font>
    <font>
      <sz val="11"/>
      <color rgb="FF000000"/>
      <name val="Monserrat"/>
    </font>
    <font>
      <sz val="10"/>
      <color theme="0"/>
      <name val="Tahoma"/>
      <family val="2"/>
    </font>
    <font>
      <sz val="10"/>
      <color rgb="FFFF0000"/>
      <name val="Tahoma"/>
      <family val="2"/>
    </font>
    <font>
      <sz val="5"/>
      <color theme="0"/>
      <name val="Montserrat"/>
    </font>
    <font>
      <sz val="14"/>
      <color theme="0"/>
      <name val="Montserrat"/>
    </font>
    <font>
      <b/>
      <sz val="20"/>
      <color theme="0"/>
      <name val="Montserrat"/>
    </font>
    <font>
      <b/>
      <sz val="14"/>
      <color rgb="FFFF0000"/>
      <name val="Montserrat"/>
    </font>
    <font>
      <b/>
      <sz val="20"/>
      <color rgb="FFFF0000"/>
      <name val="Montserrat"/>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sz val="11"/>
      <color theme="1"/>
      <name val="Montserrat"/>
    </font>
    <font>
      <b/>
      <sz val="16"/>
      <color theme="1"/>
      <name val="Montserrat"/>
      <family val="3"/>
    </font>
    <font>
      <sz val="11"/>
      <color theme="1"/>
      <name val="Montserrat"/>
      <family val="3"/>
    </font>
    <font>
      <sz val="10"/>
      <name val="CG Times (WN)"/>
    </font>
    <font>
      <b/>
      <sz val="12"/>
      <color theme="2" tint="-9.9978637043366805E-2"/>
      <name val="Montserrat"/>
      <family val="3"/>
    </font>
    <font>
      <sz val="11"/>
      <name val="Montserrat"/>
      <family val="3"/>
    </font>
    <font>
      <b/>
      <sz val="10"/>
      <color rgb="FFFF0000"/>
      <name val="Montserrat"/>
      <family val="3"/>
    </font>
    <font>
      <b/>
      <sz val="12"/>
      <color rgb="FFFF0000"/>
      <name val="Montserrat"/>
      <family val="3"/>
    </font>
    <font>
      <sz val="9"/>
      <color theme="1"/>
      <name val="Montserrat"/>
      <family val="3"/>
    </font>
    <font>
      <sz val="10"/>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10"/>
      <color theme="0"/>
      <name val="Arial"/>
      <family val="2"/>
    </font>
    <font>
      <sz val="10"/>
      <color theme="1" tint="4.9989318521683403E-2"/>
      <name val="Montserrat"/>
      <family val="3"/>
    </font>
    <font>
      <sz val="11"/>
      <color theme="1" tint="4.9989318521683403E-2"/>
      <name val="Montserrat"/>
      <family val="3"/>
    </font>
    <font>
      <sz val="5"/>
      <color theme="1" tint="4.9989318521683403E-2"/>
      <name val="Montserrat"/>
      <family val="3"/>
    </font>
    <font>
      <b/>
      <sz val="5"/>
      <color theme="1" tint="4.9989318521683403E-2"/>
      <name val="Montserrat"/>
      <family val="3"/>
    </font>
    <font>
      <sz val="11"/>
      <color theme="0"/>
      <name val="Montserrat"/>
      <family val="3"/>
    </font>
    <font>
      <sz val="12"/>
      <color theme="0"/>
      <name val="Montserrat"/>
      <family val="3"/>
    </font>
    <font>
      <sz val="5"/>
      <color theme="1"/>
      <name val="Montserrat"/>
      <family val="3"/>
    </font>
    <font>
      <b/>
      <sz val="19"/>
      <color theme="1"/>
      <name val="Montserrat"/>
    </font>
    <font>
      <b/>
      <sz val="9"/>
      <color theme="1"/>
      <name val="Montserrat"/>
    </font>
    <font>
      <b/>
      <sz val="14"/>
      <color theme="1"/>
      <name val="Montserrat"/>
    </font>
    <font>
      <sz val="5"/>
      <color theme="0"/>
      <name val="Arial"/>
      <family val="2"/>
    </font>
    <font>
      <b/>
      <sz val="10"/>
      <color theme="0"/>
      <name val="Arial"/>
      <family val="2"/>
    </font>
    <font>
      <b/>
      <sz val="24"/>
      <color theme="1"/>
      <name val="Montserrat"/>
    </font>
    <font>
      <sz val="6"/>
      <color theme="1"/>
      <name val="Montserrat"/>
    </font>
    <font>
      <b/>
      <sz val="18"/>
      <color theme="1"/>
      <name val="Montserrat"/>
    </font>
    <font>
      <sz val="12"/>
      <name val="Times New Roman"/>
      <family val="1"/>
    </font>
  </fonts>
  <fills count="15">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theme="0"/>
        <bgColor indexed="64"/>
      </patternFill>
    </fill>
    <fill>
      <patternFill patternType="solid">
        <fgColor rgb="FFF2F2F2"/>
        <bgColor rgb="FF000000"/>
      </patternFill>
    </fill>
    <fill>
      <patternFill patternType="solid">
        <fgColor rgb="FF006600"/>
        <bgColor indexed="64"/>
      </patternFill>
    </fill>
    <fill>
      <patternFill patternType="solid">
        <fgColor theme="0" tint="-0.34998626667073579"/>
        <bgColor indexed="64"/>
      </patternFill>
    </fill>
    <fill>
      <patternFill patternType="solid">
        <fgColor rgb="FF92D050"/>
        <bgColor indexed="64"/>
      </patternFill>
    </fill>
    <fill>
      <patternFill patternType="solid">
        <fgColor theme="2" tint="-9.9978637043366805E-2"/>
        <bgColor rgb="FF000000"/>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rgb="FF000000"/>
      </right>
      <top/>
      <bottom/>
      <diagonal/>
    </border>
    <border>
      <left/>
      <right/>
      <top/>
      <bottom style="thin">
        <color rgb="FF000000"/>
      </bottom>
      <diagonal/>
    </border>
    <border>
      <left style="thin">
        <color rgb="FF000000"/>
      </left>
      <right/>
      <top/>
      <bottom/>
      <diagonal/>
    </border>
    <border>
      <left/>
      <right/>
      <top style="thin">
        <color rgb="FF000000"/>
      </top>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theme="0"/>
      </bottom>
      <diagonal/>
    </border>
    <border>
      <left style="thin">
        <color theme="0"/>
      </left>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style="thin">
        <color indexed="64"/>
      </left>
      <right/>
      <top/>
      <bottom/>
      <diagonal/>
    </border>
    <border>
      <left/>
      <right/>
      <top style="thin">
        <color theme="0"/>
      </top>
      <bottom style="thin">
        <color theme="0"/>
      </bottom>
      <diagonal/>
    </border>
    <border>
      <left/>
      <right/>
      <top style="thin">
        <color rgb="FF000000"/>
      </top>
      <bottom style="thin">
        <color indexed="64"/>
      </bottom>
      <diagonal/>
    </border>
  </borders>
  <cellStyleXfs count="39">
    <xf numFmtId="0" fontId="0" fillId="0" borderId="0"/>
    <xf numFmtId="164" fontId="4"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0" fontId="8" fillId="0" borderId="0"/>
    <xf numFmtId="0" fontId="5" fillId="0" borderId="0"/>
    <xf numFmtId="0" fontId="5" fillId="0" borderId="0"/>
    <xf numFmtId="0" fontId="9" fillId="0" borderId="0"/>
    <xf numFmtId="0" fontId="7" fillId="0" borderId="0"/>
    <xf numFmtId="0" fontId="7" fillId="0" borderId="0"/>
    <xf numFmtId="0" fontId="5" fillId="0" borderId="0"/>
    <xf numFmtId="0" fontId="6" fillId="0" borderId="0"/>
    <xf numFmtId="0" fontId="4" fillId="0" borderId="0"/>
    <xf numFmtId="0" fontId="4" fillId="0" borderId="0"/>
    <xf numFmtId="0" fontId="7" fillId="0" borderId="0"/>
    <xf numFmtId="0" fontId="10" fillId="0" borderId="0"/>
    <xf numFmtId="0" fontId="7" fillId="0" borderId="0"/>
    <xf numFmtId="0" fontId="7" fillId="0" borderId="0"/>
    <xf numFmtId="0" fontId="4" fillId="0" borderId="0"/>
    <xf numFmtId="9" fontId="9"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3" fillId="0" borderId="0"/>
    <xf numFmtId="0" fontId="4" fillId="0" borderId="0"/>
    <xf numFmtId="0" fontId="134" fillId="0" borderId="0"/>
    <xf numFmtId="0" fontId="4"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1" fillId="0" borderId="0"/>
  </cellStyleXfs>
  <cellXfs count="694">
    <xf numFmtId="0" fontId="0" fillId="0" borderId="0" xfId="0"/>
    <xf numFmtId="0" fontId="12" fillId="0" borderId="0" xfId="12" applyFont="1"/>
    <xf numFmtId="0" fontId="15" fillId="0" borderId="0" xfId="12" applyFont="1" applyAlignment="1">
      <alignment vertical="center" wrapText="1"/>
    </xf>
    <xf numFmtId="0" fontId="20" fillId="0" borderId="0" xfId="12" applyFont="1"/>
    <xf numFmtId="0" fontId="21" fillId="0" borderId="0" xfId="12" applyFont="1" applyAlignment="1">
      <alignment horizontal="center" vertical="center"/>
    </xf>
    <xf numFmtId="0" fontId="22" fillId="0" borderId="0" xfId="12" applyFont="1" applyAlignment="1">
      <alignment vertical="center"/>
    </xf>
    <xf numFmtId="0" fontId="23" fillId="0" borderId="0" xfId="12" applyFont="1" applyAlignment="1">
      <alignment horizontal="justify"/>
    </xf>
    <xf numFmtId="0" fontId="20" fillId="0" borderId="0" xfId="12" applyFont="1" applyAlignment="1">
      <alignment horizontal="justify" vertical="center"/>
    </xf>
    <xf numFmtId="0" fontId="14" fillId="0" borderId="0" xfId="12" applyFont="1"/>
    <xf numFmtId="0" fontId="11" fillId="0" borderId="0" xfId="12" applyFont="1"/>
    <xf numFmtId="0" fontId="17" fillId="0" borderId="0" xfId="12" applyFont="1"/>
    <xf numFmtId="0" fontId="26" fillId="0" borderId="0" xfId="12" applyFont="1" applyAlignment="1">
      <alignment horizontal="center" vertical="center" wrapText="1"/>
    </xf>
    <xf numFmtId="17" fontId="12" fillId="0" borderId="0" xfId="12" applyNumberFormat="1" applyFont="1"/>
    <xf numFmtId="0" fontId="27" fillId="0" borderId="0" xfId="12" applyFont="1"/>
    <xf numFmtId="0" fontId="29" fillId="0" borderId="1" xfId="12" applyFont="1" applyBorder="1" applyAlignment="1">
      <alignment horizontal="center"/>
    </xf>
    <xf numFmtId="0" fontId="29" fillId="0" borderId="0" xfId="12" applyFont="1" applyAlignment="1">
      <alignment horizontal="center"/>
    </xf>
    <xf numFmtId="0" fontId="29" fillId="0" borderId="2" xfId="12" applyFont="1" applyBorder="1" applyAlignment="1">
      <alignment horizontal="center"/>
    </xf>
    <xf numFmtId="0" fontId="29" fillId="0" borderId="1" xfId="12" applyFont="1" applyBorder="1"/>
    <xf numFmtId="0" fontId="29" fillId="0" borderId="0" xfId="12" applyFont="1" applyAlignment="1">
      <alignment vertical="center" wrapText="1"/>
    </xf>
    <xf numFmtId="0" fontId="29" fillId="0" borderId="0" xfId="12" applyFont="1" applyAlignment="1">
      <alignment horizontal="center" vertical="center" wrapText="1"/>
    </xf>
    <xf numFmtId="0" fontId="29" fillId="0" borderId="0" xfId="12" applyFont="1"/>
    <xf numFmtId="0" fontId="29" fillId="0" borderId="0" xfId="12" applyFont="1" applyAlignment="1">
      <alignment horizontal="justify" vertical="center" wrapText="1"/>
    </xf>
    <xf numFmtId="3" fontId="29" fillId="0" borderId="0" xfId="12" applyNumberFormat="1" applyFont="1" applyAlignment="1">
      <alignment horizontal="right" vertical="center" wrapText="1"/>
    </xf>
    <xf numFmtId="0" fontId="29" fillId="0" borderId="0" xfId="12" applyFont="1" applyAlignment="1">
      <alignment horizontal="right" vertical="center" wrapText="1"/>
    </xf>
    <xf numFmtId="2" fontId="29" fillId="0" borderId="0" xfId="12" applyNumberFormat="1" applyFont="1" applyAlignment="1">
      <alignment horizontal="right" vertical="center" wrapText="1"/>
    </xf>
    <xf numFmtId="0" fontId="29" fillId="0" borderId="2" xfId="12" applyFont="1" applyBorder="1"/>
    <xf numFmtId="2" fontId="29" fillId="0" borderId="0" xfId="12" applyNumberFormat="1" applyFont="1" applyAlignment="1">
      <alignment horizontal="center" vertical="center" wrapText="1"/>
    </xf>
    <xf numFmtId="0" fontId="29" fillId="0" borderId="0" xfId="12" applyFont="1" applyAlignment="1">
      <alignment horizontal="center" vertical="center"/>
    </xf>
    <xf numFmtId="2" fontId="29" fillId="0" borderId="0" xfId="12" applyNumberFormat="1" applyFont="1" applyAlignment="1">
      <alignment horizontal="center" vertical="center"/>
    </xf>
    <xf numFmtId="10" fontId="29" fillId="0" borderId="0" xfId="12" applyNumberFormat="1" applyFont="1" applyAlignment="1">
      <alignment horizontal="right" vertical="center" wrapText="1"/>
    </xf>
    <xf numFmtId="0" fontId="29" fillId="0" borderId="1" xfId="12" quotePrefix="1" applyFont="1" applyBorder="1" applyAlignment="1">
      <alignment horizontal="left"/>
    </xf>
    <xf numFmtId="3" fontId="29" fillId="0" borderId="0" xfId="12" applyNumberFormat="1" applyFont="1"/>
    <xf numFmtId="0" fontId="29" fillId="0" borderId="3" xfId="12" quotePrefix="1" applyFont="1" applyBorder="1" applyAlignment="1">
      <alignment horizontal="left"/>
    </xf>
    <xf numFmtId="0" fontId="29" fillId="0" borderId="4" xfId="12" applyFont="1" applyBorder="1"/>
    <xf numFmtId="3" fontId="29" fillId="0" borderId="4" xfId="12" applyNumberFormat="1" applyFont="1" applyBorder="1"/>
    <xf numFmtId="0" fontId="29" fillId="0" borderId="4" xfId="12" applyFont="1" applyBorder="1" applyAlignment="1">
      <alignment horizontal="center"/>
    </xf>
    <xf numFmtId="0" fontId="29" fillId="0" borderId="4" xfId="12" applyFont="1" applyBorder="1" applyAlignment="1">
      <alignment horizontal="left"/>
    </xf>
    <xf numFmtId="2" fontId="29" fillId="0" borderId="4" xfId="12" applyNumberFormat="1" applyFont="1" applyBorder="1"/>
    <xf numFmtId="0" fontId="29" fillId="0" borderId="5" xfId="12" applyFont="1" applyBorder="1"/>
    <xf numFmtId="0" fontId="29" fillId="0" borderId="0" xfId="12" quotePrefix="1" applyFont="1" applyAlignment="1">
      <alignment horizontal="left"/>
    </xf>
    <xf numFmtId="0" fontId="29" fillId="0" borderId="0" xfId="12" applyFont="1" applyAlignment="1">
      <alignment horizontal="left"/>
    </xf>
    <xf numFmtId="10" fontId="29" fillId="0" borderId="0" xfId="12" applyNumberFormat="1" applyFont="1"/>
    <xf numFmtId="0" fontId="30" fillId="0" borderId="0" xfId="12" applyFont="1" applyAlignment="1">
      <alignment horizontal="centerContinuous"/>
    </xf>
    <xf numFmtId="0" fontId="29" fillId="0" borderId="6" xfId="12" applyFont="1" applyBorder="1" applyAlignment="1">
      <alignment horizontal="center"/>
    </xf>
    <xf numFmtId="0" fontId="29" fillId="0" borderId="7" xfId="12" applyFont="1" applyBorder="1" applyAlignment="1">
      <alignment horizontal="center"/>
    </xf>
    <xf numFmtId="0" fontId="29" fillId="0" borderId="7" xfId="12" applyFont="1" applyBorder="1" applyAlignment="1">
      <alignment horizontal="right" vertical="center"/>
    </xf>
    <xf numFmtId="0" fontId="30" fillId="0" borderId="7" xfId="12" applyFont="1" applyBorder="1"/>
    <xf numFmtId="0" fontId="29" fillId="0" borderId="7" xfId="12" applyFont="1" applyBorder="1" applyAlignment="1">
      <alignment vertical="center"/>
    </xf>
    <xf numFmtId="0" fontId="29" fillId="0" borderId="8" xfId="12" applyFont="1" applyBorder="1" applyAlignment="1">
      <alignment vertical="center"/>
    </xf>
    <xf numFmtId="0" fontId="29" fillId="0" borderId="0" xfId="12" applyFont="1" applyAlignment="1">
      <alignment horizontal="centerContinuous"/>
    </xf>
    <xf numFmtId="0" fontId="29" fillId="0" borderId="8" xfId="12" applyFont="1" applyBorder="1" applyAlignment="1">
      <alignment horizontal="center"/>
    </xf>
    <xf numFmtId="0" fontId="29" fillId="0" borderId="0" xfId="12" applyFont="1" applyAlignment="1">
      <alignment horizontal="right" vertical="center"/>
    </xf>
    <xf numFmtId="0" fontId="30" fillId="0" borderId="0" xfId="12" applyFont="1" applyAlignment="1">
      <alignment horizontal="center"/>
    </xf>
    <xf numFmtId="0" fontId="29" fillId="0" borderId="2" xfId="12" applyFont="1" applyBorder="1" applyAlignment="1">
      <alignment vertical="center"/>
    </xf>
    <xf numFmtId="0" fontId="30" fillId="0" borderId="0" xfId="12" applyFont="1"/>
    <xf numFmtId="0" fontId="29" fillId="0" borderId="2" xfId="12" applyFont="1" applyBorder="1" applyAlignment="1">
      <alignment horizontal="center" vertical="center"/>
    </xf>
    <xf numFmtId="3" fontId="29" fillId="0" borderId="0" xfId="12" applyNumberFormat="1" applyFont="1" applyAlignment="1">
      <alignment horizontal="right" vertical="center"/>
    </xf>
    <xf numFmtId="0" fontId="30" fillId="0" borderId="0" xfId="12" applyFont="1" applyAlignment="1">
      <alignment vertical="center"/>
    </xf>
    <xf numFmtId="3" fontId="29" fillId="0" borderId="0" xfId="12" applyNumberFormat="1" applyFont="1" applyAlignment="1">
      <alignment vertical="center"/>
    </xf>
    <xf numFmtId="3" fontId="29" fillId="0" borderId="2" xfId="12" applyNumberFormat="1" applyFont="1" applyBorder="1" applyAlignment="1">
      <alignment horizontal="center"/>
    </xf>
    <xf numFmtId="3" fontId="29" fillId="0" borderId="1" xfId="12" applyNumberFormat="1" applyFont="1" applyBorder="1"/>
    <xf numFmtId="0" fontId="30" fillId="0" borderId="0" xfId="12" applyFont="1" applyAlignment="1">
      <alignment horizontal="justify" vertical="center" wrapText="1"/>
    </xf>
    <xf numFmtId="3" fontId="31" fillId="0" borderId="0" xfId="12" applyNumberFormat="1" applyFont="1"/>
    <xf numFmtId="0" fontId="29" fillId="0" borderId="0" xfId="12" applyFont="1" applyAlignment="1">
      <alignment horizontal="left" vertical="center" wrapText="1"/>
    </xf>
    <xf numFmtId="0" fontId="30" fillId="0" borderId="0" xfId="12" applyFont="1" applyAlignment="1">
      <alignment horizontal="left" vertical="center" wrapText="1"/>
    </xf>
    <xf numFmtId="0" fontId="32" fillId="0" borderId="0" xfId="12" applyFont="1" applyAlignment="1">
      <alignment vertical="center"/>
    </xf>
    <xf numFmtId="0" fontId="30" fillId="0" borderId="0" xfId="12" applyFont="1" applyAlignment="1">
      <alignment horizontal="left"/>
    </xf>
    <xf numFmtId="0" fontId="29" fillId="0" borderId="0" xfId="12" applyFont="1" applyAlignment="1">
      <alignment vertical="center"/>
    </xf>
    <xf numFmtId="3" fontId="29" fillId="0" borderId="2" xfId="12" applyNumberFormat="1" applyFont="1" applyBorder="1"/>
    <xf numFmtId="0" fontId="29" fillId="0" borderId="3" xfId="12" applyFont="1" applyBorder="1" applyAlignment="1">
      <alignment horizontal="centerContinuous"/>
    </xf>
    <xf numFmtId="3" fontId="29" fillId="0" borderId="5" xfId="12" applyNumberFormat="1" applyFont="1" applyBorder="1"/>
    <xf numFmtId="0" fontId="29" fillId="0" borderId="0" xfId="12" applyFont="1" applyAlignment="1">
      <alignment horizontal="right"/>
    </xf>
    <xf numFmtId="0" fontId="29" fillId="0" borderId="3" xfId="12" applyFont="1" applyBorder="1" applyAlignment="1">
      <alignment horizontal="right"/>
    </xf>
    <xf numFmtId="0" fontId="29" fillId="0" borderId="4" xfId="12" applyFont="1" applyBorder="1" applyAlignment="1">
      <alignment vertical="top" wrapText="1"/>
    </xf>
    <xf numFmtId="0" fontId="32" fillId="0" borderId="4" xfId="12" applyFont="1" applyBorder="1" applyAlignment="1">
      <alignment horizontal="right"/>
    </xf>
    <xf numFmtId="0" fontId="33" fillId="0" borderId="0" xfId="12" applyFont="1" applyAlignment="1">
      <alignment horizontal="centerContinuous"/>
    </xf>
    <xf numFmtId="0" fontId="33" fillId="0" borderId="0" xfId="12" applyFont="1" applyAlignment="1">
      <alignment horizontal="left"/>
    </xf>
    <xf numFmtId="0" fontId="33" fillId="0" borderId="0" xfId="12" quotePrefix="1" applyFont="1" applyAlignment="1">
      <alignment horizontal="left"/>
    </xf>
    <xf numFmtId="0" fontId="33" fillId="0" borderId="0" xfId="12" applyFont="1" applyAlignment="1">
      <alignment horizontal="right"/>
    </xf>
    <xf numFmtId="3" fontId="33" fillId="0" borderId="0" xfId="12" applyNumberFormat="1" applyFont="1" applyAlignment="1">
      <alignment horizontal="right"/>
    </xf>
    <xf numFmtId="0" fontId="33" fillId="0" borderId="0" xfId="12" applyFont="1" applyAlignment="1">
      <alignment horizontal="center"/>
    </xf>
    <xf numFmtId="0" fontId="29" fillId="0" borderId="2" xfId="12" quotePrefix="1" applyFont="1" applyBorder="1"/>
    <xf numFmtId="0" fontId="33" fillId="0" borderId="0" xfId="12" applyFont="1"/>
    <xf numFmtId="0" fontId="29" fillId="0" borderId="2" xfId="12" quotePrefix="1" applyFont="1" applyBorder="1" applyAlignment="1">
      <alignment horizontal="left"/>
    </xf>
    <xf numFmtId="0" fontId="29" fillId="0" borderId="3" xfId="12" applyFont="1" applyBorder="1"/>
    <xf numFmtId="0" fontId="29" fillId="0" borderId="6" xfId="12" applyFont="1" applyBorder="1"/>
    <xf numFmtId="0" fontId="29" fillId="0" borderId="7" xfId="12" applyFont="1" applyBorder="1" applyAlignment="1">
      <alignment horizontal="left"/>
    </xf>
    <xf numFmtId="0" fontId="29" fillId="0" borderId="7" xfId="12" quotePrefix="1" applyFont="1" applyBorder="1" applyAlignment="1">
      <alignment horizontal="left"/>
    </xf>
    <xf numFmtId="3" fontId="29" fillId="0" borderId="7" xfId="12" applyNumberFormat="1" applyFont="1" applyBorder="1" applyAlignment="1">
      <alignment horizontal="right"/>
    </xf>
    <xf numFmtId="3" fontId="29" fillId="0" borderId="0" xfId="12" applyNumberFormat="1" applyFont="1" applyAlignment="1">
      <alignment horizontal="left"/>
    </xf>
    <xf numFmtId="3" fontId="29" fillId="0" borderId="0" xfId="12" applyNumberFormat="1" applyFont="1" applyAlignment="1">
      <alignment horizontal="right"/>
    </xf>
    <xf numFmtId="0" fontId="34" fillId="0" borderId="0" xfId="12" applyFont="1" applyAlignment="1">
      <alignment horizontal="center" vertical="center" textRotation="90"/>
    </xf>
    <xf numFmtId="0" fontId="35" fillId="0" borderId="0" xfId="12" applyFont="1"/>
    <xf numFmtId="0" fontId="36" fillId="0" borderId="0" xfId="12" applyFont="1" applyAlignment="1">
      <alignment horizontal="center" vertical="center"/>
    </xf>
    <xf numFmtId="0" fontId="37" fillId="0" borderId="0" xfId="12" applyFont="1" applyAlignment="1">
      <alignment horizontal="justify"/>
    </xf>
    <xf numFmtId="0" fontId="38" fillId="0" borderId="0" xfId="12" applyFont="1" applyAlignment="1">
      <alignment horizontal="justify" vertical="center" wrapText="1"/>
    </xf>
    <xf numFmtId="0" fontId="39" fillId="0" borderId="0" xfId="12" applyFont="1" applyAlignment="1">
      <alignment horizontal="center" vertical="center" wrapText="1"/>
    </xf>
    <xf numFmtId="0" fontId="35" fillId="0" borderId="0" xfId="12" applyFont="1" applyAlignment="1">
      <alignment horizontal="justify" vertical="center"/>
    </xf>
    <xf numFmtId="0" fontId="39" fillId="0" borderId="0" xfId="12" applyFont="1" applyAlignment="1">
      <alignment horizontal="center" vertical="center"/>
    </xf>
    <xf numFmtId="0" fontId="38" fillId="0" borderId="0" xfId="12" applyFont="1" applyAlignment="1">
      <alignment horizontal="justify" vertical="center"/>
    </xf>
    <xf numFmtId="0" fontId="40" fillId="0" borderId="0" xfId="12" applyFont="1" applyAlignment="1">
      <alignment vertical="center"/>
    </xf>
    <xf numFmtId="0" fontId="41" fillId="0" borderId="0" xfId="12" applyFont="1" applyAlignment="1">
      <alignment horizontal="justify" vertical="center"/>
    </xf>
    <xf numFmtId="0" fontId="42" fillId="0" borderId="9" xfId="12" applyFont="1" applyBorder="1" applyAlignment="1">
      <alignment horizontal="justify"/>
    </xf>
    <xf numFmtId="0" fontId="29" fillId="0" borderId="0" xfId="12" quotePrefix="1" applyFont="1" applyAlignment="1">
      <alignment vertical="center" wrapText="1"/>
    </xf>
    <xf numFmtId="3" fontId="29" fillId="0" borderId="0" xfId="12" quotePrefix="1" applyNumberFormat="1" applyFont="1" applyAlignment="1">
      <alignment vertical="center" wrapText="1"/>
    </xf>
    <xf numFmtId="0" fontId="30" fillId="0" borderId="0" xfId="12" applyFont="1" applyAlignment="1">
      <alignment vertical="center" wrapText="1"/>
    </xf>
    <xf numFmtId="0" fontId="29" fillId="0" borderId="0" xfId="12" quotePrefix="1" applyFont="1"/>
    <xf numFmtId="0" fontId="29" fillId="0" borderId="0" xfId="12" quotePrefix="1" applyFont="1" applyAlignment="1">
      <alignment horizontal="right"/>
    </xf>
    <xf numFmtId="0" fontId="29" fillId="0" borderId="7" xfId="12" applyFont="1" applyBorder="1"/>
    <xf numFmtId="0" fontId="29" fillId="0" borderId="5" xfId="12" quotePrefix="1" applyFont="1" applyBorder="1"/>
    <xf numFmtId="0" fontId="37" fillId="4" borderId="0" xfId="12" applyFont="1" applyFill="1" applyAlignment="1">
      <alignment horizontal="justify"/>
    </xf>
    <xf numFmtId="0" fontId="13" fillId="0" borderId="0" xfId="12" applyFont="1" applyAlignment="1">
      <alignment vertical="center"/>
    </xf>
    <xf numFmtId="0" fontId="13" fillId="0" borderId="0" xfId="12" applyFont="1" applyAlignment="1">
      <alignment vertical="center" wrapText="1"/>
    </xf>
    <xf numFmtId="0" fontId="18" fillId="0" borderId="0" xfId="12" applyFont="1" applyAlignment="1">
      <alignment vertical="center" wrapText="1"/>
    </xf>
    <xf numFmtId="0" fontId="24" fillId="0" borderId="0" xfId="12" applyFont="1" applyAlignment="1">
      <alignment vertical="center" wrapText="1"/>
    </xf>
    <xf numFmtId="0" fontId="19" fillId="0" borderId="0" xfId="12" applyFont="1" applyAlignment="1">
      <alignment vertical="center" wrapText="1"/>
    </xf>
    <xf numFmtId="0" fontId="25" fillId="0" borderId="0" xfId="12" applyFont="1" applyAlignment="1">
      <alignment vertical="center" wrapText="1"/>
    </xf>
    <xf numFmtId="0" fontId="16" fillId="0" borderId="0" xfId="12" applyFont="1"/>
    <xf numFmtId="2" fontId="29" fillId="0" borderId="0" xfId="12" applyNumberFormat="1" applyFont="1"/>
    <xf numFmtId="14" fontId="14" fillId="0" borderId="0" xfId="12" applyNumberFormat="1" applyFont="1"/>
    <xf numFmtId="0" fontId="46" fillId="0" borderId="0" xfId="0" applyFont="1"/>
    <xf numFmtId="0" fontId="46" fillId="0" borderId="0" xfId="0" applyFont="1" applyAlignment="1">
      <alignment vertical="center" wrapText="1"/>
    </xf>
    <xf numFmtId="0" fontId="48" fillId="0" borderId="0" xfId="0" applyFont="1" applyAlignment="1">
      <alignment horizontal="center" vertical="center" wrapText="1"/>
    </xf>
    <xf numFmtId="10" fontId="48" fillId="0" borderId="0" xfId="0" applyNumberFormat="1" applyFont="1" applyAlignment="1">
      <alignment horizontal="center" vertical="center" wrapText="1"/>
    </xf>
    <xf numFmtId="9" fontId="48" fillId="0" borderId="0" xfId="0" applyNumberFormat="1" applyFont="1" applyAlignment="1">
      <alignment horizontal="center" vertical="center" wrapText="1"/>
    </xf>
    <xf numFmtId="0" fontId="49" fillId="0" borderId="0" xfId="0" applyFont="1" applyAlignment="1">
      <alignment vertical="center" wrapText="1"/>
    </xf>
    <xf numFmtId="0" fontId="51" fillId="0" borderId="0" xfId="0" applyFont="1"/>
    <xf numFmtId="0" fontId="49" fillId="0" borderId="0" xfId="0" applyFont="1"/>
    <xf numFmtId="0" fontId="54" fillId="0" borderId="0" xfId="0" applyFont="1" applyAlignment="1">
      <alignment horizontal="right"/>
    </xf>
    <xf numFmtId="3" fontId="54" fillId="0" borderId="0" xfId="0" applyNumberFormat="1" applyFont="1" applyAlignment="1">
      <alignment horizontal="center"/>
    </xf>
    <xf numFmtId="0" fontId="50" fillId="0" borderId="0" xfId="0" applyFont="1" applyAlignment="1">
      <alignment horizontal="center" vertical="center" wrapText="1"/>
    </xf>
    <xf numFmtId="0" fontId="57" fillId="0" borderId="0" xfId="0" applyFont="1"/>
    <xf numFmtId="0" fontId="57" fillId="0" borderId="0" xfId="0" applyFont="1" applyAlignment="1">
      <alignment vertical="center" wrapText="1"/>
    </xf>
    <xf numFmtId="0" fontId="58" fillId="0" borderId="0" xfId="0" applyFont="1" applyAlignment="1">
      <alignment horizontal="center" vertical="center" wrapText="1"/>
    </xf>
    <xf numFmtId="0" fontId="51" fillId="0" borderId="0" xfId="0" applyFont="1" applyAlignment="1">
      <alignment vertical="center" wrapText="1"/>
    </xf>
    <xf numFmtId="0" fontId="52" fillId="0" borderId="12" xfId="0" applyFont="1" applyBorder="1" applyAlignment="1">
      <alignment horizontal="right" vertical="center" wrapText="1"/>
    </xf>
    <xf numFmtId="0" fontId="51" fillId="0" borderId="13" xfId="0" applyFont="1" applyBorder="1" applyAlignment="1">
      <alignment vertical="center" wrapText="1"/>
    </xf>
    <xf numFmtId="0" fontId="50" fillId="7" borderId="12" xfId="0" applyFont="1" applyFill="1" applyBorder="1" applyAlignment="1">
      <alignment horizontal="right" vertical="center" wrapText="1"/>
    </xf>
    <xf numFmtId="0" fontId="50" fillId="8" borderId="12" xfId="0" applyFont="1" applyFill="1" applyBorder="1" applyAlignment="1">
      <alignment horizontal="right" vertical="center" wrapText="1"/>
    </xf>
    <xf numFmtId="0" fontId="61" fillId="0" borderId="0" xfId="0" applyFont="1" applyAlignment="1">
      <alignment horizontal="center" vertical="center" wrapText="1"/>
    </xf>
    <xf numFmtId="0" fontId="61" fillId="0" borderId="0" xfId="0" applyFont="1" applyAlignment="1">
      <alignment vertical="center" wrapText="1"/>
    </xf>
    <xf numFmtId="3" fontId="61" fillId="0" borderId="0" xfId="0" applyNumberFormat="1" applyFont="1" applyAlignment="1">
      <alignment horizontal="center" vertical="center" wrapText="1"/>
    </xf>
    <xf numFmtId="0" fontId="61" fillId="0" borderId="0" xfId="0" applyFont="1" applyAlignment="1">
      <alignment horizontal="left" vertical="center" wrapText="1"/>
    </xf>
    <xf numFmtId="0" fontId="65" fillId="0" borderId="0" xfId="0" applyFont="1" applyAlignment="1">
      <alignment vertical="center" wrapText="1"/>
    </xf>
    <xf numFmtId="0" fontId="67" fillId="0" borderId="0" xfId="0" applyFont="1" applyAlignment="1">
      <alignment horizontal="center" vertical="center" wrapText="1"/>
    </xf>
    <xf numFmtId="0" fontId="51" fillId="0" borderId="0" xfId="0" applyFont="1" applyAlignment="1">
      <alignment horizontal="center" vertical="center" wrapText="1"/>
    </xf>
    <xf numFmtId="0" fontId="71" fillId="0" borderId="0" xfId="0" applyFont="1" applyAlignment="1">
      <alignment vertical="center" wrapText="1"/>
    </xf>
    <xf numFmtId="3" fontId="71" fillId="0" borderId="0" xfId="0" applyNumberFormat="1" applyFont="1" applyAlignment="1">
      <alignment vertical="center" wrapText="1"/>
    </xf>
    <xf numFmtId="0" fontId="72" fillId="0" borderId="0" xfId="0" applyFont="1" applyAlignment="1">
      <alignment horizontal="left"/>
    </xf>
    <xf numFmtId="0" fontId="73" fillId="0" borderId="0" xfId="0" applyFont="1" applyAlignment="1">
      <alignment vertical="center" wrapText="1"/>
    </xf>
    <xf numFmtId="0" fontId="70" fillId="0" borderId="0" xfId="0" applyFont="1" applyAlignment="1">
      <alignment horizontal="center" vertical="center" wrapText="1"/>
    </xf>
    <xf numFmtId="0" fontId="74" fillId="0" borderId="0" xfId="0" applyFont="1" applyAlignment="1">
      <alignment vertical="center" wrapText="1"/>
    </xf>
    <xf numFmtId="3" fontId="74" fillId="0" borderId="0" xfId="0" applyNumberFormat="1" applyFont="1" applyAlignment="1">
      <alignment horizontal="center" vertical="center" wrapText="1"/>
    </xf>
    <xf numFmtId="0" fontId="74" fillId="0" borderId="0" xfId="0" applyFont="1" applyAlignment="1">
      <alignment vertical="top" wrapText="1"/>
    </xf>
    <xf numFmtId="0" fontId="74" fillId="0" borderId="0" xfId="0" applyFont="1" applyAlignment="1">
      <alignment horizontal="center" vertical="center" wrapText="1"/>
    </xf>
    <xf numFmtId="0" fontId="70" fillId="0" borderId="0" xfId="0" applyFont="1" applyAlignment="1">
      <alignment horizontal="left"/>
    </xf>
    <xf numFmtId="0" fontId="51" fillId="0" borderId="0" xfId="0" applyFont="1" applyAlignment="1">
      <alignment horizontal="left"/>
    </xf>
    <xf numFmtId="0" fontId="75" fillId="0" borderId="0" xfId="0" applyFont="1" applyAlignment="1">
      <alignment horizontal="left"/>
    </xf>
    <xf numFmtId="0" fontId="11" fillId="0" borderId="0" xfId="0" applyFont="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vertical="center" wrapText="1"/>
    </xf>
    <xf numFmtId="0" fontId="77" fillId="0" borderId="0" xfId="0" applyFont="1" applyAlignment="1">
      <alignment horizontal="left"/>
    </xf>
    <xf numFmtId="0" fontId="50" fillId="0" borderId="0" xfId="0" applyFont="1" applyAlignment="1">
      <alignment horizontal="right"/>
    </xf>
    <xf numFmtId="0" fontId="50" fillId="0" borderId="0" xfId="0" applyFont="1" applyAlignment="1">
      <alignment horizontal="center"/>
    </xf>
    <xf numFmtId="3" fontId="50" fillId="0" borderId="0" xfId="0" applyNumberFormat="1" applyFont="1" applyAlignment="1">
      <alignment horizontal="center"/>
    </xf>
    <xf numFmtId="0" fontId="4" fillId="0" borderId="0" xfId="0" applyFont="1"/>
    <xf numFmtId="0" fontId="52" fillId="0" borderId="0" xfId="0" applyFont="1" applyAlignment="1">
      <alignment horizontal="center" vertical="center" wrapText="1"/>
    </xf>
    <xf numFmtId="0" fontId="50" fillId="0" borderId="0" xfId="0" applyFont="1" applyAlignment="1">
      <alignment horizontal="right" vertical="center" wrapText="1"/>
    </xf>
    <xf numFmtId="0" fontId="50" fillId="0" borderId="12" xfId="0" applyFont="1" applyBorder="1" applyAlignment="1">
      <alignment horizontal="right" vertical="center" wrapText="1"/>
    </xf>
    <xf numFmtId="0" fontId="51" fillId="0" borderId="0" xfId="0" applyFont="1" applyAlignment="1">
      <alignment horizontal="right" vertical="center" wrapText="1"/>
    </xf>
    <xf numFmtId="0" fontId="50" fillId="0" borderId="0" xfId="0" applyFont="1" applyAlignment="1">
      <alignment horizontal="left" vertical="center" wrapText="1"/>
    </xf>
    <xf numFmtId="0" fontId="80" fillId="0" borderId="0" xfId="0" applyFont="1" applyAlignment="1">
      <alignment vertical="center" wrapText="1"/>
    </xf>
    <xf numFmtId="0" fontId="50" fillId="0" borderId="13" xfId="0" applyFont="1" applyBorder="1" applyAlignment="1">
      <alignment horizontal="center" vertical="center" wrapText="1"/>
    </xf>
    <xf numFmtId="0" fontId="81" fillId="0" borderId="0" xfId="0" applyFont="1" applyAlignment="1">
      <alignment horizontal="center" vertical="center" wrapText="1"/>
    </xf>
    <xf numFmtId="0" fontId="81" fillId="0" borderId="0" xfId="0" applyFont="1" applyAlignment="1">
      <alignment vertical="center" wrapText="1"/>
    </xf>
    <xf numFmtId="3" fontId="81" fillId="0" borderId="0" xfId="0" applyNumberFormat="1" applyFont="1" applyAlignment="1">
      <alignment horizontal="center" vertical="center" wrapText="1"/>
    </xf>
    <xf numFmtId="0" fontId="83" fillId="0" borderId="0" xfId="0" applyFont="1" applyAlignment="1">
      <alignment vertical="center" wrapText="1"/>
    </xf>
    <xf numFmtId="0" fontId="85" fillId="0" borderId="0" xfId="0" applyFont="1"/>
    <xf numFmtId="0" fontId="50" fillId="0" borderId="0" xfId="0" applyFont="1" applyAlignment="1">
      <alignment vertical="center" wrapText="1"/>
    </xf>
    <xf numFmtId="0" fontId="68" fillId="0" borderId="0" xfId="0" applyFont="1" applyAlignment="1">
      <alignment horizontal="center" vertical="center" wrapText="1"/>
    </xf>
    <xf numFmtId="0" fontId="54" fillId="0" borderId="0" xfId="0" applyFont="1" applyAlignment="1">
      <alignment horizontal="right" vertical="center" wrapText="1"/>
    </xf>
    <xf numFmtId="0" fontId="87" fillId="0" borderId="0" xfId="0" applyFont="1"/>
    <xf numFmtId="10" fontId="54" fillId="8" borderId="12" xfId="0" applyNumberFormat="1" applyFont="1" applyFill="1" applyBorder="1" applyAlignment="1">
      <alignment horizontal="right" vertical="center" wrapText="1"/>
    </xf>
    <xf numFmtId="10" fontId="54" fillId="0" borderId="12" xfId="0" applyNumberFormat="1" applyFont="1" applyBorder="1" applyAlignment="1">
      <alignment horizontal="right" vertical="center" wrapText="1"/>
    </xf>
    <xf numFmtId="0" fontId="54" fillId="0" borderId="0" xfId="0" applyFont="1" applyAlignment="1">
      <alignment horizontal="center" vertical="center"/>
    </xf>
    <xf numFmtId="3" fontId="54" fillId="0" borderId="0" xfId="0" applyNumberFormat="1" applyFont="1" applyAlignment="1">
      <alignment horizontal="center" vertical="center"/>
    </xf>
    <xf numFmtId="0" fontId="47" fillId="0" borderId="0" xfId="0" applyFont="1" applyAlignment="1">
      <alignment vertical="center" wrapText="1"/>
    </xf>
    <xf numFmtId="0" fontId="90" fillId="0" borderId="0" xfId="0" applyFont="1" applyAlignment="1">
      <alignment horizontal="left" vertical="center" wrapText="1"/>
    </xf>
    <xf numFmtId="0" fontId="90" fillId="0" borderId="0" xfId="0" applyFont="1" applyAlignment="1">
      <alignment horizontal="center" vertical="center" wrapText="1"/>
    </xf>
    <xf numFmtId="3" fontId="89" fillId="0" borderId="12" xfId="0" applyNumberFormat="1" applyFont="1" applyBorder="1" applyAlignment="1">
      <alignment horizontal="center" vertical="center" wrapText="1"/>
    </xf>
    <xf numFmtId="3" fontId="51" fillId="0" borderId="0" xfId="0" applyNumberFormat="1" applyFont="1" applyAlignment="1">
      <alignment vertical="center" wrapText="1"/>
    </xf>
    <xf numFmtId="3" fontId="89" fillId="8" borderId="12" xfId="0" applyNumberFormat="1" applyFont="1" applyFill="1" applyBorder="1" applyAlignment="1">
      <alignment horizontal="center" vertical="center" wrapText="1"/>
    </xf>
    <xf numFmtId="0" fontId="54" fillId="0" borderId="0" xfId="0" applyFont="1" applyAlignment="1">
      <alignment vertical="center" wrapText="1"/>
    </xf>
    <xf numFmtId="0" fontId="91" fillId="0" borderId="0" xfId="0" applyFont="1"/>
    <xf numFmtId="0" fontId="91" fillId="0" borderId="0" xfId="0" applyFont="1" applyAlignment="1">
      <alignment vertical="center" wrapText="1"/>
    </xf>
    <xf numFmtId="0" fontId="93" fillId="0" borderId="0" xfId="0" applyFont="1" applyAlignment="1">
      <alignment vertical="center" wrapText="1"/>
    </xf>
    <xf numFmtId="0" fontId="94" fillId="0" borderId="0" xfId="0" applyFont="1" applyAlignment="1">
      <alignment vertical="center" wrapText="1"/>
    </xf>
    <xf numFmtId="0" fontId="93" fillId="0" borderId="10" xfId="0" applyFont="1" applyBorder="1" applyAlignment="1">
      <alignment horizontal="left" vertical="center" wrapText="1"/>
    </xf>
    <xf numFmtId="0" fontId="94" fillId="0" borderId="10" xfId="0" applyFont="1" applyBorder="1" applyAlignment="1">
      <alignment horizontal="right" vertical="center" wrapText="1"/>
    </xf>
    <xf numFmtId="3" fontId="93" fillId="0" borderId="10" xfId="0" applyNumberFormat="1" applyFont="1" applyBorder="1" applyAlignment="1">
      <alignment horizontal="right" vertical="center" wrapText="1"/>
    </xf>
    <xf numFmtId="3" fontId="94" fillId="0" borderId="10" xfId="0" applyNumberFormat="1" applyFont="1" applyBorder="1" applyAlignment="1">
      <alignment horizontal="right" vertical="center" wrapText="1"/>
    </xf>
    <xf numFmtId="0" fontId="92" fillId="0" borderId="0" xfId="0" applyFont="1" applyAlignment="1">
      <alignment vertical="center" wrapText="1"/>
    </xf>
    <xf numFmtId="0" fontId="94" fillId="0" borderId="0" xfId="0" applyFont="1" applyAlignment="1">
      <alignment horizontal="right" vertical="center" wrapText="1"/>
    </xf>
    <xf numFmtId="0" fontId="93" fillId="0" borderId="0" xfId="0" applyFont="1" applyAlignment="1">
      <alignment horizontal="left" vertical="center" wrapText="1"/>
    </xf>
    <xf numFmtId="3" fontId="93" fillId="8" borderId="10" xfId="0" applyNumberFormat="1" applyFont="1" applyFill="1" applyBorder="1" applyAlignment="1">
      <alignment horizontal="right" vertical="center" wrapText="1"/>
    </xf>
    <xf numFmtId="3" fontId="93" fillId="8" borderId="12" xfId="0" applyNumberFormat="1" applyFont="1" applyFill="1" applyBorder="1" applyAlignment="1">
      <alignment horizontal="right" vertical="center" wrapText="1"/>
    </xf>
    <xf numFmtId="0" fontId="95" fillId="0" borderId="0" xfId="0" applyFont="1"/>
    <xf numFmtId="3" fontId="95" fillId="0" borderId="0" xfId="0" applyNumberFormat="1" applyFont="1"/>
    <xf numFmtId="0" fontId="50" fillId="0" borderId="0" xfId="0" applyFont="1" applyAlignment="1">
      <alignment horizontal="right" vertical="center"/>
    </xf>
    <xf numFmtId="3" fontId="50" fillId="0" borderId="0" xfId="0" applyNumberFormat="1" applyFont="1" applyAlignment="1">
      <alignment horizontal="left" vertical="center"/>
    </xf>
    <xf numFmtId="0" fontId="93" fillId="8" borderId="10" xfId="0" applyFont="1" applyFill="1" applyBorder="1" applyAlignment="1">
      <alignment horizontal="right" vertical="center" wrapText="1"/>
    </xf>
    <xf numFmtId="0" fontId="98" fillId="0" borderId="0" xfId="0" applyFont="1" applyAlignment="1">
      <alignment horizontal="left"/>
    </xf>
    <xf numFmtId="0" fontId="93" fillId="8" borderId="10" xfId="0" applyFont="1" applyFill="1" applyBorder="1" applyAlignment="1">
      <alignment horizontal="center" vertical="center" wrapText="1"/>
    </xf>
    <xf numFmtId="0" fontId="94" fillId="0" borderId="0" xfId="0" applyFont="1"/>
    <xf numFmtId="0" fontId="0" fillId="0" borderId="0" xfId="0" applyAlignment="1">
      <alignment vertical="center" wrapText="1"/>
    </xf>
    <xf numFmtId="0" fontId="51" fillId="0" borderId="0" xfId="0" applyFont="1" applyAlignment="1">
      <alignment horizontal="left" vertical="center" wrapText="1"/>
    </xf>
    <xf numFmtId="0" fontId="68" fillId="0" borderId="10" xfId="0" applyFont="1" applyBorder="1" applyAlignment="1">
      <alignment horizontal="left" vertical="center" wrapText="1"/>
    </xf>
    <xf numFmtId="0" fontId="59" fillId="0" borderId="10" xfId="0" applyFont="1" applyBorder="1" applyAlignment="1">
      <alignment horizontal="right" vertical="center" wrapText="1"/>
    </xf>
    <xf numFmtId="3" fontId="68" fillId="0" borderId="10" xfId="0" applyNumberFormat="1" applyFont="1" applyBorder="1" applyAlignment="1">
      <alignment horizontal="right" vertical="center" wrapText="1"/>
    </xf>
    <xf numFmtId="3" fontId="51" fillId="0" borderId="0" xfId="0" applyNumberFormat="1" applyFont="1" applyAlignment="1">
      <alignment horizontal="center" vertical="center" wrapText="1"/>
    </xf>
    <xf numFmtId="0" fontId="68" fillId="8" borderId="10" xfId="0" applyFont="1" applyFill="1" applyBorder="1" applyAlignment="1">
      <alignment horizontal="center" vertical="center" wrapText="1"/>
    </xf>
    <xf numFmtId="3" fontId="68" fillId="8" borderId="10" xfId="0" applyNumberFormat="1" applyFont="1" applyFill="1" applyBorder="1" applyAlignment="1">
      <alignment horizontal="right" vertical="center" wrapText="1"/>
    </xf>
    <xf numFmtId="0" fontId="101" fillId="0" borderId="0" xfId="0" applyFont="1" applyAlignment="1">
      <alignment horizontal="right" vertical="center"/>
    </xf>
    <xf numFmtId="3" fontId="101" fillId="0" borderId="0" xfId="0" applyNumberFormat="1" applyFont="1" applyAlignment="1">
      <alignment horizontal="center" vertical="center"/>
    </xf>
    <xf numFmtId="0" fontId="89" fillId="0" borderId="0" xfId="0" applyFont="1" applyAlignment="1">
      <alignment horizontal="center" vertical="center" wrapText="1"/>
    </xf>
    <xf numFmtId="0" fontId="68" fillId="0" borderId="10" xfId="0" applyFont="1" applyBorder="1" applyAlignment="1">
      <alignment horizontal="right" vertical="center" wrapText="1"/>
    </xf>
    <xf numFmtId="0" fontId="59" fillId="0" borderId="0" xfId="0" applyFont="1" applyAlignment="1">
      <alignment horizontal="right" vertical="center" wrapText="1"/>
    </xf>
    <xf numFmtId="3" fontId="59" fillId="0" borderId="10" xfId="0" applyNumberFormat="1" applyFont="1" applyBorder="1" applyAlignment="1">
      <alignment horizontal="right" vertical="center" wrapText="1"/>
    </xf>
    <xf numFmtId="0" fontId="68" fillId="8" borderId="10" xfId="0" applyFont="1" applyFill="1" applyBorder="1" applyAlignment="1">
      <alignment horizontal="right" vertical="center" wrapText="1"/>
    </xf>
    <xf numFmtId="0" fontId="68" fillId="0" borderId="0" xfId="0" applyFont="1" applyAlignment="1">
      <alignment horizontal="right" vertical="center" wrapText="1"/>
    </xf>
    <xf numFmtId="0" fontId="75" fillId="0" borderId="0" xfId="0" applyFont="1"/>
    <xf numFmtId="0" fontId="87" fillId="0" borderId="0" xfId="0" applyFont="1" applyAlignment="1">
      <alignment horizontal="left"/>
    </xf>
    <xf numFmtId="0" fontId="89" fillId="0" borderId="11" xfId="0" applyFont="1" applyBorder="1" applyAlignment="1">
      <alignment horizontal="center" vertical="center" wrapText="1"/>
    </xf>
    <xf numFmtId="0" fontId="89" fillId="0" borderId="15" xfId="0" applyFont="1" applyBorder="1" applyAlignment="1">
      <alignment vertical="center" wrapText="1"/>
    </xf>
    <xf numFmtId="0" fontId="89" fillId="0" borderId="15" xfId="0" applyFont="1" applyBorder="1" applyAlignment="1">
      <alignment horizontal="center" vertical="center" wrapText="1"/>
    </xf>
    <xf numFmtId="0" fontId="67" fillId="0" borderId="10" xfId="0" applyFont="1" applyBorder="1" applyAlignment="1">
      <alignment horizontal="left" vertical="center" wrapText="1"/>
    </xf>
    <xf numFmtId="0" fontId="51" fillId="0" borderId="10" xfId="0" applyFont="1" applyBorder="1" applyAlignment="1">
      <alignment horizontal="right" vertical="center" wrapText="1"/>
    </xf>
    <xf numFmtId="0" fontId="67" fillId="0" borderId="10" xfId="0" applyFont="1" applyBorder="1" applyAlignment="1">
      <alignment horizontal="right" vertical="center" wrapText="1"/>
    </xf>
    <xf numFmtId="0" fontId="51" fillId="0" borderId="11" xfId="0" applyFont="1" applyBorder="1" applyAlignment="1">
      <alignment horizontal="right" vertical="center" wrapText="1"/>
    </xf>
    <xf numFmtId="0" fontId="67" fillId="8" borderId="10"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8" borderId="10" xfId="0" applyFont="1" applyFill="1" applyBorder="1" applyAlignment="1">
      <alignment horizontal="right" vertical="center" wrapText="1"/>
    </xf>
    <xf numFmtId="0" fontId="53" fillId="0" borderId="0" xfId="0" applyFont="1" applyAlignment="1">
      <alignment horizontal="left"/>
    </xf>
    <xf numFmtId="0" fontId="105" fillId="0" borderId="0" xfId="0" applyFont="1" applyAlignment="1">
      <alignment vertical="center" wrapText="1"/>
    </xf>
    <xf numFmtId="0" fontId="59" fillId="0" borderId="0" xfId="0" applyFont="1" applyAlignment="1">
      <alignment horizontal="center" vertical="center" wrapText="1"/>
    </xf>
    <xf numFmtId="0" fontId="59" fillId="0" borderId="15" xfId="0" applyFont="1" applyBorder="1" applyAlignment="1">
      <alignment horizontal="center" vertical="center" wrapText="1"/>
    </xf>
    <xf numFmtId="0" fontId="68" fillId="0" borderId="11" xfId="0" applyFont="1" applyBorder="1" applyAlignment="1">
      <alignment horizontal="center" vertical="center" wrapText="1"/>
    </xf>
    <xf numFmtId="0" fontId="68" fillId="0" borderId="11" xfId="0" applyFont="1" applyBorder="1" applyAlignment="1">
      <alignment horizontal="right" vertical="center" wrapText="1"/>
    </xf>
    <xf numFmtId="0" fontId="75" fillId="0" borderId="0" xfId="0" applyFont="1" applyAlignment="1">
      <alignment vertical="center" wrapText="1"/>
    </xf>
    <xf numFmtId="3" fontId="50" fillId="0" borderId="0" xfId="0" applyNumberFormat="1" applyFont="1" applyAlignment="1">
      <alignment horizontal="left"/>
    </xf>
    <xf numFmtId="3" fontId="54" fillId="0" borderId="0" xfId="0" applyNumberFormat="1" applyFont="1" applyAlignment="1">
      <alignment horizontal="left" vertical="center"/>
    </xf>
    <xf numFmtId="3" fontId="52" fillId="0" borderId="12" xfId="0" applyNumberFormat="1" applyFont="1" applyBorder="1" applyAlignment="1">
      <alignment horizontal="right" vertical="center" wrapText="1"/>
    </xf>
    <xf numFmtId="3" fontId="50" fillId="0" borderId="12" xfId="0" applyNumberFormat="1" applyFont="1" applyBorder="1" applyAlignment="1">
      <alignment horizontal="right" vertical="center" wrapText="1"/>
    </xf>
    <xf numFmtId="3" fontId="50" fillId="8" borderId="12" xfId="0" applyNumberFormat="1" applyFont="1" applyFill="1" applyBorder="1" applyAlignment="1">
      <alignment horizontal="right" vertical="center" wrapText="1"/>
    </xf>
    <xf numFmtId="0" fontId="50" fillId="8" borderId="12" xfId="0" applyFont="1" applyFill="1" applyBorder="1" applyAlignment="1">
      <alignment horizontal="left" vertical="center" wrapText="1"/>
    </xf>
    <xf numFmtId="0" fontId="68" fillId="0" borderId="12" xfId="0" applyFont="1" applyBorder="1" applyAlignment="1">
      <alignment horizontal="center" vertical="center" wrapText="1"/>
    </xf>
    <xf numFmtId="3" fontId="53" fillId="0" borderId="12" xfId="0" applyNumberFormat="1" applyFont="1" applyBorder="1" applyAlignment="1">
      <alignment horizontal="right" vertical="center" wrapText="1"/>
    </xf>
    <xf numFmtId="0" fontId="68" fillId="0" borderId="12" xfId="0" applyFont="1" applyBorder="1" applyAlignment="1">
      <alignment horizontal="right" vertical="center" wrapText="1"/>
    </xf>
    <xf numFmtId="3" fontId="68" fillId="0" borderId="12" xfId="0" applyNumberFormat="1" applyFont="1" applyBorder="1" applyAlignment="1">
      <alignment horizontal="right" vertical="center" wrapText="1"/>
    </xf>
    <xf numFmtId="3" fontId="68" fillId="8" borderId="12" xfId="0" applyNumberFormat="1" applyFont="1" applyFill="1" applyBorder="1" applyAlignment="1">
      <alignment horizontal="right" vertical="center" wrapText="1"/>
    </xf>
    <xf numFmtId="0" fontId="68" fillId="8" borderId="12" xfId="0" applyFont="1" applyFill="1" applyBorder="1" applyAlignment="1">
      <alignment horizontal="right" vertical="center" wrapText="1"/>
    </xf>
    <xf numFmtId="0" fontId="50" fillId="0" borderId="12" xfId="0" applyFont="1" applyBorder="1" applyAlignment="1">
      <alignment vertical="center" wrapText="1"/>
    </xf>
    <xf numFmtId="0" fontId="54" fillId="8" borderId="12" xfId="0" applyFont="1" applyFill="1" applyBorder="1" applyAlignment="1">
      <alignment horizontal="center" vertical="center" wrapText="1"/>
    </xf>
    <xf numFmtId="3" fontId="54" fillId="8" borderId="12" xfId="0" applyNumberFormat="1" applyFont="1" applyFill="1" applyBorder="1" applyAlignment="1">
      <alignment horizontal="right" vertical="center" wrapText="1"/>
    </xf>
    <xf numFmtId="0" fontId="54" fillId="8" borderId="12" xfId="0" applyFont="1" applyFill="1" applyBorder="1" applyAlignment="1">
      <alignment horizontal="right" vertical="center" wrapText="1"/>
    </xf>
    <xf numFmtId="0" fontId="54" fillId="0" borderId="12" xfId="0" applyFont="1" applyBorder="1" applyAlignment="1">
      <alignment horizontal="center" vertical="center" wrapText="1"/>
    </xf>
    <xf numFmtId="3" fontId="54" fillId="0" borderId="12" xfId="0" applyNumberFormat="1" applyFont="1" applyBorder="1" applyAlignment="1">
      <alignment horizontal="right" vertical="center" wrapText="1"/>
    </xf>
    <xf numFmtId="0" fontId="54" fillId="0" borderId="12" xfId="0" applyFont="1" applyBorder="1" applyAlignment="1">
      <alignment horizontal="right" vertical="center" wrapText="1"/>
    </xf>
    <xf numFmtId="0" fontId="68" fillId="8" borderId="12" xfId="0" applyFont="1" applyFill="1" applyBorder="1" applyAlignment="1">
      <alignment horizontal="center" vertical="center" wrapText="1"/>
    </xf>
    <xf numFmtId="0" fontId="89" fillId="0" borderId="12" xfId="0" applyFont="1" applyBorder="1" applyAlignment="1">
      <alignment horizontal="left" vertical="center" wrapText="1"/>
    </xf>
    <xf numFmtId="3" fontId="51" fillId="0" borderId="12" xfId="0" applyNumberFormat="1" applyFont="1" applyBorder="1" applyAlignment="1">
      <alignment horizontal="center" vertical="center" wrapText="1"/>
    </xf>
    <xf numFmtId="3" fontId="93" fillId="0" borderId="12" xfId="0" applyNumberFormat="1" applyFont="1" applyBorder="1"/>
    <xf numFmtId="3" fontId="93" fillId="8" borderId="12" xfId="0" applyNumberFormat="1" applyFont="1" applyFill="1" applyBorder="1" applyAlignment="1">
      <alignment horizontal="center" vertical="center" wrapText="1"/>
    </xf>
    <xf numFmtId="3" fontId="93" fillId="8" borderId="12" xfId="0" applyNumberFormat="1" applyFont="1" applyFill="1" applyBorder="1"/>
    <xf numFmtId="0" fontId="50" fillId="0" borderId="12" xfId="0" applyFont="1" applyBorder="1" applyAlignment="1">
      <alignment horizontal="left" vertical="center" wrapText="1"/>
    </xf>
    <xf numFmtId="0" fontId="50" fillId="0" borderId="12" xfId="0" applyFont="1" applyBorder="1" applyAlignment="1">
      <alignment horizontal="center" vertical="center" wrapText="1"/>
    </xf>
    <xf numFmtId="0" fontId="51" fillId="0" borderId="0" xfId="12" applyFont="1"/>
    <xf numFmtId="0" fontId="4" fillId="0" borderId="0" xfId="12"/>
    <xf numFmtId="0" fontId="51" fillId="0" borderId="0" xfId="12" applyFont="1" applyAlignment="1">
      <alignment vertical="center" wrapText="1"/>
    </xf>
    <xf numFmtId="0" fontId="89" fillId="0" borderId="0" xfId="12" applyFont="1" applyAlignment="1">
      <alignment horizontal="center" vertical="center" wrapText="1"/>
    </xf>
    <xf numFmtId="0" fontId="107" fillId="3" borderId="18" xfId="24" applyFont="1" applyFill="1" applyBorder="1" applyAlignment="1">
      <alignment horizontal="center" vertical="center" wrapText="1"/>
    </xf>
    <xf numFmtId="0" fontId="108" fillId="0" borderId="0" xfId="24" applyFont="1" applyAlignment="1">
      <alignment horizontal="center" vertical="center" wrapText="1"/>
    </xf>
    <xf numFmtId="0" fontId="89" fillId="0" borderId="0" xfId="12" applyFont="1" applyAlignment="1">
      <alignment vertical="center" wrapText="1"/>
    </xf>
    <xf numFmtId="0" fontId="29" fillId="0" borderId="12" xfId="24" applyFont="1" applyBorder="1" applyAlignment="1">
      <alignment vertical="center" wrapText="1"/>
    </xf>
    <xf numFmtId="0" fontId="52" fillId="0" borderId="0" xfId="12" applyFont="1" applyAlignment="1">
      <alignment horizontal="center" vertical="center" wrapText="1"/>
    </xf>
    <xf numFmtId="0" fontId="52" fillId="0" borderId="12" xfId="12" applyFont="1" applyBorder="1" applyAlignment="1">
      <alignment horizontal="right" vertical="center" wrapText="1"/>
    </xf>
    <xf numFmtId="0" fontId="50" fillId="0" borderId="12" xfId="12" applyFont="1" applyBorder="1" applyAlignment="1">
      <alignment horizontal="right" vertical="center" wrapText="1"/>
    </xf>
    <xf numFmtId="0" fontId="52" fillId="0" borderId="0" xfId="12" applyFont="1" applyAlignment="1">
      <alignment horizontal="right" vertical="center" wrapText="1"/>
    </xf>
    <xf numFmtId="0" fontId="109" fillId="0" borderId="0" xfId="12" applyFont="1"/>
    <xf numFmtId="0" fontId="50" fillId="0" borderId="12" xfId="12" applyFont="1" applyBorder="1" applyAlignment="1">
      <alignment vertical="center" wrapText="1"/>
    </xf>
    <xf numFmtId="0" fontId="50" fillId="0" borderId="12" xfId="12" applyFont="1" applyBorder="1" applyAlignment="1">
      <alignment horizontal="center" vertical="center" wrapText="1"/>
    </xf>
    <xf numFmtId="0" fontId="50" fillId="0" borderId="0" xfId="12" applyFont="1" applyAlignment="1">
      <alignment horizontal="center" vertical="center" wrapText="1"/>
    </xf>
    <xf numFmtId="0" fontId="50" fillId="9" borderId="0" xfId="12" applyFont="1" applyFill="1" applyAlignment="1">
      <alignment vertical="center" wrapText="1"/>
    </xf>
    <xf numFmtId="0" fontId="50" fillId="8" borderId="12" xfId="12" applyFont="1" applyFill="1" applyBorder="1" applyAlignment="1">
      <alignment horizontal="center" vertical="center" wrapText="1"/>
    </xf>
    <xf numFmtId="0" fontId="50" fillId="8" borderId="12" xfId="12" applyFont="1" applyFill="1" applyBorder="1" applyAlignment="1">
      <alignment horizontal="right" vertical="center" wrapText="1"/>
    </xf>
    <xf numFmtId="0" fontId="50" fillId="0" borderId="0" xfId="12" applyFont="1" applyAlignment="1">
      <alignment horizontal="right" vertical="center" wrapText="1"/>
    </xf>
    <xf numFmtId="0" fontId="68" fillId="0" borderId="0" xfId="12" applyFont="1" applyAlignment="1">
      <alignment vertical="center" wrapText="1"/>
    </xf>
    <xf numFmtId="0" fontId="51" fillId="0" borderId="0" xfId="12" applyFont="1" applyAlignment="1">
      <alignment horizontal="left"/>
    </xf>
    <xf numFmtId="0" fontId="4" fillId="0" borderId="0" xfId="24"/>
    <xf numFmtId="0" fontId="50" fillId="6" borderId="14" xfId="0" applyFont="1" applyFill="1" applyBorder="1" applyAlignment="1">
      <alignment horizontal="center" vertical="center" wrapText="1"/>
    </xf>
    <xf numFmtId="0" fontId="60" fillId="3" borderId="18" xfId="0" applyFont="1" applyFill="1" applyBorder="1" applyAlignment="1">
      <alignment horizontal="center" vertical="center" wrapText="1"/>
    </xf>
    <xf numFmtId="2" fontId="52" fillId="0" borderId="12" xfId="0" applyNumberFormat="1" applyFont="1" applyBorder="1" applyAlignment="1">
      <alignment horizontal="right" vertical="center" wrapText="1"/>
    </xf>
    <xf numFmtId="2" fontId="50" fillId="8" borderId="12" xfId="0" applyNumberFormat="1" applyFont="1" applyFill="1" applyBorder="1" applyAlignment="1">
      <alignment horizontal="right" vertical="center" wrapText="1"/>
    </xf>
    <xf numFmtId="0" fontId="53" fillId="0" borderId="0" xfId="25" applyFont="1"/>
    <xf numFmtId="0" fontId="63" fillId="0" borderId="0" xfId="24" applyFont="1"/>
    <xf numFmtId="0" fontId="69" fillId="3" borderId="18" xfId="0" applyFont="1" applyFill="1" applyBorder="1" applyAlignment="1">
      <alignment horizontal="center" vertical="center" wrapText="1"/>
    </xf>
    <xf numFmtId="2" fontId="68" fillId="0" borderId="12" xfId="0" applyNumberFormat="1" applyFont="1" applyBorder="1" applyAlignment="1">
      <alignment horizontal="right" vertical="center" wrapText="1"/>
    </xf>
    <xf numFmtId="0" fontId="100" fillId="3" borderId="18" xfId="0" applyFont="1" applyFill="1" applyBorder="1" applyAlignment="1">
      <alignment horizontal="center" vertical="center" wrapText="1"/>
    </xf>
    <xf numFmtId="0" fontId="89" fillId="0" borderId="26" xfId="0" applyFont="1" applyBorder="1" applyAlignment="1">
      <alignment horizontal="center" vertical="center" wrapText="1"/>
    </xf>
    <xf numFmtId="0" fontId="67" fillId="0" borderId="29" xfId="0" applyFont="1" applyBorder="1" applyAlignment="1">
      <alignment horizontal="center" vertical="center" wrapText="1"/>
    </xf>
    <xf numFmtId="0" fontId="89" fillId="0" borderId="28" xfId="0" applyFont="1" applyBorder="1" applyAlignment="1">
      <alignment horizontal="center" vertical="center" wrapText="1"/>
    </xf>
    <xf numFmtId="0" fontId="67" fillId="0" borderId="27" xfId="0" applyFont="1" applyBorder="1" applyAlignment="1">
      <alignment horizontal="center" vertical="center" wrapText="1"/>
    </xf>
    <xf numFmtId="0" fontId="59" fillId="0" borderId="28" xfId="0" applyFont="1" applyBorder="1" applyAlignment="1">
      <alignment horizontal="right" vertical="center" wrapText="1"/>
    </xf>
    <xf numFmtId="0" fontId="59" fillId="0" borderId="28" xfId="0" applyFont="1" applyBorder="1" applyAlignment="1">
      <alignment horizontal="center" vertical="center" wrapText="1"/>
    </xf>
    <xf numFmtId="0" fontId="59" fillId="0" borderId="27" xfId="0" applyFont="1" applyBorder="1" applyAlignment="1">
      <alignment horizontal="center" vertical="center" wrapText="1"/>
    </xf>
    <xf numFmtId="0" fontId="67" fillId="0" borderId="26" xfId="0" applyFont="1" applyBorder="1" applyAlignment="1">
      <alignment horizontal="center" vertical="center" wrapText="1"/>
    </xf>
    <xf numFmtId="0" fontId="59" fillId="0" borderId="26" xfId="0" applyFont="1" applyBorder="1" applyAlignment="1">
      <alignment horizontal="right" vertical="center" wrapText="1"/>
    </xf>
    <xf numFmtId="0" fontId="59" fillId="0" borderId="26" xfId="0" applyFont="1" applyBorder="1" applyAlignment="1">
      <alignment horizontal="center" vertical="center" wrapText="1"/>
    </xf>
    <xf numFmtId="0" fontId="67" fillId="0" borderId="29" xfId="0" applyFont="1" applyBorder="1" applyAlignment="1">
      <alignment vertical="center" wrapText="1"/>
    </xf>
    <xf numFmtId="0" fontId="59" fillId="0" borderId="27" xfId="0" applyFont="1" applyBorder="1" applyAlignment="1">
      <alignment vertical="center" wrapText="1"/>
    </xf>
    <xf numFmtId="0" fontId="67" fillId="0" borderId="12" xfId="0" applyFont="1" applyBorder="1" applyAlignment="1">
      <alignment horizontal="left" vertical="center" wrapText="1"/>
    </xf>
    <xf numFmtId="0" fontId="67" fillId="0" borderId="12" xfId="0" applyFont="1" applyBorder="1" applyAlignment="1">
      <alignment vertical="center" wrapText="1"/>
    </xf>
    <xf numFmtId="0" fontId="60" fillId="3" borderId="18" xfId="0" applyFont="1" applyFill="1" applyBorder="1" applyAlignment="1">
      <alignment horizontal="center" vertical="center" textRotation="90" wrapText="1"/>
    </xf>
    <xf numFmtId="0" fontId="58" fillId="0" borderId="0" xfId="12" applyFont="1" applyAlignment="1">
      <alignment horizontal="center" vertical="center" wrapText="1"/>
    </xf>
    <xf numFmtId="0" fontId="60" fillId="3" borderId="34" xfId="12" applyFont="1" applyFill="1" applyBorder="1" applyAlignment="1">
      <alignment horizontal="center" vertical="center" wrapText="1"/>
    </xf>
    <xf numFmtId="0" fontId="60" fillId="3" borderId="18" xfId="12" applyFont="1" applyFill="1" applyBorder="1" applyAlignment="1">
      <alignment horizontal="center" vertical="center" wrapText="1"/>
    </xf>
    <xf numFmtId="3" fontId="50" fillId="0" borderId="12" xfId="12" applyNumberFormat="1" applyFont="1" applyBorder="1" applyAlignment="1">
      <alignment horizontal="right" vertical="center" wrapText="1"/>
    </xf>
    <xf numFmtId="3" fontId="51" fillId="0" borderId="0" xfId="12" applyNumberFormat="1" applyFont="1" applyAlignment="1">
      <alignment vertical="center" wrapText="1"/>
    </xf>
    <xf numFmtId="0" fontId="110" fillId="0" borderId="12" xfId="26" applyFont="1" applyBorder="1" applyAlignment="1">
      <alignment horizontal="center" vertical="center"/>
    </xf>
    <xf numFmtId="3" fontId="110" fillId="0" borderId="12" xfId="26" applyNumberFormat="1" applyFont="1" applyBorder="1" applyAlignment="1">
      <alignment horizontal="center" vertical="center"/>
    </xf>
    <xf numFmtId="0" fontId="51" fillId="0" borderId="13" xfId="12" applyFont="1" applyBorder="1" applyAlignment="1">
      <alignment vertical="center" wrapText="1"/>
    </xf>
    <xf numFmtId="3" fontId="51" fillId="0" borderId="13" xfId="12" applyNumberFormat="1" applyFont="1" applyBorder="1" applyAlignment="1">
      <alignment vertical="center" wrapText="1"/>
    </xf>
    <xf numFmtId="3" fontId="50" fillId="8" borderId="12" xfId="12" applyNumberFormat="1" applyFont="1" applyFill="1" applyBorder="1" applyAlignment="1">
      <alignment horizontal="right" vertical="center" wrapText="1"/>
    </xf>
    <xf numFmtId="0" fontId="111" fillId="10" borderId="12" xfId="26" applyFont="1" applyFill="1" applyBorder="1" applyAlignment="1">
      <alignment horizontal="center" vertical="center" wrapText="1"/>
    </xf>
    <xf numFmtId="0" fontId="112" fillId="10" borderId="12" xfId="26" applyFont="1" applyFill="1" applyBorder="1"/>
    <xf numFmtId="0" fontId="57" fillId="0" borderId="0" xfId="12" applyFont="1"/>
    <xf numFmtId="0" fontId="57" fillId="0" borderId="0" xfId="12" applyFont="1" applyAlignment="1">
      <alignment vertical="center" wrapText="1"/>
    </xf>
    <xf numFmtId="0" fontId="4" fillId="0" borderId="0" xfId="12" applyAlignment="1">
      <alignment vertical="center"/>
    </xf>
    <xf numFmtId="0" fontId="95" fillId="0" borderId="0" xfId="12" applyFont="1" applyAlignment="1">
      <alignment vertical="center" wrapText="1"/>
    </xf>
    <xf numFmtId="0" fontId="113" fillId="0" borderId="0" xfId="12" applyFont="1"/>
    <xf numFmtId="0" fontId="114" fillId="0" borderId="0" xfId="12" applyFont="1" applyAlignment="1">
      <alignment vertical="center"/>
    </xf>
    <xf numFmtId="0" fontId="114" fillId="0" borderId="0" xfId="12" applyFont="1"/>
    <xf numFmtId="0" fontId="115" fillId="0" borderId="0" xfId="12" applyFont="1" applyAlignment="1">
      <alignment vertical="center" wrapText="1"/>
    </xf>
    <xf numFmtId="3" fontId="115" fillId="0" borderId="0" xfId="12" applyNumberFormat="1" applyFont="1" applyAlignment="1">
      <alignment horizontal="right" vertical="center" wrapText="1"/>
    </xf>
    <xf numFmtId="3" fontId="78" fillId="0" borderId="0" xfId="12" applyNumberFormat="1" applyFont="1" applyAlignment="1">
      <alignment horizontal="right" vertical="center" wrapText="1"/>
    </xf>
    <xf numFmtId="0" fontId="52" fillId="0" borderId="0" xfId="12" applyFont="1" applyAlignment="1">
      <alignment vertical="center" wrapText="1"/>
    </xf>
    <xf numFmtId="3" fontId="52" fillId="0" borderId="0" xfId="12" applyNumberFormat="1" applyFont="1" applyAlignment="1">
      <alignment horizontal="right" vertical="center" wrapText="1"/>
    </xf>
    <xf numFmtId="0" fontId="116" fillId="0" borderId="0" xfId="12" applyFont="1" applyAlignment="1">
      <alignment vertical="center" wrapText="1"/>
    </xf>
    <xf numFmtId="3" fontId="116" fillId="0" borderId="0" xfId="12" applyNumberFormat="1" applyFont="1" applyAlignment="1">
      <alignment horizontal="right" vertical="center" wrapText="1"/>
    </xf>
    <xf numFmtId="0" fontId="118" fillId="0" borderId="0" xfId="12" applyFont="1" applyAlignment="1">
      <alignment horizontal="center" vertical="center"/>
    </xf>
    <xf numFmtId="0" fontId="50" fillId="0" borderId="0" xfId="12" applyFont="1" applyAlignment="1">
      <alignment horizontal="center" vertical="center"/>
    </xf>
    <xf numFmtId="0" fontId="50" fillId="0" borderId="0" xfId="12" applyFont="1" applyAlignment="1">
      <alignment horizontal="left" vertical="center"/>
    </xf>
    <xf numFmtId="3" fontId="50" fillId="0" borderId="0" xfId="12" applyNumberFormat="1" applyFont="1" applyAlignment="1">
      <alignment horizontal="left" vertical="center"/>
    </xf>
    <xf numFmtId="0" fontId="53" fillId="0" borderId="0" xfId="12" applyFont="1"/>
    <xf numFmtId="0" fontId="50" fillId="0" borderId="18" xfId="0" applyFont="1" applyBorder="1" applyAlignment="1">
      <alignment horizontal="center" vertical="center" wrapText="1"/>
    </xf>
    <xf numFmtId="0" fontId="53" fillId="0" borderId="0" xfId="24" applyFont="1"/>
    <xf numFmtId="0" fontId="95" fillId="0" borderId="0" xfId="0" applyFont="1" applyAlignment="1">
      <alignment vertical="center" wrapText="1"/>
    </xf>
    <xf numFmtId="0" fontId="95" fillId="0" borderId="0" xfId="24" applyFont="1" applyAlignment="1">
      <alignment vertical="center" wrapText="1"/>
    </xf>
    <xf numFmtId="3" fontId="95" fillId="0" borderId="0" xfId="24" applyNumberFormat="1" applyFont="1" applyAlignment="1">
      <alignment vertical="center" wrapText="1"/>
    </xf>
    <xf numFmtId="0" fontId="89" fillId="0" borderId="27" xfId="0" applyFont="1" applyBorder="1" applyAlignment="1">
      <alignment vertical="center" wrapText="1"/>
    </xf>
    <xf numFmtId="0" fontId="89" fillId="0" borderId="27" xfId="0" applyFont="1" applyBorder="1" applyAlignment="1">
      <alignment horizontal="center" vertical="center" wrapText="1"/>
    </xf>
    <xf numFmtId="0" fontId="89" fillId="0" borderId="18" xfId="0" applyFont="1" applyBorder="1" applyAlignment="1">
      <alignment horizontal="center" vertical="center" wrapText="1"/>
    </xf>
    <xf numFmtId="0" fontId="72" fillId="0" borderId="0" xfId="24" applyFont="1" applyAlignment="1">
      <alignment horizontal="left"/>
    </xf>
    <xf numFmtId="0" fontId="86" fillId="3" borderId="18" xfId="0" applyFont="1" applyFill="1" applyBorder="1" applyAlignment="1">
      <alignment horizontal="center" vertical="center" wrapText="1"/>
    </xf>
    <xf numFmtId="0" fontId="51" fillId="0" borderId="18" xfId="0" applyFont="1" applyBorder="1" applyAlignment="1">
      <alignment horizontal="center" vertical="center" wrapText="1"/>
    </xf>
    <xf numFmtId="0" fontId="60" fillId="0" borderId="35" xfId="0" applyFont="1" applyBorder="1" applyAlignment="1">
      <alignment horizontal="center" vertical="center" wrapText="1"/>
    </xf>
    <xf numFmtId="2" fontId="50" fillId="0" borderId="12" xfId="0" applyNumberFormat="1" applyFont="1" applyBorder="1" applyAlignment="1">
      <alignment horizontal="right" vertical="center" wrapText="1"/>
    </xf>
    <xf numFmtId="0" fontId="78" fillId="0" borderId="0" xfId="24" applyFont="1" applyAlignment="1">
      <alignment horizontal="left"/>
    </xf>
    <xf numFmtId="0" fontId="121" fillId="0" borderId="0" xfId="12" applyFont="1" applyAlignment="1">
      <alignment vertical="center" wrapText="1"/>
    </xf>
    <xf numFmtId="0" fontId="121" fillId="0" borderId="0" xfId="12" applyFont="1"/>
    <xf numFmtId="0" fontId="125" fillId="11" borderId="18" xfId="12" applyFont="1" applyFill="1" applyBorder="1" applyAlignment="1">
      <alignment horizontal="center" vertical="center" textRotation="90" wrapText="1"/>
    </xf>
    <xf numFmtId="0" fontId="41" fillId="0" borderId="18" xfId="12" applyFont="1" applyBorder="1" applyAlignment="1">
      <alignment vertical="center" wrapText="1"/>
    </xf>
    <xf numFmtId="0" fontId="41" fillId="0" borderId="0" xfId="12" applyFont="1" applyAlignment="1">
      <alignment vertical="center" wrapText="1"/>
    </xf>
    <xf numFmtId="0" fontId="41" fillId="0" borderId="18" xfId="12" applyFont="1" applyBorder="1"/>
    <xf numFmtId="0" fontId="41" fillId="0" borderId="0" xfId="12" applyFont="1"/>
    <xf numFmtId="0" fontId="31" fillId="0" borderId="12" xfId="12" applyFont="1" applyBorder="1" applyAlignment="1">
      <alignment horizontal="left" vertical="center" wrapText="1"/>
    </xf>
    <xf numFmtId="0" fontId="38" fillId="0" borderId="0" xfId="12" applyFont="1" applyAlignment="1">
      <alignment vertical="center" wrapText="1"/>
    </xf>
    <xf numFmtId="0" fontId="126" fillId="0" borderId="12" xfId="12" applyFont="1" applyBorder="1" applyAlignment="1">
      <alignment horizontal="right" vertical="center" wrapText="1"/>
    </xf>
    <xf numFmtId="0" fontId="126" fillId="9" borderId="12" xfId="12" applyFont="1" applyFill="1" applyBorder="1" applyAlignment="1">
      <alignment horizontal="right" vertical="center" wrapText="1"/>
    </xf>
    <xf numFmtId="0" fontId="127" fillId="0" borderId="12" xfId="12" applyFont="1" applyBorder="1" applyAlignment="1">
      <alignment horizontal="right" vertical="center" wrapText="1"/>
    </xf>
    <xf numFmtId="0" fontId="126" fillId="0" borderId="0" xfId="12" applyFont="1" applyAlignment="1">
      <alignment vertical="center" wrapText="1"/>
    </xf>
    <xf numFmtId="0" fontId="128" fillId="9" borderId="12" xfId="12" applyFont="1" applyFill="1" applyBorder="1" applyAlignment="1">
      <alignment horizontal="right" vertical="center" wrapText="1"/>
    </xf>
    <xf numFmtId="0" fontId="31" fillId="9" borderId="12" xfId="12" applyFont="1" applyFill="1" applyBorder="1" applyAlignment="1">
      <alignment horizontal="left" vertical="center" wrapText="1"/>
    </xf>
    <xf numFmtId="0" fontId="38" fillId="9" borderId="0" xfId="12" applyFont="1" applyFill="1" applyAlignment="1">
      <alignment vertical="center" wrapText="1"/>
    </xf>
    <xf numFmtId="0" fontId="126" fillId="9" borderId="0" xfId="12" applyFont="1" applyFill="1" applyAlignment="1">
      <alignment vertical="center" wrapText="1"/>
    </xf>
    <xf numFmtId="0" fontId="38" fillId="0" borderId="36" xfId="12" applyFont="1" applyBorder="1" applyAlignment="1">
      <alignment vertical="center" wrapText="1"/>
    </xf>
    <xf numFmtId="0" fontId="126" fillId="0" borderId="0" xfId="12" applyFont="1"/>
    <xf numFmtId="0" fontId="129" fillId="8" borderId="12" xfId="12" applyFont="1" applyFill="1" applyBorder="1" applyAlignment="1">
      <alignment horizontal="center" vertical="center" wrapText="1"/>
    </xf>
    <xf numFmtId="0" fontId="130" fillId="8" borderId="12" xfId="12" applyFont="1" applyFill="1" applyBorder="1" applyAlignment="1">
      <alignment horizontal="right" vertical="center" wrapText="1"/>
    </xf>
    <xf numFmtId="0" fontId="38" fillId="0" borderId="0" xfId="12" applyFont="1"/>
    <xf numFmtId="0" fontId="38" fillId="0" borderId="0" xfId="12" applyFont="1" applyAlignment="1">
      <alignment horizontal="center"/>
    </xf>
    <xf numFmtId="0" fontId="41" fillId="0" borderId="0" xfId="27" applyFont="1"/>
    <xf numFmtId="0" fontId="41" fillId="0" borderId="0" xfId="27" applyFont="1" applyAlignment="1">
      <alignment vertical="center" wrapText="1"/>
    </xf>
    <xf numFmtId="0" fontId="121" fillId="0" borderId="0" xfId="27" applyFont="1"/>
    <xf numFmtId="0" fontId="41" fillId="0" borderId="0" xfId="12" applyFont="1" applyAlignment="1">
      <alignment vertical="center"/>
    </xf>
    <xf numFmtId="0" fontId="97" fillId="0" borderId="18" xfId="0" applyFont="1" applyBorder="1" applyAlignment="1">
      <alignment vertical="center" wrapText="1"/>
    </xf>
    <xf numFmtId="0" fontId="91" fillId="0" borderId="18" xfId="0" applyFont="1" applyBorder="1"/>
    <xf numFmtId="0" fontId="131" fillId="0" borderId="0" xfId="0" applyFont="1" applyAlignment="1">
      <alignment vertical="center"/>
    </xf>
    <xf numFmtId="0" fontId="53" fillId="0" borderId="12" xfId="0" applyFont="1" applyBorder="1" applyAlignment="1">
      <alignment vertical="center" wrapText="1"/>
    </xf>
    <xf numFmtId="0" fontId="53" fillId="0" borderId="0" xfId="0" applyFont="1" applyAlignment="1">
      <alignment vertical="center" wrapText="1"/>
    </xf>
    <xf numFmtId="10" fontId="53" fillId="0" borderId="12" xfId="0" applyNumberFormat="1" applyFont="1" applyBorder="1" applyAlignment="1">
      <alignment vertical="center" wrapText="1"/>
    </xf>
    <xf numFmtId="0" fontId="53" fillId="0" borderId="12" xfId="0" applyFont="1" applyBorder="1" applyAlignment="1">
      <alignment horizontal="left" vertical="center" wrapText="1"/>
    </xf>
    <xf numFmtId="0" fontId="53" fillId="0" borderId="0" xfId="0" applyFont="1" applyAlignment="1">
      <alignment horizontal="right" vertical="center" wrapText="1"/>
    </xf>
    <xf numFmtId="0" fontId="53" fillId="0" borderId="12" xfId="0" applyFont="1" applyBorder="1" applyAlignment="1">
      <alignment horizontal="right" vertical="center" wrapText="1"/>
    </xf>
    <xf numFmtId="10" fontId="53" fillId="0" borderId="12" xfId="0" applyNumberFormat="1" applyFont="1" applyBorder="1" applyAlignment="1">
      <alignment horizontal="right" vertical="center" wrapText="1"/>
    </xf>
    <xf numFmtId="9" fontId="53" fillId="0" borderId="12" xfId="0" applyNumberFormat="1" applyFont="1" applyBorder="1" applyAlignment="1">
      <alignment horizontal="right" vertical="center" wrapText="1"/>
    </xf>
    <xf numFmtId="10" fontId="53" fillId="0" borderId="0" xfId="0" applyNumberFormat="1" applyFont="1" applyAlignment="1">
      <alignment vertical="center" wrapText="1"/>
    </xf>
    <xf numFmtId="0" fontId="51" fillId="0" borderId="0" xfId="24" applyFont="1"/>
    <xf numFmtId="10" fontId="51" fillId="0" borderId="0" xfId="24" applyNumberFormat="1" applyFont="1"/>
    <xf numFmtId="0" fontId="121" fillId="0" borderId="0" xfId="5" applyFont="1" applyProtection="1">
      <protection locked="0"/>
    </xf>
    <xf numFmtId="165" fontId="121" fillId="0" borderId="0" xfId="5" applyNumberFormat="1" applyFont="1" applyProtection="1">
      <protection locked="0"/>
    </xf>
    <xf numFmtId="165" fontId="121" fillId="0" borderId="0" xfId="5" applyNumberFormat="1" applyFont="1" applyAlignment="1" applyProtection="1">
      <alignment horizontal="center" vertical="center"/>
      <protection locked="0"/>
    </xf>
    <xf numFmtId="0" fontId="132" fillId="12" borderId="0" xfId="26" applyFont="1" applyFill="1" applyAlignment="1" applyProtection="1">
      <alignment horizontal="center" vertical="center" wrapText="1"/>
      <protection locked="0"/>
    </xf>
    <xf numFmtId="0" fontId="132" fillId="0" borderId="0" xfId="26" applyFont="1" applyAlignment="1" applyProtection="1">
      <alignment horizontal="center" vertical="center" wrapText="1"/>
      <protection locked="0"/>
    </xf>
    <xf numFmtId="165" fontId="35" fillId="0" borderId="0" xfId="5" applyNumberFormat="1" applyFont="1" applyProtection="1">
      <protection locked="0"/>
    </xf>
    <xf numFmtId="165" fontId="35" fillId="0" borderId="0" xfId="5" applyNumberFormat="1" applyFont="1" applyAlignment="1" applyProtection="1">
      <alignment horizontal="center" vertical="center"/>
      <protection locked="0"/>
    </xf>
    <xf numFmtId="49" fontId="132" fillId="12" borderId="0" xfId="26" applyNumberFormat="1" applyFont="1" applyFill="1" applyAlignment="1" applyProtection="1">
      <alignment horizontal="center" vertical="center" wrapText="1"/>
      <protection locked="0"/>
    </xf>
    <xf numFmtId="49" fontId="132" fillId="0" borderId="0" xfId="26" applyNumberFormat="1" applyFont="1" applyAlignment="1" applyProtection="1">
      <alignment horizontal="center" vertical="center" wrapText="1"/>
      <protection locked="0"/>
    </xf>
    <xf numFmtId="49" fontId="132" fillId="13" borderId="0" xfId="26" applyNumberFormat="1" applyFont="1" applyFill="1" applyAlignment="1" applyProtection="1">
      <alignment horizontal="center" vertical="center" wrapText="1"/>
      <protection locked="0"/>
    </xf>
    <xf numFmtId="0" fontId="133" fillId="0" borderId="0" xfId="26" applyFont="1"/>
    <xf numFmtId="0" fontId="35" fillId="0" borderId="0" xfId="5" applyFont="1"/>
    <xf numFmtId="0" fontId="35" fillId="0" borderId="0" xfId="5" applyFont="1" applyProtection="1">
      <protection locked="0"/>
    </xf>
    <xf numFmtId="165" fontId="135" fillId="2" borderId="18" xfId="28" applyNumberFormat="1" applyFont="1" applyFill="1" applyBorder="1" applyAlignment="1" applyProtection="1">
      <alignment horizontal="center" vertical="center"/>
      <protection hidden="1"/>
    </xf>
    <xf numFmtId="165" fontId="121" fillId="9" borderId="0" xfId="5" applyNumberFormat="1" applyFont="1" applyFill="1"/>
    <xf numFmtId="165" fontId="33" fillId="9" borderId="37" xfId="29" applyNumberFormat="1" applyFont="1" applyFill="1" applyBorder="1" applyAlignment="1" applyProtection="1">
      <alignment horizontal="center" vertical="center"/>
      <protection hidden="1"/>
    </xf>
    <xf numFmtId="0" fontId="121" fillId="0" borderId="0" xfId="28" applyFont="1"/>
    <xf numFmtId="0" fontId="121" fillId="0" borderId="0" xfId="5" applyFont="1"/>
    <xf numFmtId="165" fontId="35" fillId="9" borderId="0" xfId="5" applyNumberFormat="1" applyFont="1" applyFill="1"/>
    <xf numFmtId="0" fontId="35" fillId="0" borderId="0" xfId="28" applyFont="1"/>
    <xf numFmtId="165" fontId="107" fillId="2" borderId="18" xfId="28" applyNumberFormat="1" applyFont="1" applyFill="1" applyBorder="1" applyAlignment="1" applyProtection="1">
      <alignment horizontal="center" vertical="center"/>
      <protection hidden="1"/>
    </xf>
    <xf numFmtId="165" fontId="33" fillId="9" borderId="37" xfId="28" applyNumberFormat="1" applyFont="1" applyFill="1" applyBorder="1" applyAlignment="1" applyProtection="1">
      <alignment horizontal="center" vertical="center"/>
      <protection hidden="1"/>
    </xf>
    <xf numFmtId="0" fontId="121" fillId="9" borderId="0" xfId="28" applyFont="1" applyFill="1" applyProtection="1">
      <protection hidden="1"/>
    </xf>
    <xf numFmtId="0" fontId="35" fillId="9" borderId="0" xfId="28" applyFont="1" applyFill="1" applyProtection="1">
      <protection hidden="1"/>
    </xf>
    <xf numFmtId="0" fontId="35" fillId="9" borderId="0" xfId="28" applyFont="1" applyFill="1"/>
    <xf numFmtId="0" fontId="121" fillId="9" borderId="0" xfId="28" applyFont="1" applyFill="1"/>
    <xf numFmtId="165" fontId="33" fillId="9" borderId="12" xfId="5" applyNumberFormat="1" applyFont="1" applyFill="1" applyBorder="1" applyAlignment="1" applyProtection="1">
      <alignment vertical="center" wrapText="1"/>
      <protection hidden="1"/>
    </xf>
    <xf numFmtId="3" fontId="35" fillId="9" borderId="12" xfId="5" applyNumberFormat="1" applyFont="1" applyFill="1" applyBorder="1" applyAlignment="1" applyProtection="1">
      <alignment horizontal="right" vertical="center"/>
      <protection hidden="1"/>
    </xf>
    <xf numFmtId="3" fontId="33" fillId="9" borderId="12" xfId="5" applyNumberFormat="1" applyFont="1" applyFill="1" applyBorder="1" applyAlignment="1" applyProtection="1">
      <alignment horizontal="right" vertical="center"/>
      <protection hidden="1"/>
    </xf>
    <xf numFmtId="4" fontId="35" fillId="9" borderId="12" xfId="5" applyNumberFormat="1" applyFont="1" applyFill="1" applyBorder="1" applyAlignment="1" applyProtection="1">
      <alignment horizontal="right" vertical="center"/>
      <protection hidden="1"/>
    </xf>
    <xf numFmtId="0" fontId="35" fillId="9" borderId="0" xfId="5" applyFont="1" applyFill="1" applyAlignment="1">
      <alignment horizontal="right"/>
    </xf>
    <xf numFmtId="3" fontId="35" fillId="9" borderId="0" xfId="5" applyNumberFormat="1" applyFont="1" applyFill="1" applyAlignment="1" applyProtection="1">
      <alignment horizontal="center" vertical="center"/>
      <protection hidden="1"/>
    </xf>
    <xf numFmtId="165" fontId="136" fillId="9" borderId="0" xfId="5" applyNumberFormat="1" applyFont="1" applyFill="1" applyAlignment="1" applyProtection="1">
      <alignment vertical="center" wrapText="1"/>
      <protection hidden="1"/>
    </xf>
    <xf numFmtId="0" fontId="136" fillId="9" borderId="0" xfId="5" applyFont="1" applyFill="1" applyAlignment="1" applyProtection="1">
      <alignment horizontal="center" vertical="center"/>
      <protection hidden="1"/>
    </xf>
    <xf numFmtId="0" fontId="35" fillId="9" borderId="0" xfId="5" applyFont="1" applyFill="1" applyAlignment="1" applyProtection="1">
      <alignment horizontal="center" vertical="center"/>
      <protection hidden="1"/>
    </xf>
    <xf numFmtId="0" fontId="35" fillId="9" borderId="0" xfId="5" applyFont="1" applyFill="1" applyAlignment="1" applyProtection="1">
      <alignment vertical="center"/>
      <protection hidden="1"/>
    </xf>
    <xf numFmtId="0" fontId="35" fillId="9" borderId="0" xfId="5" applyFont="1" applyFill="1"/>
    <xf numFmtId="0" fontId="33" fillId="9" borderId="12" xfId="5" applyFont="1" applyFill="1" applyBorder="1" applyAlignment="1" applyProtection="1">
      <alignment horizontal="right" vertical="center"/>
      <protection hidden="1"/>
    </xf>
    <xf numFmtId="165" fontId="29" fillId="8" borderId="12" xfId="5" applyNumberFormat="1" applyFont="1" applyFill="1" applyBorder="1" applyAlignment="1" applyProtection="1">
      <alignment horizontal="right" vertical="center" wrapText="1"/>
      <protection hidden="1"/>
    </xf>
    <xf numFmtId="3" fontId="29" fillId="14" borderId="12" xfId="5" applyNumberFormat="1" applyFont="1" applyFill="1" applyBorder="1" applyAlignment="1" applyProtection="1">
      <alignment horizontal="right" vertical="center"/>
      <protection hidden="1"/>
    </xf>
    <xf numFmtId="4" fontId="29" fillId="14" borderId="12" xfId="5" applyNumberFormat="1" applyFont="1" applyFill="1" applyBorder="1" applyAlignment="1" applyProtection="1">
      <alignment horizontal="right" vertical="center"/>
      <protection hidden="1"/>
    </xf>
    <xf numFmtId="3" fontId="30" fillId="9" borderId="0" xfId="5" applyNumberFormat="1" applyFont="1" applyFill="1" applyProtection="1">
      <protection hidden="1"/>
    </xf>
    <xf numFmtId="4" fontId="29" fillId="8" borderId="12" xfId="5" applyNumberFormat="1" applyFont="1" applyFill="1" applyBorder="1" applyAlignment="1" applyProtection="1">
      <alignment horizontal="right" vertical="center"/>
      <protection hidden="1"/>
    </xf>
    <xf numFmtId="3" fontId="29" fillId="9" borderId="0" xfId="5" applyNumberFormat="1" applyFont="1" applyFill="1" applyAlignment="1" applyProtection="1">
      <alignment horizontal="right" vertical="center"/>
      <protection hidden="1"/>
    </xf>
    <xf numFmtId="3" fontId="29" fillId="8" borderId="12" xfId="5" applyNumberFormat="1" applyFont="1" applyFill="1" applyBorder="1" applyAlignment="1" applyProtection="1">
      <alignment horizontal="right" vertical="center"/>
      <protection hidden="1"/>
    </xf>
    <xf numFmtId="0" fontId="30" fillId="0" borderId="0" xfId="5" applyFont="1" applyProtection="1">
      <protection hidden="1"/>
    </xf>
    <xf numFmtId="0" fontId="30" fillId="9" borderId="0" xfId="5" applyFont="1" applyFill="1" applyProtection="1">
      <protection hidden="1"/>
    </xf>
    <xf numFmtId="165" fontId="121" fillId="0" borderId="0" xfId="5" applyNumberFormat="1" applyFont="1" applyProtection="1">
      <protection hidden="1"/>
    </xf>
    <xf numFmtId="165" fontId="137" fillId="0" borderId="0" xfId="5" applyNumberFormat="1" applyFont="1" applyProtection="1">
      <protection hidden="1"/>
    </xf>
    <xf numFmtId="165" fontId="138" fillId="0" borderId="0" xfId="5" applyNumberFormat="1" applyFont="1" applyProtection="1">
      <protection hidden="1"/>
    </xf>
    <xf numFmtId="165" fontId="35" fillId="0" borderId="0" xfId="5" applyNumberFormat="1" applyFont="1"/>
    <xf numFmtId="0" fontId="139" fillId="0" borderId="0" xfId="26" applyFont="1" applyAlignment="1">
      <alignment vertical="center"/>
    </xf>
    <xf numFmtId="165" fontId="121" fillId="0" borderId="0" xfId="5" applyNumberFormat="1" applyFont="1"/>
    <xf numFmtId="165" fontId="35" fillId="0" borderId="0" xfId="5" applyNumberFormat="1" applyFont="1" applyAlignment="1">
      <alignment horizontal="center" vertical="center"/>
    </xf>
    <xf numFmtId="165" fontId="121" fillId="9" borderId="0" xfId="5" applyNumberFormat="1" applyFont="1" applyFill="1" applyProtection="1">
      <protection locked="0"/>
    </xf>
    <xf numFmtId="0" fontId="140" fillId="0" borderId="0" xfId="26" applyFont="1"/>
    <xf numFmtId="0" fontId="142" fillId="0" borderId="0" xfId="26" applyFont="1" applyAlignment="1">
      <alignment horizontal="center" vertical="center" wrapText="1"/>
    </xf>
    <xf numFmtId="0" fontId="143" fillId="0" borderId="0" xfId="26" applyFont="1" applyAlignment="1">
      <alignment vertical="center" wrapText="1"/>
    </xf>
    <xf numFmtId="165" fontId="43" fillId="3" borderId="18" xfId="5" applyNumberFormat="1" applyFont="1" applyFill="1" applyBorder="1" applyAlignment="1" applyProtection="1">
      <alignment horizontal="center" vertical="center" textRotation="90" wrapText="1"/>
      <protection hidden="1"/>
    </xf>
    <xf numFmtId="0" fontId="144" fillId="0" borderId="0" xfId="26" applyFont="1" applyAlignment="1">
      <alignment vertical="center" wrapText="1"/>
    </xf>
    <xf numFmtId="0" fontId="145" fillId="0" borderId="0" xfId="26" applyFont="1" applyAlignment="1">
      <alignment vertical="center" wrapText="1"/>
    </xf>
    <xf numFmtId="0" fontId="143" fillId="0" borderId="10" xfId="26" applyFont="1" applyBorder="1" applyAlignment="1">
      <alignment horizontal="left" vertical="center" wrapText="1"/>
    </xf>
    <xf numFmtId="0" fontId="146" fillId="0" borderId="0" xfId="26" applyFont="1" applyAlignment="1">
      <alignment vertical="center" wrapText="1"/>
    </xf>
    <xf numFmtId="165" fontId="146" fillId="0" borderId="10" xfId="26" applyNumberFormat="1" applyFont="1" applyBorder="1" applyAlignment="1" applyProtection="1">
      <alignment horizontal="right" vertical="center" wrapText="1"/>
      <protection hidden="1"/>
    </xf>
    <xf numFmtId="3" fontId="146" fillId="0" borderId="11" xfId="26" applyNumberFormat="1" applyFont="1" applyBorder="1" applyAlignment="1" applyProtection="1">
      <alignment horizontal="right" vertical="center" wrapText="1"/>
      <protection hidden="1"/>
    </xf>
    <xf numFmtId="3" fontId="143" fillId="0" borderId="10" xfId="26" applyNumberFormat="1" applyFont="1" applyBorder="1" applyAlignment="1" applyProtection="1">
      <alignment horizontal="right" vertical="center" wrapText="1"/>
      <protection hidden="1"/>
    </xf>
    <xf numFmtId="0" fontId="146" fillId="0" borderId="0" xfId="26" applyFont="1"/>
    <xf numFmtId="0" fontId="146" fillId="0" borderId="0" xfId="26" applyFont="1" applyAlignment="1" applyProtection="1">
      <alignment vertical="center" wrapText="1"/>
      <protection hidden="1"/>
    </xf>
    <xf numFmtId="3" fontId="146" fillId="0" borderId="10" xfId="26" applyNumberFormat="1" applyFont="1" applyBorder="1" applyAlignment="1" applyProtection="1">
      <alignment horizontal="right" vertical="center" wrapText="1"/>
      <protection hidden="1"/>
    </xf>
    <xf numFmtId="0" fontId="140" fillId="0" borderId="0" xfId="26" applyFont="1" applyAlignment="1">
      <alignment vertical="center" wrapText="1"/>
    </xf>
    <xf numFmtId="165" fontId="145" fillId="0" borderId="15" xfId="26" applyNumberFormat="1" applyFont="1" applyBorder="1" applyAlignment="1" applyProtection="1">
      <alignment horizontal="right" vertical="center" wrapText="1"/>
      <protection hidden="1"/>
    </xf>
    <xf numFmtId="165" fontId="145" fillId="0" borderId="16" xfId="26" applyNumberFormat="1" applyFont="1" applyBorder="1" applyAlignment="1" applyProtection="1">
      <alignment horizontal="right" vertical="center" wrapText="1"/>
      <protection hidden="1"/>
    </xf>
    <xf numFmtId="165" fontId="145" fillId="0" borderId="10" xfId="26" applyNumberFormat="1" applyFont="1" applyBorder="1" applyAlignment="1" applyProtection="1">
      <alignment horizontal="right" vertical="center" wrapText="1"/>
      <protection hidden="1"/>
    </xf>
    <xf numFmtId="0" fontId="133" fillId="0" borderId="0" xfId="26" applyFont="1" applyProtection="1">
      <protection hidden="1"/>
    </xf>
    <xf numFmtId="165" fontId="145" fillId="9" borderId="10" xfId="26" applyNumberFormat="1" applyFont="1" applyFill="1" applyBorder="1" applyAlignment="1" applyProtection="1">
      <alignment horizontal="right" vertical="center" wrapText="1"/>
      <protection hidden="1"/>
    </xf>
    <xf numFmtId="0" fontId="145" fillId="0" borderId="0" xfId="26" applyFont="1" applyProtection="1">
      <protection hidden="1"/>
    </xf>
    <xf numFmtId="3" fontId="145" fillId="0" borderId="0" xfId="26" applyNumberFormat="1" applyFont="1" applyProtection="1">
      <protection hidden="1"/>
    </xf>
    <xf numFmtId="0" fontId="143" fillId="8" borderId="10" xfId="26" applyFont="1" applyFill="1" applyBorder="1" applyAlignment="1">
      <alignment horizontal="center" vertical="center" wrapText="1"/>
    </xf>
    <xf numFmtId="3" fontId="143" fillId="8" borderId="10" xfId="26" applyNumberFormat="1" applyFont="1" applyFill="1" applyBorder="1" applyAlignment="1" applyProtection="1">
      <alignment horizontal="right" vertical="center" wrapText="1"/>
      <protection hidden="1"/>
    </xf>
    <xf numFmtId="0" fontId="145" fillId="0" borderId="0" xfId="26" applyFont="1" applyAlignment="1" applyProtection="1">
      <alignment vertical="center" wrapText="1"/>
      <protection hidden="1"/>
    </xf>
    <xf numFmtId="0" fontId="143" fillId="0" borderId="0" xfId="26" applyFont="1" applyAlignment="1" applyProtection="1">
      <alignment vertical="center" wrapText="1"/>
      <protection hidden="1"/>
    </xf>
    <xf numFmtId="165" fontId="151" fillId="0" borderId="0" xfId="5" applyNumberFormat="1" applyFont="1" applyAlignment="1" applyProtection="1">
      <alignment vertical="center" wrapText="1"/>
      <protection hidden="1"/>
    </xf>
    <xf numFmtId="3" fontId="151" fillId="0" borderId="0" xfId="5" applyNumberFormat="1" applyFont="1" applyAlignment="1" applyProtection="1">
      <alignment horizontal="right" vertical="center"/>
      <protection hidden="1"/>
    </xf>
    <xf numFmtId="0" fontId="5" fillId="0" borderId="0" xfId="5"/>
    <xf numFmtId="0" fontId="91" fillId="0" borderId="0" xfId="30" applyFont="1"/>
    <xf numFmtId="0" fontId="131" fillId="0" borderId="0" xfId="30" applyFont="1"/>
    <xf numFmtId="0" fontId="91" fillId="0" borderId="0" xfId="30" applyFont="1" applyAlignment="1">
      <alignment vertical="center" wrapText="1"/>
    </xf>
    <xf numFmtId="0" fontId="156" fillId="0" borderId="0" xfId="30" applyFont="1" applyAlignment="1">
      <alignment vertical="center" wrapText="1"/>
    </xf>
    <xf numFmtId="0" fontId="97" fillId="0" borderId="10" xfId="30" applyFont="1" applyBorder="1" applyAlignment="1">
      <alignment vertical="center" wrapText="1"/>
    </xf>
    <xf numFmtId="0" fontId="131" fillId="0" borderId="0" xfId="30" applyFont="1" applyAlignment="1">
      <alignment vertical="center" wrapText="1"/>
    </xf>
    <xf numFmtId="165" fontId="131" fillId="0" borderId="10" xfId="30" applyNumberFormat="1" applyFont="1" applyBorder="1" applyAlignment="1" applyProtection="1">
      <alignment horizontal="right" vertical="center" wrapText="1"/>
      <protection hidden="1"/>
    </xf>
    <xf numFmtId="3" fontId="92" fillId="0" borderId="10" xfId="30" applyNumberFormat="1" applyFont="1" applyBorder="1" applyAlignment="1" applyProtection="1">
      <alignment horizontal="right" vertical="center" wrapText="1"/>
      <protection hidden="1"/>
    </xf>
    <xf numFmtId="1" fontId="92" fillId="0" borderId="10" xfId="30" applyNumberFormat="1" applyFont="1" applyBorder="1" applyAlignment="1" applyProtection="1">
      <alignment horizontal="right" vertical="center" wrapText="1"/>
      <protection hidden="1"/>
    </xf>
    <xf numFmtId="0" fontId="131" fillId="0" borderId="0" xfId="30" applyFont="1" applyAlignment="1" applyProtection="1">
      <alignment vertical="center" wrapText="1"/>
      <protection hidden="1"/>
    </xf>
    <xf numFmtId="0" fontId="131" fillId="0" borderId="0" xfId="30" applyFont="1" applyAlignment="1" applyProtection="1">
      <alignment horizontal="right" vertical="center" wrapText="1"/>
      <protection hidden="1"/>
    </xf>
    <xf numFmtId="3" fontId="91" fillId="0" borderId="0" xfId="30" applyNumberFormat="1" applyFont="1" applyAlignment="1" applyProtection="1">
      <alignment vertical="center" wrapText="1"/>
      <protection hidden="1"/>
    </xf>
    <xf numFmtId="1" fontId="91" fillId="0" borderId="0" xfId="30" applyNumberFormat="1" applyFont="1" applyAlignment="1" applyProtection="1">
      <alignment vertical="center" wrapText="1"/>
      <protection hidden="1"/>
    </xf>
    <xf numFmtId="0" fontId="91" fillId="0" borderId="0" xfId="30" applyFont="1" applyAlignment="1" applyProtection="1">
      <alignment vertical="center" wrapText="1"/>
      <protection hidden="1"/>
    </xf>
    <xf numFmtId="165" fontId="131" fillId="0" borderId="38" xfId="30" applyNumberFormat="1" applyFont="1" applyBorder="1" applyAlignment="1" applyProtection="1">
      <alignment horizontal="right" vertical="center" wrapText="1"/>
      <protection hidden="1"/>
    </xf>
    <xf numFmtId="165" fontId="131" fillId="0" borderId="16" xfId="30" applyNumberFormat="1" applyFont="1" applyBorder="1" applyAlignment="1" applyProtection="1">
      <alignment horizontal="right" vertical="center" wrapText="1"/>
      <protection hidden="1"/>
    </xf>
    <xf numFmtId="0" fontId="97" fillId="8" borderId="12" xfId="30" applyFont="1" applyFill="1" applyBorder="1" applyAlignment="1">
      <alignment horizontal="center" vertical="center" wrapText="1"/>
    </xf>
    <xf numFmtId="0" fontId="131" fillId="0" borderId="0" xfId="30" applyFont="1" applyAlignment="1">
      <alignment horizontal="right" vertical="center" wrapText="1"/>
    </xf>
    <xf numFmtId="3" fontId="92" fillId="8" borderId="12" xfId="30" applyNumberFormat="1" applyFont="1" applyFill="1" applyBorder="1" applyAlignment="1" applyProtection="1">
      <alignment horizontal="right" vertical="center" wrapText="1"/>
      <protection hidden="1"/>
    </xf>
    <xf numFmtId="0" fontId="97" fillId="0" borderId="0" xfId="30" applyFont="1" applyAlignment="1">
      <alignment vertical="center" wrapText="1"/>
    </xf>
    <xf numFmtId="3" fontId="131" fillId="0" borderId="0" xfId="30" applyNumberFormat="1" applyFont="1" applyAlignment="1" applyProtection="1">
      <alignment horizontal="right" vertical="center" wrapText="1"/>
      <protection hidden="1"/>
    </xf>
    <xf numFmtId="3" fontId="92" fillId="0" borderId="0" xfId="30" applyNumberFormat="1" applyFont="1" applyAlignment="1" applyProtection="1">
      <alignment horizontal="right" vertical="center" wrapText="1"/>
      <protection hidden="1"/>
    </xf>
    <xf numFmtId="1" fontId="92" fillId="0" borderId="0" xfId="30" applyNumberFormat="1" applyFont="1" applyAlignment="1" applyProtection="1">
      <alignment horizontal="right" vertical="center" wrapText="1"/>
      <protection hidden="1"/>
    </xf>
    <xf numFmtId="0" fontId="97" fillId="8" borderId="10" xfId="30" applyFont="1" applyFill="1" applyBorder="1" applyAlignment="1">
      <alignment horizontal="center" vertical="center" wrapText="1"/>
    </xf>
    <xf numFmtId="0" fontId="92" fillId="0" borderId="0" xfId="30" applyFont="1" applyAlignment="1">
      <alignment vertical="center" wrapText="1"/>
    </xf>
    <xf numFmtId="3" fontId="92" fillId="8" borderId="10" xfId="30" applyNumberFormat="1" applyFont="1" applyFill="1" applyBorder="1" applyAlignment="1" applyProtection="1">
      <alignment horizontal="right" vertical="center" wrapText="1"/>
      <protection hidden="1"/>
    </xf>
    <xf numFmtId="0" fontId="92" fillId="0" borderId="0" xfId="30" applyFont="1" applyAlignment="1" applyProtection="1">
      <alignment horizontal="right" vertical="center" wrapText="1"/>
      <protection hidden="1"/>
    </xf>
    <xf numFmtId="0" fontId="131" fillId="0" borderId="0" xfId="5" applyFont="1"/>
    <xf numFmtId="0" fontId="5" fillId="0" borderId="0" xfId="5" applyProtection="1">
      <protection hidden="1"/>
    </xf>
    <xf numFmtId="0" fontId="51" fillId="0" borderId="0" xfId="5" applyFont="1" applyAlignment="1">
      <alignment wrapText="1"/>
    </xf>
    <xf numFmtId="0" fontId="53" fillId="0" borderId="0" xfId="5" applyFont="1"/>
    <xf numFmtId="0" fontId="5" fillId="9" borderId="0" xfId="5" applyFill="1"/>
    <xf numFmtId="0" fontId="96" fillId="0" borderId="0" xfId="0" applyFont="1"/>
    <xf numFmtId="2" fontId="93" fillId="0" borderId="10" xfId="0" applyNumberFormat="1" applyFont="1" applyBorder="1" applyAlignment="1">
      <alignment horizontal="right" vertical="center" wrapText="1"/>
    </xf>
    <xf numFmtId="2" fontId="93" fillId="8" borderId="10" xfId="0" applyNumberFormat="1" applyFont="1" applyFill="1" applyBorder="1" applyAlignment="1">
      <alignment horizontal="right" vertical="center" wrapText="1"/>
    </xf>
    <xf numFmtId="0" fontId="82" fillId="0" borderId="0" xfId="0" applyFont="1" applyAlignment="1">
      <alignment vertical="center" wrapText="1"/>
    </xf>
    <xf numFmtId="0" fontId="158" fillId="0" borderId="0" xfId="0" applyFont="1" applyAlignment="1">
      <alignment vertical="center" wrapText="1"/>
    </xf>
    <xf numFmtId="0" fontId="158" fillId="0" borderId="0" xfId="0" applyFont="1" applyAlignment="1">
      <alignment horizontal="center" vertical="center" wrapText="1"/>
    </xf>
    <xf numFmtId="3" fontId="158" fillId="0" borderId="0" xfId="0" applyNumberFormat="1" applyFont="1" applyAlignment="1">
      <alignment horizontal="center" vertical="center" wrapText="1"/>
    </xf>
    <xf numFmtId="0" fontId="158" fillId="0" borderId="0" xfId="0" applyFont="1"/>
    <xf numFmtId="0" fontId="100" fillId="3" borderId="18" xfId="24" applyFont="1" applyFill="1" applyBorder="1" applyAlignment="1">
      <alignment horizontal="center" vertical="center" wrapText="1"/>
    </xf>
    <xf numFmtId="0" fontId="98" fillId="0" borderId="0" xfId="24" applyFont="1" applyAlignment="1">
      <alignment horizontal="left"/>
    </xf>
    <xf numFmtId="0" fontId="159" fillId="0" borderId="0" xfId="0" applyFont="1" applyAlignment="1">
      <alignment vertical="center" wrapText="1"/>
    </xf>
    <xf numFmtId="3" fontId="159" fillId="0" borderId="0" xfId="0" applyNumberFormat="1" applyFont="1" applyAlignment="1">
      <alignment horizontal="center" vertical="center" wrapText="1"/>
    </xf>
    <xf numFmtId="0" fontId="113" fillId="0" borderId="0" xfId="0" applyFont="1"/>
    <xf numFmtId="0" fontId="159" fillId="0" borderId="0" xfId="0" applyFont="1" applyAlignment="1">
      <alignment horizontal="center" vertical="center" wrapText="1"/>
    </xf>
    <xf numFmtId="0" fontId="157" fillId="0" borderId="0" xfId="0" applyFont="1"/>
    <xf numFmtId="0" fontId="145" fillId="0" borderId="0" xfId="26" applyFont="1" applyAlignment="1">
      <alignment vertical="center"/>
    </xf>
    <xf numFmtId="2" fontId="92" fillId="0" borderId="10" xfId="30" applyNumberFormat="1" applyFont="1" applyBorder="1" applyAlignment="1" applyProtection="1">
      <alignment horizontal="right" vertical="center" wrapText="1"/>
      <protection hidden="1"/>
    </xf>
    <xf numFmtId="2" fontId="92" fillId="8" borderId="12" xfId="30" applyNumberFormat="1" applyFont="1" applyFill="1" applyBorder="1" applyAlignment="1" applyProtection="1">
      <alignment horizontal="right" vertical="center" wrapText="1"/>
      <protection hidden="1"/>
    </xf>
    <xf numFmtId="0" fontId="147" fillId="0" borderId="0" xfId="5" applyFont="1"/>
    <xf numFmtId="0" fontId="140" fillId="0" borderId="0" xfId="38" applyFont="1"/>
    <xf numFmtId="0" fontId="133" fillId="0" borderId="0" xfId="38" applyFont="1"/>
    <xf numFmtId="0" fontId="144" fillId="0" borderId="0" xfId="38" applyFont="1" applyAlignment="1">
      <alignment vertical="center" wrapText="1"/>
    </xf>
    <xf numFmtId="49" fontId="144" fillId="0" borderId="0" xfId="38" applyNumberFormat="1" applyFont="1" applyAlignment="1">
      <alignment vertical="center" wrapText="1"/>
    </xf>
    <xf numFmtId="0" fontId="142" fillId="0" borderId="0" xfId="38" applyFont="1" applyAlignment="1">
      <alignment vertical="center" wrapText="1"/>
    </xf>
    <xf numFmtId="3" fontId="147" fillId="0" borderId="0" xfId="5" applyNumberFormat="1" applyFont="1"/>
    <xf numFmtId="0" fontId="148" fillId="0" borderId="0" xfId="38" applyFont="1" applyAlignment="1">
      <alignment vertical="center" wrapText="1"/>
    </xf>
    <xf numFmtId="0" fontId="149" fillId="0" borderId="0" xfId="38" applyFont="1"/>
    <xf numFmtId="0" fontId="150" fillId="0" borderId="0" xfId="38" applyFont="1" applyAlignment="1">
      <alignment vertical="center" wrapText="1"/>
    </xf>
    <xf numFmtId="0" fontId="145" fillId="0" borderId="0" xfId="38" applyFont="1"/>
    <xf numFmtId="0" fontId="150" fillId="0" borderId="0" xfId="38" applyFont="1"/>
    <xf numFmtId="3" fontId="150" fillId="0" borderId="0" xfId="38" applyNumberFormat="1" applyFont="1"/>
    <xf numFmtId="0" fontId="152" fillId="0" borderId="0" xfId="38" applyFont="1"/>
    <xf numFmtId="0" fontId="153" fillId="0" borderId="0" xfId="38" applyFont="1"/>
    <xf numFmtId="0" fontId="144" fillId="0" borderId="0" xfId="38" applyFont="1" applyAlignment="1">
      <alignment horizontal="right"/>
    </xf>
    <xf numFmtId="3" fontId="144" fillId="0" borderId="0" xfId="38" applyNumberFormat="1" applyFont="1" applyAlignment="1">
      <alignment horizontal="left"/>
    </xf>
    <xf numFmtId="0" fontId="154" fillId="0" borderId="0" xfId="38" applyFont="1" applyAlignment="1">
      <alignment horizontal="left" vertical="center"/>
    </xf>
    <xf numFmtId="0" fontId="161" fillId="0" borderId="0" xfId="24" applyFont="1" applyAlignment="1">
      <alignment horizontal="left"/>
    </xf>
    <xf numFmtId="0" fontId="72" fillId="0" borderId="0" xfId="0" applyFont="1"/>
    <xf numFmtId="0" fontId="44" fillId="3" borderId="0" xfId="12" applyFont="1" applyFill="1" applyAlignment="1">
      <alignment horizontal="center" vertical="center" textRotation="90"/>
    </xf>
    <xf numFmtId="3" fontId="29" fillId="0" borderId="0" xfId="12" applyNumberFormat="1" applyFont="1" applyAlignment="1">
      <alignment horizontal="right" vertical="center" wrapText="1"/>
    </xf>
    <xf numFmtId="0" fontId="30" fillId="0" borderId="0" xfId="12" applyFont="1" applyAlignment="1">
      <alignment horizontal="right" vertical="center" wrapText="1"/>
    </xf>
    <xf numFmtId="0" fontId="28" fillId="0" borderId="0" xfId="12" applyFont="1" applyAlignment="1">
      <alignment horizontal="center" vertical="center" wrapText="1"/>
    </xf>
    <xf numFmtId="0" fontId="43" fillId="2" borderId="0" xfId="12" applyFont="1" applyFill="1" applyAlignment="1">
      <alignment horizontal="center" vertical="center"/>
    </xf>
    <xf numFmtId="0" fontId="29" fillId="0" borderId="0" xfId="12" applyFont="1" applyAlignment="1">
      <alignment horizontal="justify" vertical="center" wrapText="1"/>
    </xf>
    <xf numFmtId="0" fontId="30" fillId="0" borderId="0" xfId="12" applyFont="1" applyAlignment="1">
      <alignment horizontal="justify" vertical="center" wrapText="1"/>
    </xf>
    <xf numFmtId="2" fontId="29" fillId="0" borderId="0" xfId="12" applyNumberFormat="1" applyFont="1" applyAlignment="1">
      <alignment horizontal="right" vertical="center" wrapText="1"/>
    </xf>
    <xf numFmtId="0" fontId="29" fillId="0" borderId="0" xfId="12" applyFont="1" applyAlignment="1">
      <alignment horizontal="left" vertical="center" wrapText="1"/>
    </xf>
    <xf numFmtId="3" fontId="29" fillId="0" borderId="0" xfId="12" applyNumberFormat="1" applyFont="1" applyAlignment="1">
      <alignment horizontal="center" vertical="center"/>
    </xf>
    <xf numFmtId="0" fontId="29" fillId="0" borderId="0" xfId="12" applyFont="1" applyAlignment="1">
      <alignment horizontal="center" vertical="center"/>
    </xf>
    <xf numFmtId="0" fontId="30" fillId="0" borderId="0" xfId="12" applyFont="1" applyAlignment="1">
      <alignment horizontal="left" vertical="center" wrapText="1"/>
    </xf>
    <xf numFmtId="0" fontId="32" fillId="0" borderId="0" xfId="12" applyFont="1" applyAlignment="1">
      <alignment horizontal="right" vertical="center"/>
    </xf>
    <xf numFmtId="0" fontId="29" fillId="0" borderId="0" xfId="12" applyFont="1" applyAlignment="1">
      <alignment horizontal="right" vertical="center"/>
    </xf>
    <xf numFmtId="0" fontId="108" fillId="5" borderId="0" xfId="12" applyFont="1" applyFill="1" applyAlignment="1">
      <alignment horizontal="left" vertical="center" wrapText="1"/>
    </xf>
    <xf numFmtId="0" fontId="29" fillId="0" borderId="0" xfId="12" quotePrefix="1" applyFont="1" applyAlignment="1">
      <alignment horizontal="justify" vertical="center" wrapText="1"/>
    </xf>
    <xf numFmtId="0" fontId="29" fillId="0" borderId="0" xfId="12" applyFont="1" applyAlignment="1">
      <alignment horizontal="left" vertical="center"/>
    </xf>
    <xf numFmtId="0" fontId="50" fillId="0" borderId="0" xfId="0" applyFont="1" applyAlignment="1">
      <alignment horizontal="center" vertical="center" wrapText="1"/>
    </xf>
    <xf numFmtId="3" fontId="52" fillId="0" borderId="0" xfId="0" applyNumberFormat="1" applyFont="1" applyAlignment="1">
      <alignment horizontal="center" vertical="center"/>
    </xf>
    <xf numFmtId="0" fontId="56" fillId="0" borderId="0" xfId="0" applyFont="1" applyAlignment="1">
      <alignment horizontal="center" vertical="center"/>
    </xf>
    <xf numFmtId="0" fontId="55" fillId="0" borderId="0" xfId="0" applyFont="1" applyAlignment="1">
      <alignment horizontal="center" vertical="center"/>
    </xf>
    <xf numFmtId="0" fontId="99" fillId="0" borderId="0" xfId="12" applyFont="1" applyAlignment="1">
      <alignment horizontal="center" vertical="center" wrapText="1"/>
    </xf>
    <xf numFmtId="0" fontId="60" fillId="3" borderId="19" xfId="12" applyFont="1" applyFill="1" applyBorder="1" applyAlignment="1">
      <alignment horizontal="center" vertical="center" wrapText="1"/>
    </xf>
    <xf numFmtId="0" fontId="60" fillId="3" borderId="21" xfId="12" applyFont="1" applyFill="1" applyBorder="1" applyAlignment="1">
      <alignment horizontal="center" vertical="center" wrapText="1"/>
    </xf>
    <xf numFmtId="0" fontId="60" fillId="3" borderId="24" xfId="12" applyFont="1" applyFill="1" applyBorder="1" applyAlignment="1">
      <alignment horizontal="center" vertical="center" wrapText="1"/>
    </xf>
    <xf numFmtId="0" fontId="60" fillId="3" borderId="25" xfId="12" applyFont="1" applyFill="1" applyBorder="1" applyAlignment="1">
      <alignment horizontal="center" vertical="center" wrapText="1"/>
    </xf>
    <xf numFmtId="0" fontId="60" fillId="3" borderId="20" xfId="12" applyFont="1" applyFill="1" applyBorder="1" applyAlignment="1">
      <alignment horizontal="center" vertical="center" wrapText="1"/>
    </xf>
    <xf numFmtId="0" fontId="60" fillId="3" borderId="23" xfId="12" applyFont="1" applyFill="1" applyBorder="1" applyAlignment="1">
      <alignment horizontal="center" vertical="center" wrapText="1"/>
    </xf>
    <xf numFmtId="0" fontId="60" fillId="3" borderId="32" xfId="12" applyFont="1" applyFill="1" applyBorder="1" applyAlignment="1">
      <alignment horizontal="center" vertical="center" wrapText="1"/>
    </xf>
    <xf numFmtId="0" fontId="60" fillId="3" borderId="33" xfId="12" applyFont="1" applyFill="1" applyBorder="1" applyAlignment="1">
      <alignment horizontal="center" vertical="center" wrapText="1"/>
    </xf>
    <xf numFmtId="0" fontId="60" fillId="3" borderId="34" xfId="12" applyFont="1" applyFill="1" applyBorder="1" applyAlignment="1">
      <alignment horizontal="center" vertical="center" wrapText="1"/>
    </xf>
    <xf numFmtId="0" fontId="103" fillId="0" borderId="0" xfId="12" applyFont="1" applyAlignment="1">
      <alignment horizontal="center" vertical="center" wrapText="1"/>
    </xf>
    <xf numFmtId="49" fontId="103" fillId="0" borderId="0" xfId="12" applyNumberFormat="1" applyFont="1" applyAlignment="1">
      <alignment horizontal="center" vertical="center" wrapText="1"/>
    </xf>
    <xf numFmtId="0" fontId="117" fillId="0" borderId="0" xfId="12" applyFont="1" applyAlignment="1">
      <alignment horizontal="center" vertical="center"/>
    </xf>
    <xf numFmtId="0" fontId="119" fillId="0" borderId="0" xfId="12" applyFont="1" applyAlignment="1">
      <alignment horizontal="center" vertical="center"/>
    </xf>
    <xf numFmtId="0" fontId="58" fillId="0" borderId="0" xfId="0" applyFont="1" applyAlignment="1">
      <alignment horizontal="center" vertical="center" wrapText="1"/>
    </xf>
    <xf numFmtId="0" fontId="60" fillId="3" borderId="18" xfId="0" applyFont="1" applyFill="1" applyBorder="1" applyAlignment="1">
      <alignment horizontal="center" vertical="center" wrapText="1"/>
    </xf>
    <xf numFmtId="0" fontId="50" fillId="6" borderId="14" xfId="0" applyFont="1" applyFill="1" applyBorder="1" applyAlignment="1">
      <alignment horizontal="center" vertical="center" wrapText="1"/>
    </xf>
    <xf numFmtId="0" fontId="64" fillId="0" borderId="0" xfId="0" applyFont="1" applyAlignment="1">
      <alignment horizontal="right" vertical="center"/>
    </xf>
    <xf numFmtId="3" fontId="64" fillId="0" borderId="0" xfId="0" applyNumberFormat="1" applyFont="1" applyAlignment="1">
      <alignment horizontal="left" vertical="center"/>
    </xf>
    <xf numFmtId="3" fontId="0" fillId="0" borderId="0" xfId="0" applyNumberFormat="1" applyAlignment="1">
      <alignment horizontal="left" vertical="center"/>
    </xf>
    <xf numFmtId="0" fontId="62" fillId="0" borderId="0" xfId="0" applyFont="1" applyAlignment="1">
      <alignment horizontal="center" vertical="center" wrapText="1"/>
    </xf>
    <xf numFmtId="0" fontId="66" fillId="0" borderId="0" xfId="0" applyFont="1" applyAlignment="1">
      <alignment horizontal="center" vertical="center" wrapText="1"/>
    </xf>
    <xf numFmtId="0" fontId="51" fillId="0" borderId="0" xfId="0" applyFont="1" applyAlignment="1">
      <alignment vertical="center" wrapText="1"/>
    </xf>
    <xf numFmtId="0" fontId="69" fillId="3" borderId="18" xfId="0" applyFont="1" applyFill="1" applyBorder="1" applyAlignment="1">
      <alignment horizontal="center" vertical="center" wrapText="1"/>
    </xf>
    <xf numFmtId="0" fontId="68" fillId="0" borderId="12" xfId="0" applyFont="1" applyBorder="1" applyAlignment="1">
      <alignment horizontal="center" vertical="center" wrapText="1"/>
    </xf>
    <xf numFmtId="0" fontId="68" fillId="8" borderId="12" xfId="0" applyFont="1" applyFill="1" applyBorder="1" applyAlignment="1">
      <alignment horizontal="left" vertical="center" wrapText="1"/>
    </xf>
    <xf numFmtId="0" fontId="71" fillId="0" borderId="0" xfId="0" applyFont="1" applyAlignment="1">
      <alignment vertical="top" wrapText="1"/>
    </xf>
    <xf numFmtId="0" fontId="70" fillId="0" borderId="0" xfId="0" applyFont="1" applyAlignment="1">
      <alignment horizontal="center" wrapText="1"/>
    </xf>
    <xf numFmtId="0" fontId="70" fillId="0" borderId="0" xfId="0" applyFont="1" applyAlignment="1">
      <alignment horizontal="center" vertical="center" wrapText="1"/>
    </xf>
    <xf numFmtId="0" fontId="74" fillId="0" borderId="0" xfId="0" applyFont="1" applyAlignment="1">
      <alignment vertical="center" wrapText="1"/>
    </xf>
    <xf numFmtId="0" fontId="70" fillId="0" borderId="0" xfId="0" applyFont="1" applyAlignment="1">
      <alignment horizontal="center"/>
    </xf>
    <xf numFmtId="0" fontId="79" fillId="0" borderId="0" xfId="0" applyFont="1" applyAlignment="1">
      <alignment horizontal="center" vertical="center" wrapText="1"/>
    </xf>
    <xf numFmtId="0" fontId="125" fillId="11" borderId="18" xfId="12" applyFont="1" applyFill="1" applyBorder="1" applyAlignment="1">
      <alignment horizontal="center" vertical="center" textRotation="90" wrapText="1"/>
    </xf>
    <xf numFmtId="0" fontId="120" fillId="0" borderId="0" xfId="12" applyFont="1" applyAlignment="1">
      <alignment horizontal="center" vertical="center" wrapText="1"/>
    </xf>
    <xf numFmtId="49" fontId="120" fillId="0" borderId="0" xfId="12" applyNumberFormat="1" applyFont="1" applyAlignment="1">
      <alignment horizontal="center" vertical="center" wrapText="1"/>
    </xf>
    <xf numFmtId="0" fontId="122" fillId="11" borderId="33" xfId="12" applyFont="1" applyFill="1" applyBorder="1" applyAlignment="1">
      <alignment horizontal="center" vertical="center" wrapText="1"/>
    </xf>
    <xf numFmtId="0" fontId="122" fillId="11" borderId="18" xfId="12" applyFont="1" applyFill="1" applyBorder="1" applyAlignment="1">
      <alignment horizontal="center" vertical="center" wrapText="1"/>
    </xf>
    <xf numFmtId="0" fontId="123" fillId="0" borderId="0" xfId="12" applyFont="1" applyAlignment="1">
      <alignment horizontal="center" vertical="center" wrapText="1"/>
    </xf>
    <xf numFmtId="0" fontId="124" fillId="11" borderId="33" xfId="12" applyFont="1" applyFill="1" applyBorder="1" applyAlignment="1">
      <alignment horizontal="center" vertical="center" textRotation="90" wrapText="1"/>
    </xf>
    <xf numFmtId="0" fontId="124" fillId="11" borderId="18" xfId="12" applyFont="1" applyFill="1" applyBorder="1" applyAlignment="1">
      <alignment horizontal="center" vertical="center" textRotation="90" wrapText="1"/>
    </xf>
    <xf numFmtId="0" fontId="125" fillId="11" borderId="33" xfId="12" applyFont="1" applyFill="1" applyBorder="1" applyAlignment="1">
      <alignment horizontal="center" vertical="center" textRotation="90" wrapText="1"/>
    </xf>
    <xf numFmtId="0" fontId="125" fillId="11" borderId="33" xfId="12" applyFont="1" applyFill="1" applyBorder="1" applyAlignment="1">
      <alignment horizontal="center" vertical="center" wrapText="1"/>
    </xf>
    <xf numFmtId="0" fontId="125" fillId="11" borderId="18" xfId="12" applyFont="1" applyFill="1" applyBorder="1" applyAlignment="1">
      <alignment horizontal="center" vertical="center" wrapText="1"/>
    </xf>
    <xf numFmtId="0" fontId="126" fillId="0" borderId="0" xfId="12" applyFont="1" applyAlignment="1">
      <alignment horizontal="center"/>
    </xf>
    <xf numFmtId="0" fontId="33" fillId="0" borderId="0" xfId="12" applyFont="1" applyAlignment="1">
      <alignment horizontal="center" vertical="center" wrapText="1"/>
    </xf>
    <xf numFmtId="0" fontId="84" fillId="0" borderId="0" xfId="0" applyFont="1" applyAlignment="1">
      <alignment horizontal="center" vertical="center" wrapText="1"/>
    </xf>
    <xf numFmtId="0" fontId="86" fillId="3" borderId="18" xfId="0" applyFont="1" applyFill="1" applyBorder="1" applyAlignment="1">
      <alignment horizontal="center" vertical="center" wrapText="1"/>
    </xf>
    <xf numFmtId="0" fontId="51" fillId="0" borderId="0" xfId="24" applyFont="1" applyAlignment="1">
      <alignment horizontal="left" vertical="center" wrapText="1"/>
    </xf>
    <xf numFmtId="0" fontId="68" fillId="0" borderId="0" xfId="0" applyFont="1" applyAlignment="1">
      <alignment horizontal="center" vertical="center" wrapText="1"/>
    </xf>
    <xf numFmtId="0" fontId="86" fillId="3" borderId="12" xfId="0" applyFont="1" applyFill="1" applyBorder="1" applyAlignment="1">
      <alignment horizontal="center" vertical="center" wrapText="1"/>
    </xf>
    <xf numFmtId="0" fontId="82" fillId="0" borderId="0" xfId="0" applyFont="1" applyAlignment="1">
      <alignment horizontal="center" vertical="center" wrapText="1"/>
    </xf>
    <xf numFmtId="0" fontId="62" fillId="4" borderId="0" xfId="0" applyFont="1" applyFill="1" applyAlignment="1">
      <alignment horizontal="center" vertical="center" wrapText="1"/>
    </xf>
    <xf numFmtId="0" fontId="69" fillId="3" borderId="25" xfId="0" applyFont="1" applyFill="1" applyBorder="1" applyAlignment="1">
      <alignment horizontal="center" vertical="center" wrapText="1"/>
    </xf>
    <xf numFmtId="0" fontId="51" fillId="0" borderId="18" xfId="0" applyFont="1" applyBorder="1" applyAlignment="1">
      <alignment vertical="center" wrapText="1"/>
    </xf>
    <xf numFmtId="0" fontId="160" fillId="0" borderId="0" xfId="0" applyFont="1" applyAlignment="1">
      <alignment horizontal="center" vertical="center" wrapText="1"/>
    </xf>
    <xf numFmtId="0" fontId="91" fillId="0" borderId="18" xfId="0" applyFont="1" applyBorder="1" applyAlignment="1">
      <alignment vertical="center" wrapText="1"/>
    </xf>
    <xf numFmtId="0" fontId="86" fillId="3" borderId="18" xfId="0" applyFont="1" applyFill="1" applyBorder="1" applyAlignment="1">
      <alignment horizontal="center" vertical="center"/>
    </xf>
    <xf numFmtId="0" fontId="157" fillId="0" borderId="0" xfId="0" applyFont="1" applyAlignment="1">
      <alignment horizontal="center"/>
    </xf>
    <xf numFmtId="0" fontId="162" fillId="0" borderId="0" xfId="0" applyFont="1" applyAlignment="1">
      <alignment horizontal="center" vertical="center" wrapText="1"/>
    </xf>
    <xf numFmtId="0" fontId="97" fillId="0" borderId="18" xfId="0" applyFont="1" applyBorder="1" applyAlignment="1">
      <alignment vertical="center" wrapText="1"/>
    </xf>
    <xf numFmtId="0" fontId="141" fillId="0" borderId="0" xfId="26" applyFont="1" applyAlignment="1">
      <alignment horizontal="center" vertical="center" wrapText="1"/>
    </xf>
    <xf numFmtId="0" fontId="43" fillId="3" borderId="18" xfId="26" applyFont="1" applyFill="1" applyBorder="1" applyAlignment="1">
      <alignment horizontal="center" vertical="center" wrapText="1"/>
    </xf>
    <xf numFmtId="0" fontId="143" fillId="0" borderId="0" xfId="26" applyFont="1" applyAlignment="1">
      <alignment vertical="center" wrapText="1"/>
    </xf>
    <xf numFmtId="165" fontId="43" fillId="3" borderId="18" xfId="5" applyNumberFormat="1" applyFont="1" applyFill="1" applyBorder="1" applyAlignment="1" applyProtection="1">
      <alignment horizontal="center" vertical="center" wrapText="1"/>
      <protection hidden="1"/>
    </xf>
    <xf numFmtId="0" fontId="155" fillId="0" borderId="0" xfId="30" applyFont="1" applyAlignment="1">
      <alignment horizontal="center" wrapText="1"/>
    </xf>
    <xf numFmtId="0" fontId="155" fillId="0" borderId="0" xfId="30" applyFont="1" applyAlignment="1">
      <alignment horizontal="center" vertical="center" wrapText="1"/>
    </xf>
    <xf numFmtId="0" fontId="86" fillId="3" borderId="18" xfId="30" applyFont="1" applyFill="1" applyBorder="1" applyAlignment="1">
      <alignment horizontal="center" vertical="center" wrapText="1"/>
    </xf>
    <xf numFmtId="165" fontId="107" fillId="2" borderId="18" xfId="28" applyNumberFormat="1" applyFont="1" applyFill="1" applyBorder="1" applyAlignment="1" applyProtection="1">
      <alignment horizontal="center" vertical="center"/>
      <protection hidden="1"/>
    </xf>
    <xf numFmtId="0" fontId="156" fillId="0" borderId="0" xfId="30" applyFont="1" applyAlignment="1">
      <alignment vertical="center" wrapText="1"/>
    </xf>
    <xf numFmtId="165" fontId="107" fillId="2" borderId="18" xfId="28" applyNumberFormat="1" applyFont="1" applyFill="1" applyBorder="1" applyAlignment="1" applyProtection="1">
      <alignment horizontal="center" vertical="center" wrapText="1"/>
      <protection hidden="1"/>
    </xf>
    <xf numFmtId="165" fontId="107" fillId="2" borderId="18" xfId="29" applyNumberFormat="1" applyFont="1" applyFill="1" applyBorder="1" applyAlignment="1" applyProtection="1">
      <alignment horizontal="center" vertical="center" wrapText="1"/>
      <protection hidden="1"/>
    </xf>
    <xf numFmtId="0" fontId="107" fillId="3" borderId="18" xfId="5" applyFont="1" applyFill="1" applyBorder="1" applyAlignment="1">
      <alignment horizontal="center" vertical="center" wrapText="1"/>
    </xf>
    <xf numFmtId="0" fontId="135" fillId="3" borderId="18" xfId="5" applyFont="1" applyFill="1" applyBorder="1" applyAlignment="1">
      <alignment horizontal="center" vertical="center" wrapText="1"/>
    </xf>
    <xf numFmtId="165" fontId="135" fillId="2" borderId="18" xfId="28" applyNumberFormat="1" applyFont="1" applyFill="1" applyBorder="1" applyAlignment="1" applyProtection="1">
      <alignment horizontal="center" vertical="center" wrapText="1"/>
      <protection hidden="1"/>
    </xf>
    <xf numFmtId="165" fontId="135" fillId="2" borderId="18" xfId="29" applyNumberFormat="1" applyFont="1" applyFill="1" applyBorder="1" applyAlignment="1" applyProtection="1">
      <alignment horizontal="center" vertical="center" wrapText="1"/>
      <protection hidden="1"/>
    </xf>
    <xf numFmtId="165" fontId="135" fillId="2" borderId="18" xfId="28" applyNumberFormat="1" applyFont="1" applyFill="1" applyBorder="1" applyAlignment="1" applyProtection="1">
      <alignment horizontal="center" vertical="center"/>
      <protection hidden="1"/>
    </xf>
    <xf numFmtId="0" fontId="130" fillId="0" borderId="0" xfId="26" applyFont="1" applyAlignment="1">
      <alignment horizontal="center" vertical="center" wrapText="1"/>
    </xf>
    <xf numFmtId="0" fontId="130" fillId="0" borderId="0" xfId="26" applyFont="1" applyAlignment="1">
      <alignment horizontal="center" vertical="top" wrapText="1"/>
    </xf>
    <xf numFmtId="165" fontId="135" fillId="2" borderId="18" xfId="29" applyNumberFormat="1" applyFont="1" applyFill="1" applyBorder="1" applyAlignment="1" applyProtection="1">
      <alignment horizontal="center" vertical="center"/>
      <protection hidden="1"/>
    </xf>
    <xf numFmtId="0" fontId="144" fillId="0" borderId="0" xfId="38" applyFont="1" applyAlignment="1">
      <alignment horizontal="center" vertical="center" wrapText="1"/>
    </xf>
    <xf numFmtId="49" fontId="144" fillId="0" borderId="0" xfId="38" applyNumberFormat="1" applyFont="1" applyAlignment="1">
      <alignment horizontal="center" vertical="center" wrapText="1"/>
    </xf>
    <xf numFmtId="0" fontId="99" fillId="0" borderId="0" xfId="0" applyFont="1" applyAlignment="1">
      <alignment horizontal="center" vertical="center" wrapText="1"/>
    </xf>
    <xf numFmtId="0" fontId="100" fillId="3" borderId="18" xfId="0" applyFont="1" applyFill="1" applyBorder="1" applyAlignment="1">
      <alignment horizontal="center" vertical="center" wrapText="1"/>
    </xf>
    <xf numFmtId="0" fontId="51" fillId="0" borderId="18" xfId="0" applyFont="1" applyBorder="1" applyAlignment="1">
      <alignment horizontal="center" vertical="center" wrapText="1"/>
    </xf>
    <xf numFmtId="0" fontId="88" fillId="0" borderId="0" xfId="0" applyFont="1" applyAlignment="1">
      <alignment horizontal="center" vertical="center" wrapText="1"/>
    </xf>
    <xf numFmtId="0" fontId="54" fillId="0" borderId="0" xfId="0" applyFont="1" applyAlignment="1">
      <alignment horizontal="center" vertical="center" wrapText="1"/>
    </xf>
    <xf numFmtId="0" fontId="46" fillId="0" borderId="0" xfId="0" applyFont="1" applyAlignment="1">
      <alignment horizontal="center" vertical="center" wrapText="1"/>
    </xf>
    <xf numFmtId="0" fontId="102" fillId="0" borderId="0" xfId="0" applyFont="1" applyAlignment="1">
      <alignment horizontal="center" vertical="center" wrapText="1"/>
    </xf>
    <xf numFmtId="0" fontId="53" fillId="0" borderId="0" xfId="0" applyFont="1" applyAlignment="1">
      <alignment horizontal="left" vertical="center" wrapText="1"/>
    </xf>
    <xf numFmtId="0" fontId="103" fillId="0" borderId="0" xfId="0" applyFont="1" applyAlignment="1">
      <alignment horizontal="center" vertical="center" wrapText="1"/>
    </xf>
    <xf numFmtId="0" fontId="104" fillId="3" borderId="18" xfId="0" applyFont="1" applyFill="1" applyBorder="1" applyAlignment="1">
      <alignment horizontal="center" vertical="center" wrapText="1"/>
    </xf>
    <xf numFmtId="0" fontId="50" fillId="8" borderId="12" xfId="0" applyFont="1" applyFill="1" applyBorder="1" applyAlignment="1">
      <alignment horizontal="center" vertical="center" wrapText="1"/>
    </xf>
    <xf numFmtId="0" fontId="104" fillId="3" borderId="30" xfId="0" applyFont="1" applyFill="1" applyBorder="1" applyAlignment="1">
      <alignment horizontal="center" vertical="center" wrapText="1"/>
    </xf>
    <xf numFmtId="0" fontId="104" fillId="3" borderId="31" xfId="0" applyFont="1" applyFill="1" applyBorder="1" applyAlignment="1">
      <alignment horizontal="center" vertical="center" wrapText="1"/>
    </xf>
    <xf numFmtId="0" fontId="106" fillId="0" borderId="0" xfId="12" applyFont="1" applyAlignment="1">
      <alignment horizontal="center" vertical="center" wrapText="1"/>
    </xf>
    <xf numFmtId="49" fontId="106" fillId="0" borderId="0" xfId="12" applyNumberFormat="1" applyFont="1" applyAlignment="1">
      <alignment horizontal="center" vertical="center" wrapText="1"/>
    </xf>
    <xf numFmtId="0" fontId="86" fillId="3" borderId="17" xfId="12" applyFont="1" applyFill="1" applyBorder="1" applyAlignment="1">
      <alignment horizontal="center" vertical="center" wrapText="1"/>
    </xf>
    <xf numFmtId="0" fontId="86" fillId="3" borderId="0" xfId="12" applyFont="1" applyFill="1" applyAlignment="1">
      <alignment horizontal="center" vertical="center" wrapText="1"/>
    </xf>
    <xf numFmtId="0" fontId="107" fillId="3" borderId="18" xfId="24" applyFont="1" applyFill="1" applyBorder="1" applyAlignment="1">
      <alignment horizontal="center" vertical="center" wrapText="1"/>
    </xf>
    <xf numFmtId="0" fontId="45" fillId="0" borderId="0" xfId="24" applyFont="1" applyAlignment="1">
      <alignment horizontal="center" vertical="center" wrapText="1"/>
    </xf>
    <xf numFmtId="0" fontId="107" fillId="3" borderId="19" xfId="24" applyFont="1" applyFill="1" applyBorder="1" applyAlignment="1">
      <alignment horizontal="center" vertical="center" wrapText="1"/>
    </xf>
    <xf numFmtId="0" fontId="107" fillId="3" borderId="17" xfId="24" applyFont="1" applyFill="1" applyBorder="1" applyAlignment="1">
      <alignment horizontal="center" vertical="center" wrapText="1"/>
    </xf>
    <xf numFmtId="0" fontId="107" fillId="3" borderId="20" xfId="24" applyFont="1" applyFill="1" applyBorder="1" applyAlignment="1">
      <alignment horizontal="center" vertical="center" wrapText="1"/>
    </xf>
    <xf numFmtId="0" fontId="107" fillId="3" borderId="21" xfId="24" applyFont="1" applyFill="1" applyBorder="1" applyAlignment="1">
      <alignment horizontal="center" vertical="center" wrapText="1"/>
    </xf>
    <xf numFmtId="0" fontId="107" fillId="3" borderId="22" xfId="24" applyFont="1" applyFill="1" applyBorder="1" applyAlignment="1">
      <alignment horizontal="center" vertical="center" wrapText="1"/>
    </xf>
    <xf numFmtId="0" fontId="107" fillId="3" borderId="23" xfId="24" applyFont="1" applyFill="1" applyBorder="1" applyAlignment="1">
      <alignment horizontal="center" vertical="center" wrapText="1"/>
    </xf>
    <xf numFmtId="0" fontId="107" fillId="3" borderId="24" xfId="24" applyFont="1" applyFill="1" applyBorder="1" applyAlignment="1">
      <alignment horizontal="center" vertical="center" wrapText="1"/>
    </xf>
    <xf numFmtId="0" fontId="107" fillId="3" borderId="25" xfId="24" applyFont="1" applyFill="1" applyBorder="1" applyAlignment="1">
      <alignment horizontal="center" vertical="center" wrapText="1"/>
    </xf>
    <xf numFmtId="0" fontId="163" fillId="0" borderId="0" xfId="0" applyFont="1" applyAlignment="1"/>
    <xf numFmtId="14" fontId="108" fillId="0" borderId="0" xfId="12" applyNumberFormat="1" applyFont="1" applyAlignment="1">
      <alignment horizontal="justify" vertical="center" wrapText="1"/>
    </xf>
  </cellXfs>
  <cellStyles count="39">
    <cellStyle name="Euro" xfId="1" xr:uid="{00000000-0005-0000-0000-000000000000}"/>
    <cellStyle name="Euro 2" xfId="2" xr:uid="{00000000-0005-0000-0000-000001000000}"/>
    <cellStyle name="Euro 2 2" xfId="3" xr:uid="{00000000-0005-0000-0000-000002000000}"/>
    <cellStyle name="Normal" xfId="0" builtinId="0"/>
    <cellStyle name="Normal 10" xfId="24" xr:uid="{E317C417-91BD-4559-98E3-14900D801ACC}"/>
    <cellStyle name="Normal 2" xfId="4" xr:uid="{00000000-0005-0000-0000-000004000000}"/>
    <cellStyle name="Normal 2 2" xfId="5" xr:uid="{00000000-0005-0000-0000-000005000000}"/>
    <cellStyle name="Normal 2 2 2" xfId="27" xr:uid="{BE34CA81-1E48-4F64-B36F-9DCD4326D55B}"/>
    <cellStyle name="Normal 2 3" xfId="30" xr:uid="{11C5CDE9-18F6-417B-BA65-14614997426F}"/>
    <cellStyle name="Normal 2 3 2" xfId="32" xr:uid="{FB81796E-49F0-4F71-AEBB-355F496A4D6E}"/>
    <cellStyle name="Normal 2 3 3" xfId="34" xr:uid="{952B4AB5-779B-4ADA-9FBC-A5E51DEA31D2}"/>
    <cellStyle name="Normal 2 3 4" xfId="26" xr:uid="{7F286CAA-2BD8-450C-8E25-1F1714949D9B}"/>
    <cellStyle name="Normal 2 3 4 2" xfId="36" xr:uid="{EF2A636C-0942-4381-8F89-9E58FA0399EC}"/>
    <cellStyle name="Normal 2 3 4 3" xfId="38" xr:uid="{9C8137EE-7064-4C1F-AECA-2A9D544D6175}"/>
    <cellStyle name="Normal 2 3 5" xfId="31" xr:uid="{9035CBD0-8630-4E58-8E0C-9FF8103B3F4A}"/>
    <cellStyle name="Normal 2 4" xfId="33" xr:uid="{FA337596-D3CA-4DE6-B08D-16CCFC12B1BF}"/>
    <cellStyle name="Normal 2 4 2" xfId="35" xr:uid="{6C97150A-2B12-446E-BA83-4292DD9DD22D}"/>
    <cellStyle name="Normal 2 4 3" xfId="37" xr:uid="{69B7904A-99AC-493B-9E07-6498CF012072}"/>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5" xr:uid="{D57BA674-17A7-4157-9597-017ABEA30900}"/>
    <cellStyle name="Normal_FORMA-SG" xfId="28" xr:uid="{80F925FF-B53F-459F-9292-A6733743CF42}"/>
    <cellStyle name="Normal_Formatos_ok" xfId="29" xr:uid="{F2EE6FB8-9362-47F4-A013-AD18780E07FE}"/>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4A76-400E-ACA9-3AFC3F34E282}"/>
              </c:ext>
            </c:extLst>
          </c:dPt>
          <c:dPt>
            <c:idx val="1"/>
            <c:bubble3D val="0"/>
            <c:spPr>
              <a:solidFill>
                <a:srgbClr val="0070C0"/>
              </a:solidFill>
            </c:spPr>
            <c:extLst>
              <c:ext xmlns:c16="http://schemas.microsoft.com/office/drawing/2014/chart" uri="{C3380CC4-5D6E-409C-BE32-E72D297353CC}">
                <c16:uniqueId val="{00000003-4A76-400E-ACA9-3AFC3F34E282}"/>
              </c:ext>
            </c:extLst>
          </c:dPt>
          <c:dPt>
            <c:idx val="2"/>
            <c:bubble3D val="0"/>
            <c:spPr>
              <a:solidFill>
                <a:srgbClr val="00B050"/>
              </a:solidFill>
            </c:spPr>
            <c:extLst>
              <c:ext xmlns:c16="http://schemas.microsoft.com/office/drawing/2014/chart" uri="{C3380CC4-5D6E-409C-BE32-E72D297353CC}">
                <c16:uniqueId val="{00000004-4A76-400E-ACA9-3AFC3F34E282}"/>
              </c:ext>
            </c:extLst>
          </c:dPt>
          <c:dPt>
            <c:idx val="3"/>
            <c:bubble3D val="0"/>
            <c:spPr>
              <a:solidFill>
                <a:srgbClr val="FFC000"/>
              </a:solidFill>
            </c:spPr>
            <c:extLst>
              <c:ext xmlns:c16="http://schemas.microsoft.com/office/drawing/2014/chart" uri="{C3380CC4-5D6E-409C-BE32-E72D297353CC}">
                <c16:uniqueId val="{00000005-4A76-400E-ACA9-3AFC3F34E282}"/>
              </c:ext>
            </c:extLst>
          </c:dPt>
          <c:dLbls>
            <c:dLbl>
              <c:idx val="0"/>
              <c:layout>
                <c:manualLayout>
                  <c:x val="1.5165790430042353E-2"/>
                  <c:y val="-0.1771604461942256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4A76-400E-ACA9-3AFC3F34E282}"/>
                </c:ext>
              </c:extLst>
            </c:dLbl>
            <c:dLbl>
              <c:idx val="1"/>
              <c:layout>
                <c:manualLayout>
                  <c:x val="7.5411023622047241E-2"/>
                  <c:y val="0.2133362204724409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A76-400E-ACA9-3AFC3F34E282}"/>
                </c:ext>
              </c:extLst>
            </c:dLbl>
            <c:dLbl>
              <c:idx val="2"/>
              <c:layout>
                <c:manualLayout>
                  <c:x val="-2.7898667474258024E-2"/>
                  <c:y val="-6.00183727034121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A76-400E-ACA9-3AFC3F34E282}"/>
                </c:ext>
              </c:extLst>
            </c:dLbl>
            <c:dLbl>
              <c:idx val="3"/>
              <c:layout>
                <c:manualLayout>
                  <c:x val="0.10291883706844336"/>
                  <c:y val="-3.77603674540682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A76-400E-ACA9-3AFC3F34E282}"/>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127640</c:v>
                </c:pt>
                <c:pt idx="1">
                  <c:v>75564</c:v>
                </c:pt>
                <c:pt idx="2">
                  <c:v>17119</c:v>
                </c:pt>
                <c:pt idx="3">
                  <c:v>12360</c:v>
                </c:pt>
              </c:numCache>
            </c:numRef>
          </c:val>
          <c:extLst>
            <c:ext xmlns:c16="http://schemas.microsoft.com/office/drawing/2014/chart" uri="{C3380CC4-5D6E-409C-BE32-E72D297353CC}">
              <c16:uniqueId val="{00000001-4A76-400E-ACA9-3AFC3F34E28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2818631223728613"/>
                  <c:y val="8.367668327173388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855-44E1-9B81-735BD5038002}"/>
                </c:ext>
              </c:extLst>
            </c:dLbl>
            <c:dLbl>
              <c:idx val="1"/>
              <c:layout>
                <c:manualLayout>
                  <c:x val="-2.3247409863240778E-2"/>
                  <c:y val="4.995420215330226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855-44E1-9B81-735BD5038002}"/>
                </c:ext>
              </c:extLst>
            </c:dLbl>
            <c:dLbl>
              <c:idx val="2"/>
              <c:layout>
                <c:manualLayout>
                  <c:x val="-3.216008525250133E-2"/>
                  <c:y val="2.140547163747388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55-44E1-9B81-735BD5038002}"/>
                </c:ext>
              </c:extLst>
            </c:dLbl>
            <c:dLbl>
              <c:idx val="3"/>
              <c:layout>
                <c:manualLayout>
                  <c:x val="-3.3043514297554914E-2"/>
                  <c:y val="7.196689699501848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855-44E1-9B81-735BD5038002}"/>
                </c:ext>
              </c:extLst>
            </c:dLbl>
            <c:dLbl>
              <c:idx val="4"/>
              <c:layout>
                <c:manualLayout>
                  <c:x val="-1.5705286839145106E-2"/>
                  <c:y val="-9.864173228346456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855-44E1-9B81-735BD5038002}"/>
                </c:ext>
              </c:extLst>
            </c:dLbl>
            <c:dLbl>
              <c:idx val="5"/>
              <c:layout>
                <c:manualLayout>
                  <c:x val="8.7435912616186141E-3"/>
                  <c:y val="-5.130322995339868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0855-44E1-9B81-735BD5038002}"/>
                </c:ext>
              </c:extLst>
            </c:dLbl>
            <c:dLbl>
              <c:idx val="6"/>
              <c:layout>
                <c:manualLayout>
                  <c:x val="4.8554082055532535E-2"/>
                  <c:y val="-3.77119154748513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855-44E1-9B81-735BD5038002}"/>
                </c:ext>
              </c:extLst>
            </c:dLbl>
            <c:dLbl>
              <c:idx val="7"/>
              <c:layout>
                <c:manualLayout>
                  <c:x val="2.3535847492747616E-2"/>
                  <c:y val="-1.229712357383898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855-44E1-9B81-735BD5038002}"/>
                </c:ext>
              </c:extLst>
            </c:dLbl>
            <c:dLbl>
              <c:idx val="8"/>
              <c:layout>
                <c:manualLayout>
                  <c:x val="2.60009472500148E-2"/>
                  <c:y val="-7.60312550216937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855-44E1-9B81-735BD5038002}"/>
                </c:ext>
              </c:extLst>
            </c:dLbl>
            <c:dLbl>
              <c:idx val="9"/>
              <c:layout>
                <c:manualLayout>
                  <c:x val="5.9425137647267666E-2"/>
                  <c:y val="-1.889121002731801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0855-44E1-9B81-735BD5038002}"/>
                </c:ext>
              </c:extLst>
            </c:dLbl>
            <c:dLbl>
              <c:idx val="10"/>
              <c:layout>
                <c:manualLayout>
                  <c:x val="5.6866023326031613E-2"/>
                  <c:y val="1.856941989394182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855-44E1-9B81-735BD5038002}"/>
                </c:ext>
              </c:extLst>
            </c:dLbl>
            <c:dLbl>
              <c:idx val="11"/>
              <c:layout>
                <c:manualLayout>
                  <c:x val="8.2960393108756025E-2"/>
                  <c:y val="7.164470512614494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0855-44E1-9B81-735BD5038002}"/>
                </c:ext>
              </c:extLst>
            </c:dLbl>
            <c:dLbl>
              <c:idx val="12"/>
              <c:layout>
                <c:manualLayout>
                  <c:x val="5.2767035699484932E-2"/>
                  <c:y val="0.1375966173871124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855-44E1-9B81-735BD5038002}"/>
                </c:ext>
              </c:extLst>
            </c:dLbl>
            <c:dLbl>
              <c:idx val="13"/>
              <c:layout>
                <c:manualLayout>
                  <c:x val="-3.4832632763009887E-2"/>
                  <c:y val="0.1628049172424875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0855-44E1-9B81-735BD5038002}"/>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13 CPS Oaxaca</c:v>
                </c:pt>
                <c:pt idx="1">
                  <c:v>CEFERESO No. 4 Noroeste</c:v>
                </c:pt>
                <c:pt idx="2">
                  <c:v>CEFERESO No. 14 CPS Durango</c:v>
                </c:pt>
                <c:pt idx="3">
                  <c:v>CEFERESO No. 15 CPS Chiapas</c:v>
                </c:pt>
                <c:pt idx="4">
                  <c:v>CEFERESO No. 11 CPS Sonora</c:v>
                </c:pt>
                <c:pt idx="5">
                  <c:v>Centro Penitenciario Federal 18 CPS Coahuila</c:v>
                </c:pt>
                <c:pt idx="6">
                  <c:v>CEFERESO No. 12 CPS Guanajuato</c:v>
                </c:pt>
                <c:pt idx="7">
                  <c:v>CEFERESO No. 5 Oriente</c:v>
                </c:pt>
                <c:pt idx="8">
                  <c:v>CEFERESO No. 17 CPS Michoacán</c:v>
                </c:pt>
                <c:pt idx="9">
                  <c:v>CEFERESO No. 16 CPS Femenil Morelos</c:v>
                </c:pt>
                <c:pt idx="10">
                  <c:v>CEFERESO No. 8 Nor-Poniente</c:v>
                </c:pt>
                <c:pt idx="11">
                  <c:v>CEFERESO No. 1 Altiplano</c:v>
                </c:pt>
                <c:pt idx="12">
                  <c:v>CEFERESO No. 7 Nor-Noroeste</c:v>
                </c:pt>
                <c:pt idx="13">
                  <c:v>CEFEREPSI</c:v>
                </c:pt>
                <c:pt idx="14">
                  <c:v>TOTAL</c:v>
                </c:pt>
              </c:strCache>
            </c:strRef>
          </c:cat>
          <c:val>
            <c:numRef>
              <c:f>'Pág-27-Grá-CF'!$B$6:$B$20</c:f>
              <c:numCache>
                <c:formatCode>#,##0</c:formatCode>
                <c:ptCount val="15"/>
                <c:pt idx="0">
                  <c:v>2324</c:v>
                </c:pt>
                <c:pt idx="1">
                  <c:v>2300</c:v>
                </c:pt>
                <c:pt idx="2">
                  <c:v>2217</c:v>
                </c:pt>
                <c:pt idx="3">
                  <c:v>2080</c:v>
                </c:pt>
                <c:pt idx="4">
                  <c:v>2062</c:v>
                </c:pt>
                <c:pt idx="5">
                  <c:v>2026</c:v>
                </c:pt>
                <c:pt idx="6">
                  <c:v>1912</c:v>
                </c:pt>
                <c:pt idx="7">
                  <c:v>1692</c:v>
                </c:pt>
                <c:pt idx="8">
                  <c:v>1429</c:v>
                </c:pt>
                <c:pt idx="9">
                  <c:v>1181</c:v>
                </c:pt>
                <c:pt idx="10" formatCode="General">
                  <c:v>635</c:v>
                </c:pt>
                <c:pt idx="11" formatCode="General">
                  <c:v>573</c:v>
                </c:pt>
                <c:pt idx="12" formatCode="General">
                  <c:v>158</c:v>
                </c:pt>
                <c:pt idx="13" formatCode="General">
                  <c:v>129</c:v>
                </c:pt>
              </c:numCache>
            </c:numRef>
          </c:val>
          <c:extLst>
            <c:ext xmlns:c16="http://schemas.microsoft.com/office/drawing/2014/chart" uri="{C3380CC4-5D6E-409C-BE32-E72D297353CC}">
              <c16:uniqueId val="{00000001-1048-4BC0-B9BE-CADEDE3220E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Guerrero</c:v>
                </c:pt>
                <c:pt idx="2">
                  <c:v>Chihuahua</c:v>
                </c:pt>
                <c:pt idx="3">
                  <c:v>Estado de México</c:v>
                </c:pt>
                <c:pt idx="4">
                  <c:v>Tamaulipas</c:v>
                </c:pt>
                <c:pt idx="5">
                  <c:v>Sinaloa</c:v>
                </c:pt>
                <c:pt idx="6">
                  <c:v>Jalisco</c:v>
                </c:pt>
                <c:pt idx="7">
                  <c:v>Veracruz de Ignacio de la Llave</c:v>
                </c:pt>
                <c:pt idx="8">
                  <c:v>Michoacán de Ocampo</c:v>
                </c:pt>
                <c:pt idx="9">
                  <c:v>Morelos</c:v>
                </c:pt>
                <c:pt idx="10">
                  <c:v>Baja California</c:v>
                </c:pt>
                <c:pt idx="11">
                  <c:v>Nuevo León</c:v>
                </c:pt>
                <c:pt idx="12">
                  <c:v>Sonora</c:v>
                </c:pt>
                <c:pt idx="13">
                  <c:v>Coahuila de Zaragoza</c:v>
                </c:pt>
                <c:pt idx="14">
                  <c:v>Guanajuato</c:v>
                </c:pt>
                <c:pt idx="15">
                  <c:v>Hidalgo</c:v>
                </c:pt>
                <c:pt idx="16">
                  <c:v>Puebla</c:v>
                </c:pt>
                <c:pt idx="17">
                  <c:v>Extranjeros</c:v>
                </c:pt>
                <c:pt idx="18">
                  <c:v>Durango</c:v>
                </c:pt>
                <c:pt idx="19">
                  <c:v>Oaxaca</c:v>
                </c:pt>
                <c:pt idx="20">
                  <c:v>Tabasco</c:v>
                </c:pt>
                <c:pt idx="21">
                  <c:v>Zacatecas</c:v>
                </c:pt>
                <c:pt idx="22">
                  <c:v>Chiapas</c:v>
                </c:pt>
                <c:pt idx="23">
                  <c:v>Colima</c:v>
                </c:pt>
                <c:pt idx="24">
                  <c:v>San Luis Potosí</c:v>
                </c:pt>
                <c:pt idx="25">
                  <c:v>Querétaro</c:v>
                </c:pt>
                <c:pt idx="26">
                  <c:v>Campeche</c:v>
                </c:pt>
                <c:pt idx="27">
                  <c:v>Nayarit</c:v>
                </c:pt>
                <c:pt idx="28">
                  <c:v>Aguascalientes</c:v>
                </c:pt>
                <c:pt idx="29">
                  <c:v>Baja California Sur</c:v>
                </c:pt>
                <c:pt idx="30">
                  <c:v>Quintana Roo</c:v>
                </c:pt>
                <c:pt idx="31">
                  <c:v>Yucatán</c:v>
                </c:pt>
                <c:pt idx="32">
                  <c:v>Tlaxcala</c:v>
                </c:pt>
              </c:strCache>
            </c:strRef>
          </c:cat>
          <c:val>
            <c:numRef>
              <c:f>'Pág-28-Tab-CF (1)'!$N$10:$N$42</c:f>
              <c:numCache>
                <c:formatCode>General</c:formatCode>
                <c:ptCount val="33"/>
                <c:pt idx="0">
                  <c:v>101</c:v>
                </c:pt>
                <c:pt idx="1">
                  <c:v>63</c:v>
                </c:pt>
                <c:pt idx="2">
                  <c:v>62</c:v>
                </c:pt>
                <c:pt idx="3">
                  <c:v>41</c:v>
                </c:pt>
                <c:pt idx="4">
                  <c:v>38</c:v>
                </c:pt>
                <c:pt idx="5">
                  <c:v>33</c:v>
                </c:pt>
                <c:pt idx="6">
                  <c:v>27</c:v>
                </c:pt>
                <c:pt idx="7">
                  <c:v>27</c:v>
                </c:pt>
                <c:pt idx="8">
                  <c:v>21</c:v>
                </c:pt>
                <c:pt idx="9">
                  <c:v>15</c:v>
                </c:pt>
                <c:pt idx="10">
                  <c:v>14</c:v>
                </c:pt>
                <c:pt idx="11">
                  <c:v>12</c:v>
                </c:pt>
                <c:pt idx="12">
                  <c:v>12</c:v>
                </c:pt>
                <c:pt idx="13">
                  <c:v>11</c:v>
                </c:pt>
                <c:pt idx="14">
                  <c:v>11</c:v>
                </c:pt>
                <c:pt idx="15">
                  <c:v>11</c:v>
                </c:pt>
                <c:pt idx="16">
                  <c:v>11</c:v>
                </c:pt>
                <c:pt idx="17">
                  <c:v>11</c:v>
                </c:pt>
                <c:pt idx="18">
                  <c:v>9</c:v>
                </c:pt>
                <c:pt idx="19">
                  <c:v>8</c:v>
                </c:pt>
                <c:pt idx="20">
                  <c:v>6</c:v>
                </c:pt>
                <c:pt idx="21">
                  <c:v>6</c:v>
                </c:pt>
                <c:pt idx="22">
                  <c:v>4</c:v>
                </c:pt>
                <c:pt idx="23">
                  <c:v>4</c:v>
                </c:pt>
                <c:pt idx="24">
                  <c:v>4</c:v>
                </c:pt>
                <c:pt idx="25">
                  <c:v>3</c:v>
                </c:pt>
                <c:pt idx="26">
                  <c:v>2</c:v>
                </c:pt>
                <c:pt idx="27">
                  <c:v>2</c:v>
                </c:pt>
                <c:pt idx="28">
                  <c:v>1</c:v>
                </c:pt>
                <c:pt idx="29">
                  <c:v>1</c:v>
                </c:pt>
                <c:pt idx="30">
                  <c:v>1</c:v>
                </c:pt>
                <c:pt idx="31">
                  <c:v>1</c:v>
                </c:pt>
                <c:pt idx="32">
                  <c:v>0</c:v>
                </c:pt>
              </c:numCache>
            </c:numRef>
          </c:val>
          <c:extLst>
            <c:ext xmlns:c16="http://schemas.microsoft.com/office/drawing/2014/chart" uri="{C3380CC4-5D6E-409C-BE32-E72D297353CC}">
              <c16:uniqueId val="{0000000C-9429-4525-AC8A-ACF9E4D1EDEA}"/>
            </c:ext>
          </c:extLst>
        </c:ser>
        <c:dLbls>
          <c:showLegendKey val="0"/>
          <c:showVal val="0"/>
          <c:showCatName val="0"/>
          <c:showSerName val="0"/>
          <c:showPercent val="0"/>
          <c:showBubbleSize val="0"/>
        </c:dLbls>
        <c:gapWidth val="150"/>
        <c:axId val="201779312"/>
        <c:axId val="201782192"/>
      </c:barChart>
      <c:catAx>
        <c:axId val="20177931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1782192"/>
        <c:crosses val="autoZero"/>
        <c:auto val="1"/>
        <c:lblAlgn val="ctr"/>
        <c:lblOffset val="100"/>
        <c:noMultiLvlLbl val="0"/>
      </c:catAx>
      <c:valAx>
        <c:axId val="20178219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177931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Guanajuato</c:v>
                </c:pt>
                <c:pt idx="2">
                  <c:v>Tamaulipas</c:v>
                </c:pt>
                <c:pt idx="3">
                  <c:v>Ciudad de México</c:v>
                </c:pt>
                <c:pt idx="4">
                  <c:v>Nayarit</c:v>
                </c:pt>
                <c:pt idx="5">
                  <c:v>Puebla</c:v>
                </c:pt>
                <c:pt idx="6">
                  <c:v>Guerrero</c:v>
                </c:pt>
                <c:pt idx="7">
                  <c:v>Veracruz de Ignacio de la Llave</c:v>
                </c:pt>
                <c:pt idx="8">
                  <c:v>Nuevo León</c:v>
                </c:pt>
                <c:pt idx="9">
                  <c:v>Sonora</c:v>
                </c:pt>
                <c:pt idx="10">
                  <c:v>Coahuila de Zaragoza</c:v>
                </c:pt>
                <c:pt idx="11">
                  <c:v>Sinaloa</c:v>
                </c:pt>
                <c:pt idx="12">
                  <c:v>Quintana Roo</c:v>
                </c:pt>
                <c:pt idx="13">
                  <c:v>Michoacán de Ocampo</c:v>
                </c:pt>
                <c:pt idx="14">
                  <c:v>Jalisco</c:v>
                </c:pt>
                <c:pt idx="15">
                  <c:v>Chihuahua</c:v>
                </c:pt>
                <c:pt idx="16">
                  <c:v>Baja California</c:v>
                </c:pt>
                <c:pt idx="17">
                  <c:v>Extranjeros</c:v>
                </c:pt>
                <c:pt idx="18">
                  <c:v>Zacatecas</c:v>
                </c:pt>
                <c:pt idx="19">
                  <c:v>Hidalgo</c:v>
                </c:pt>
                <c:pt idx="20">
                  <c:v>San Luis Potosí</c:v>
                </c:pt>
                <c:pt idx="21">
                  <c:v>Chiapas</c:v>
                </c:pt>
                <c:pt idx="22">
                  <c:v>Tabasco</c:v>
                </c:pt>
                <c:pt idx="23">
                  <c:v>Morelos</c:v>
                </c:pt>
                <c:pt idx="24">
                  <c:v>Aguascalientes</c:v>
                </c:pt>
                <c:pt idx="25">
                  <c:v>Durango</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386</c:v>
                </c:pt>
                <c:pt idx="1">
                  <c:v>227</c:v>
                </c:pt>
                <c:pt idx="2">
                  <c:v>167</c:v>
                </c:pt>
                <c:pt idx="3">
                  <c:v>144</c:v>
                </c:pt>
                <c:pt idx="4">
                  <c:v>131</c:v>
                </c:pt>
                <c:pt idx="5">
                  <c:v>113</c:v>
                </c:pt>
                <c:pt idx="6">
                  <c:v>108</c:v>
                </c:pt>
                <c:pt idx="7">
                  <c:v>106</c:v>
                </c:pt>
                <c:pt idx="8">
                  <c:v>98</c:v>
                </c:pt>
                <c:pt idx="9">
                  <c:v>92</c:v>
                </c:pt>
                <c:pt idx="10">
                  <c:v>86</c:v>
                </c:pt>
                <c:pt idx="11">
                  <c:v>85</c:v>
                </c:pt>
                <c:pt idx="12">
                  <c:v>66</c:v>
                </c:pt>
                <c:pt idx="13">
                  <c:v>62</c:v>
                </c:pt>
                <c:pt idx="14">
                  <c:v>48</c:v>
                </c:pt>
                <c:pt idx="15">
                  <c:v>44</c:v>
                </c:pt>
                <c:pt idx="16">
                  <c:v>40</c:v>
                </c:pt>
                <c:pt idx="17">
                  <c:v>36</c:v>
                </c:pt>
                <c:pt idx="18">
                  <c:v>35</c:v>
                </c:pt>
                <c:pt idx="19">
                  <c:v>34</c:v>
                </c:pt>
                <c:pt idx="20">
                  <c:v>34</c:v>
                </c:pt>
                <c:pt idx="21">
                  <c:v>31</c:v>
                </c:pt>
                <c:pt idx="22">
                  <c:v>25</c:v>
                </c:pt>
                <c:pt idx="23">
                  <c:v>24</c:v>
                </c:pt>
                <c:pt idx="24">
                  <c:v>16</c:v>
                </c:pt>
                <c:pt idx="25">
                  <c:v>16</c:v>
                </c:pt>
                <c:pt idx="26">
                  <c:v>15</c:v>
                </c:pt>
                <c:pt idx="27">
                  <c:v>9</c:v>
                </c:pt>
                <c:pt idx="28">
                  <c:v>9</c:v>
                </c:pt>
                <c:pt idx="29">
                  <c:v>7</c:v>
                </c:pt>
                <c:pt idx="30">
                  <c:v>3</c:v>
                </c:pt>
                <c:pt idx="31">
                  <c:v>2</c:v>
                </c:pt>
                <c:pt idx="32">
                  <c:v>1</c:v>
                </c:pt>
              </c:numCache>
            </c:numRef>
          </c:val>
          <c:extLst>
            <c:ext xmlns:c16="http://schemas.microsoft.com/office/drawing/2014/chart" uri="{C3380CC4-5D6E-409C-BE32-E72D297353CC}">
              <c16:uniqueId val="{0000000C-9B76-4D6D-AFEF-FC3019433220}"/>
            </c:ext>
          </c:extLst>
        </c:ser>
        <c:dLbls>
          <c:showLegendKey val="0"/>
          <c:showVal val="0"/>
          <c:showCatName val="0"/>
          <c:showSerName val="0"/>
          <c:showPercent val="0"/>
          <c:showBubbleSize val="0"/>
        </c:dLbls>
        <c:gapWidth val="150"/>
        <c:axId val="291131056"/>
        <c:axId val="291142576"/>
      </c:barChart>
      <c:catAx>
        <c:axId val="2911310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91142576"/>
        <c:crosses val="autoZero"/>
        <c:auto val="1"/>
        <c:lblAlgn val="ctr"/>
        <c:lblOffset val="100"/>
        <c:noMultiLvlLbl val="0"/>
      </c:catAx>
      <c:valAx>
        <c:axId val="29114257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911310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Ciudad de México</c:v>
                </c:pt>
                <c:pt idx="2">
                  <c:v>Estado de México</c:v>
                </c:pt>
                <c:pt idx="3">
                  <c:v>Tamaulipas</c:v>
                </c:pt>
                <c:pt idx="4">
                  <c:v>Guanajuato</c:v>
                </c:pt>
                <c:pt idx="5">
                  <c:v>Guerrero</c:v>
                </c:pt>
                <c:pt idx="6">
                  <c:v>Puebla</c:v>
                </c:pt>
                <c:pt idx="7">
                  <c:v>Zacatecas</c:v>
                </c:pt>
                <c:pt idx="8">
                  <c:v>Coahuila de Zaragoza</c:v>
                </c:pt>
                <c:pt idx="9">
                  <c:v>Hidalgo</c:v>
                </c:pt>
                <c:pt idx="10">
                  <c:v>Tabasco</c:v>
                </c:pt>
                <c:pt idx="11">
                  <c:v>Chiapas</c:v>
                </c:pt>
                <c:pt idx="12">
                  <c:v>Michoacán de Ocampo</c:v>
                </c:pt>
                <c:pt idx="13">
                  <c:v>Chihuahua</c:v>
                </c:pt>
                <c:pt idx="14">
                  <c:v>Jalisco</c:v>
                </c:pt>
                <c:pt idx="15">
                  <c:v>Nuevo León</c:v>
                </c:pt>
                <c:pt idx="16">
                  <c:v>Oaxaca</c:v>
                </c:pt>
                <c:pt idx="17">
                  <c:v>Tlaxcala</c:v>
                </c:pt>
                <c:pt idx="18">
                  <c:v>Quintana Roo</c:v>
                </c:pt>
                <c:pt idx="19">
                  <c:v>Durango</c:v>
                </c:pt>
                <c:pt idx="20">
                  <c:v>Extranjeros</c:v>
                </c:pt>
                <c:pt idx="21">
                  <c:v>San Luis Potosí</c:v>
                </c:pt>
                <c:pt idx="22">
                  <c:v>Sinaloa</c:v>
                </c:pt>
                <c:pt idx="23">
                  <c:v>Baja California</c:v>
                </c:pt>
                <c:pt idx="24">
                  <c:v>Querétaro</c:v>
                </c:pt>
                <c:pt idx="25">
                  <c:v>Morelos</c:v>
                </c:pt>
                <c:pt idx="26">
                  <c:v>Aguascalientes</c:v>
                </c:pt>
                <c:pt idx="27">
                  <c:v>Colima</c:v>
                </c:pt>
                <c:pt idx="28">
                  <c:v>Campeche</c:v>
                </c:pt>
                <c:pt idx="29">
                  <c:v>Sonora</c:v>
                </c:pt>
                <c:pt idx="30">
                  <c:v>Nayarit</c:v>
                </c:pt>
                <c:pt idx="31">
                  <c:v>Yucatán</c:v>
                </c:pt>
                <c:pt idx="32">
                  <c:v>Baja California Sur</c:v>
                </c:pt>
              </c:strCache>
            </c:strRef>
          </c:cat>
          <c:val>
            <c:numRef>
              <c:f>'Pág-30-Tab-CF (5)'!$N$10:$N$42</c:f>
              <c:numCache>
                <c:formatCode>General</c:formatCode>
                <c:ptCount val="33"/>
                <c:pt idx="0">
                  <c:v>324</c:v>
                </c:pt>
                <c:pt idx="1">
                  <c:v>191</c:v>
                </c:pt>
                <c:pt idx="2">
                  <c:v>183</c:v>
                </c:pt>
                <c:pt idx="3">
                  <c:v>97</c:v>
                </c:pt>
                <c:pt idx="4">
                  <c:v>96</c:v>
                </c:pt>
                <c:pt idx="5">
                  <c:v>91</c:v>
                </c:pt>
                <c:pt idx="6">
                  <c:v>76</c:v>
                </c:pt>
                <c:pt idx="7">
                  <c:v>61</c:v>
                </c:pt>
                <c:pt idx="8">
                  <c:v>49</c:v>
                </c:pt>
                <c:pt idx="9">
                  <c:v>43</c:v>
                </c:pt>
                <c:pt idx="10">
                  <c:v>43</c:v>
                </c:pt>
                <c:pt idx="11">
                  <c:v>41</c:v>
                </c:pt>
                <c:pt idx="12">
                  <c:v>40</c:v>
                </c:pt>
                <c:pt idx="13">
                  <c:v>38</c:v>
                </c:pt>
                <c:pt idx="14">
                  <c:v>34</c:v>
                </c:pt>
                <c:pt idx="15">
                  <c:v>30</c:v>
                </c:pt>
                <c:pt idx="16">
                  <c:v>29</c:v>
                </c:pt>
                <c:pt idx="17">
                  <c:v>29</c:v>
                </c:pt>
                <c:pt idx="18">
                  <c:v>28</c:v>
                </c:pt>
                <c:pt idx="19">
                  <c:v>23</c:v>
                </c:pt>
                <c:pt idx="20">
                  <c:v>22</c:v>
                </c:pt>
                <c:pt idx="21">
                  <c:v>20</c:v>
                </c:pt>
                <c:pt idx="22">
                  <c:v>19</c:v>
                </c:pt>
                <c:pt idx="23">
                  <c:v>15</c:v>
                </c:pt>
                <c:pt idx="24">
                  <c:v>12</c:v>
                </c:pt>
                <c:pt idx="25">
                  <c:v>11</c:v>
                </c:pt>
                <c:pt idx="26">
                  <c:v>10</c:v>
                </c:pt>
                <c:pt idx="27">
                  <c:v>10</c:v>
                </c:pt>
                <c:pt idx="28">
                  <c:v>9</c:v>
                </c:pt>
                <c:pt idx="29">
                  <c:v>9</c:v>
                </c:pt>
                <c:pt idx="30">
                  <c:v>6</c:v>
                </c:pt>
                <c:pt idx="31">
                  <c:v>3</c:v>
                </c:pt>
                <c:pt idx="32">
                  <c:v>0</c:v>
                </c:pt>
              </c:numCache>
            </c:numRef>
          </c:val>
          <c:extLst>
            <c:ext xmlns:c16="http://schemas.microsoft.com/office/drawing/2014/chart" uri="{C3380CC4-5D6E-409C-BE32-E72D297353CC}">
              <c16:uniqueId val="{0000000C-39A0-4DF2-BB1E-1992D2C1B7D8}"/>
            </c:ext>
          </c:extLst>
        </c:ser>
        <c:dLbls>
          <c:showLegendKey val="0"/>
          <c:showVal val="0"/>
          <c:showCatName val="0"/>
          <c:showSerName val="0"/>
          <c:showPercent val="0"/>
          <c:showBubbleSize val="0"/>
        </c:dLbls>
        <c:gapWidth val="150"/>
        <c:axId val="291127696"/>
        <c:axId val="291132016"/>
      </c:barChart>
      <c:catAx>
        <c:axId val="29112769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91132016"/>
        <c:crosses val="autoZero"/>
        <c:auto val="1"/>
        <c:lblAlgn val="ctr"/>
        <c:lblOffset val="100"/>
        <c:noMultiLvlLbl val="0"/>
      </c:catAx>
      <c:valAx>
        <c:axId val="29113201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9112769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Zacatecas</c:v>
                </c:pt>
                <c:pt idx="3">
                  <c:v>Chihuahua</c:v>
                </c:pt>
                <c:pt idx="4">
                  <c:v>Sinaloa</c:v>
                </c:pt>
                <c:pt idx="5">
                  <c:v>Aguascalientes</c:v>
                </c:pt>
                <c:pt idx="6">
                  <c:v>Nuevo León</c:v>
                </c:pt>
                <c:pt idx="7">
                  <c:v>Veracruz de Ignacio de la Llave</c:v>
                </c:pt>
                <c:pt idx="8">
                  <c:v>Tamaulipas</c:v>
                </c:pt>
                <c:pt idx="9">
                  <c:v>Estado de México</c:v>
                </c:pt>
                <c:pt idx="10">
                  <c:v>Extranjeros</c:v>
                </c:pt>
                <c:pt idx="11">
                  <c:v>Guerrero</c:v>
                </c:pt>
                <c:pt idx="12">
                  <c:v>Sonora</c:v>
                </c:pt>
                <c:pt idx="13">
                  <c:v>Ciudad de México</c:v>
                </c:pt>
                <c:pt idx="14">
                  <c:v>Oaxaca</c:v>
                </c:pt>
                <c:pt idx="15">
                  <c:v>Puebla</c:v>
                </c:pt>
                <c:pt idx="16">
                  <c:v>San Luis Potosí</c:v>
                </c:pt>
                <c:pt idx="17">
                  <c:v>Baja California</c:v>
                </c:pt>
                <c:pt idx="18">
                  <c:v>Chiapas</c:v>
                </c:pt>
                <c:pt idx="19">
                  <c:v>Hidalgo</c:v>
                </c:pt>
                <c:pt idx="20">
                  <c:v>Jalisco</c:v>
                </c:pt>
                <c:pt idx="21">
                  <c:v>Michoacán de Ocampo</c:v>
                </c:pt>
                <c:pt idx="22">
                  <c:v>Morelos</c:v>
                </c:pt>
                <c:pt idx="23">
                  <c:v>Nayarit</c:v>
                </c:pt>
                <c:pt idx="24">
                  <c:v>Baja California Sur</c:v>
                </c:pt>
                <c:pt idx="25">
                  <c:v>Campeche</c:v>
                </c:pt>
                <c:pt idx="26">
                  <c:v>Colima</c:v>
                </c:pt>
                <c:pt idx="27">
                  <c:v>Guanajuato</c:v>
                </c:pt>
                <c:pt idx="28">
                  <c:v>Querétaro</c:v>
                </c:pt>
                <c:pt idx="29">
                  <c:v>Quintana Roo</c:v>
                </c:pt>
                <c:pt idx="30">
                  <c:v>Tabasco</c:v>
                </c:pt>
                <c:pt idx="31">
                  <c:v>Tlaxcala</c:v>
                </c:pt>
                <c:pt idx="32">
                  <c:v>Yucatán</c:v>
                </c:pt>
              </c:strCache>
            </c:strRef>
          </c:cat>
          <c:val>
            <c:numRef>
              <c:f>'Pág-31-Tab-CF (7)'!$N$10:$N$42</c:f>
              <c:numCache>
                <c:formatCode>General</c:formatCode>
                <c:ptCount val="33"/>
                <c:pt idx="0">
                  <c:v>36</c:v>
                </c:pt>
                <c:pt idx="1">
                  <c:v>25</c:v>
                </c:pt>
                <c:pt idx="2">
                  <c:v>16</c:v>
                </c:pt>
                <c:pt idx="3">
                  <c:v>12</c:v>
                </c:pt>
                <c:pt idx="4">
                  <c:v>9</c:v>
                </c:pt>
                <c:pt idx="5">
                  <c:v>7</c:v>
                </c:pt>
                <c:pt idx="6">
                  <c:v>7</c:v>
                </c:pt>
                <c:pt idx="7">
                  <c:v>7</c:v>
                </c:pt>
                <c:pt idx="8">
                  <c:v>6</c:v>
                </c:pt>
                <c:pt idx="9">
                  <c:v>5</c:v>
                </c:pt>
                <c:pt idx="10">
                  <c:v>5</c:v>
                </c:pt>
                <c:pt idx="11">
                  <c:v>4</c:v>
                </c:pt>
                <c:pt idx="12">
                  <c:v>4</c:v>
                </c:pt>
                <c:pt idx="13">
                  <c:v>2</c:v>
                </c:pt>
                <c:pt idx="14">
                  <c:v>2</c:v>
                </c:pt>
                <c:pt idx="15">
                  <c:v>2</c:v>
                </c:pt>
                <c:pt idx="16">
                  <c:v>2</c:v>
                </c:pt>
                <c:pt idx="17">
                  <c:v>1</c:v>
                </c:pt>
                <c:pt idx="18">
                  <c:v>1</c:v>
                </c:pt>
                <c:pt idx="19">
                  <c:v>1</c:v>
                </c:pt>
                <c:pt idx="20">
                  <c:v>1</c:v>
                </c:pt>
                <c:pt idx="21">
                  <c:v>1</c:v>
                </c:pt>
                <c:pt idx="22">
                  <c:v>1</c:v>
                </c:pt>
                <c:pt idx="23">
                  <c:v>1</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2FE9-4C0F-952C-30E95085021C}"/>
            </c:ext>
          </c:extLst>
        </c:ser>
        <c:dLbls>
          <c:showLegendKey val="0"/>
          <c:showVal val="0"/>
          <c:showCatName val="0"/>
          <c:showSerName val="0"/>
          <c:showPercent val="0"/>
          <c:showBubbleSize val="0"/>
        </c:dLbls>
        <c:gapWidth val="150"/>
        <c:axId val="291139216"/>
        <c:axId val="291129616"/>
      </c:barChart>
      <c:catAx>
        <c:axId val="29113921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91129616"/>
        <c:crosses val="autoZero"/>
        <c:auto val="1"/>
        <c:lblAlgn val="ctr"/>
        <c:lblOffset val="100"/>
        <c:noMultiLvlLbl val="0"/>
      </c:catAx>
      <c:valAx>
        <c:axId val="29112961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911392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Sonora</c:v>
                </c:pt>
                <c:pt idx="2">
                  <c:v>Michoacán de Ocampo</c:v>
                </c:pt>
                <c:pt idx="3">
                  <c:v>Guanajuato</c:v>
                </c:pt>
                <c:pt idx="4">
                  <c:v>Baja California</c:v>
                </c:pt>
                <c:pt idx="5">
                  <c:v>Puebla</c:v>
                </c:pt>
                <c:pt idx="6">
                  <c:v>Zacatecas</c:v>
                </c:pt>
                <c:pt idx="7">
                  <c:v>Nuevo León</c:v>
                </c:pt>
                <c:pt idx="8">
                  <c:v>Tamaulipas</c:v>
                </c:pt>
                <c:pt idx="9">
                  <c:v>Chihuahua</c:v>
                </c:pt>
                <c:pt idx="10">
                  <c:v>Ciudad de México</c:v>
                </c:pt>
                <c:pt idx="11">
                  <c:v>Guerrero</c:v>
                </c:pt>
                <c:pt idx="12">
                  <c:v>Jalisco</c:v>
                </c:pt>
                <c:pt idx="13">
                  <c:v>Nayarit</c:v>
                </c:pt>
                <c:pt idx="14">
                  <c:v>Durango</c:v>
                </c:pt>
                <c:pt idx="15">
                  <c:v>Veracruz de Ignacio de la Llave</c:v>
                </c:pt>
                <c:pt idx="16">
                  <c:v>Estado de México</c:v>
                </c:pt>
                <c:pt idx="17">
                  <c:v>Chiapas</c:v>
                </c:pt>
                <c:pt idx="18">
                  <c:v>Oaxaca</c:v>
                </c:pt>
                <c:pt idx="19">
                  <c:v>Querétaro</c:v>
                </c:pt>
                <c:pt idx="20">
                  <c:v>Extranjeros</c:v>
                </c:pt>
                <c:pt idx="21">
                  <c:v>Aguascalientes</c:v>
                </c:pt>
                <c:pt idx="22">
                  <c:v>Colima</c:v>
                </c:pt>
                <c:pt idx="23">
                  <c:v>Hidalgo</c:v>
                </c:pt>
                <c:pt idx="24">
                  <c:v>Tabasco</c:v>
                </c:pt>
                <c:pt idx="25">
                  <c:v>Coahuila de Zaragoza</c:v>
                </c:pt>
                <c:pt idx="26">
                  <c:v>San Luis Potosí</c:v>
                </c:pt>
                <c:pt idx="27">
                  <c:v>Morelos</c:v>
                </c:pt>
                <c:pt idx="28">
                  <c:v>Baja California Sur</c:v>
                </c:pt>
                <c:pt idx="29">
                  <c:v>Campeche</c:v>
                </c:pt>
                <c:pt idx="30">
                  <c:v>Quintana Roo</c:v>
                </c:pt>
                <c:pt idx="31">
                  <c:v>Tlaxcala</c:v>
                </c:pt>
                <c:pt idx="32">
                  <c:v>Yucatán</c:v>
                </c:pt>
              </c:strCache>
            </c:strRef>
          </c:cat>
          <c:val>
            <c:numRef>
              <c:f>'Pág-32-Tab-CF (8)'!$N$10:$N$42</c:f>
              <c:numCache>
                <c:formatCode>General</c:formatCode>
                <c:ptCount val="33"/>
                <c:pt idx="0">
                  <c:v>228</c:v>
                </c:pt>
                <c:pt idx="1">
                  <c:v>56</c:v>
                </c:pt>
                <c:pt idx="2">
                  <c:v>53</c:v>
                </c:pt>
                <c:pt idx="3">
                  <c:v>47</c:v>
                </c:pt>
                <c:pt idx="4">
                  <c:v>28</c:v>
                </c:pt>
                <c:pt idx="5">
                  <c:v>24</c:v>
                </c:pt>
                <c:pt idx="6">
                  <c:v>24</c:v>
                </c:pt>
                <c:pt idx="7">
                  <c:v>21</c:v>
                </c:pt>
                <c:pt idx="8">
                  <c:v>20</c:v>
                </c:pt>
                <c:pt idx="9">
                  <c:v>17</c:v>
                </c:pt>
                <c:pt idx="10">
                  <c:v>16</c:v>
                </c:pt>
                <c:pt idx="11">
                  <c:v>15</c:v>
                </c:pt>
                <c:pt idx="12">
                  <c:v>14</c:v>
                </c:pt>
                <c:pt idx="13">
                  <c:v>14</c:v>
                </c:pt>
                <c:pt idx="14">
                  <c:v>9</c:v>
                </c:pt>
                <c:pt idx="15">
                  <c:v>9</c:v>
                </c:pt>
                <c:pt idx="16">
                  <c:v>7</c:v>
                </c:pt>
                <c:pt idx="17">
                  <c:v>4</c:v>
                </c:pt>
                <c:pt idx="18">
                  <c:v>4</c:v>
                </c:pt>
                <c:pt idx="19">
                  <c:v>4</c:v>
                </c:pt>
                <c:pt idx="20">
                  <c:v>4</c:v>
                </c:pt>
                <c:pt idx="21">
                  <c:v>3</c:v>
                </c:pt>
                <c:pt idx="22">
                  <c:v>3</c:v>
                </c:pt>
                <c:pt idx="23">
                  <c:v>3</c:v>
                </c:pt>
                <c:pt idx="24">
                  <c:v>3</c:v>
                </c:pt>
                <c:pt idx="25">
                  <c:v>2</c:v>
                </c:pt>
                <c:pt idx="26">
                  <c:v>2</c:v>
                </c:pt>
                <c:pt idx="27">
                  <c:v>1</c:v>
                </c:pt>
                <c:pt idx="28">
                  <c:v>0</c:v>
                </c:pt>
                <c:pt idx="29">
                  <c:v>0</c:v>
                </c:pt>
                <c:pt idx="30">
                  <c:v>0</c:v>
                </c:pt>
                <c:pt idx="31">
                  <c:v>0</c:v>
                </c:pt>
                <c:pt idx="32">
                  <c:v>0</c:v>
                </c:pt>
              </c:numCache>
            </c:numRef>
          </c:val>
          <c:extLst>
            <c:ext xmlns:c16="http://schemas.microsoft.com/office/drawing/2014/chart" uri="{C3380CC4-5D6E-409C-BE32-E72D297353CC}">
              <c16:uniqueId val="{0000000C-1FB1-4E5D-B099-99891ABF3969}"/>
            </c:ext>
          </c:extLst>
        </c:ser>
        <c:dLbls>
          <c:showLegendKey val="0"/>
          <c:showVal val="0"/>
          <c:showCatName val="0"/>
          <c:showSerName val="0"/>
          <c:showPercent val="0"/>
          <c:showBubbleSize val="0"/>
        </c:dLbls>
        <c:gapWidth val="150"/>
        <c:axId val="291133936"/>
        <c:axId val="291134416"/>
      </c:barChart>
      <c:catAx>
        <c:axId val="29113393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91134416"/>
        <c:crosses val="autoZero"/>
        <c:auto val="1"/>
        <c:lblAlgn val="ctr"/>
        <c:lblOffset val="100"/>
        <c:noMultiLvlLbl val="0"/>
      </c:catAx>
      <c:valAx>
        <c:axId val="29113441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9113393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Tamaulipas</c:v>
                </c:pt>
                <c:pt idx="3">
                  <c:v>Chihuahua</c:v>
                </c:pt>
                <c:pt idx="4">
                  <c:v>Durango</c:v>
                </c:pt>
                <c:pt idx="5">
                  <c:v>Extranjeros</c:v>
                </c:pt>
                <c:pt idx="6">
                  <c:v>Veracruz de Ignacio de la Llave</c:v>
                </c:pt>
                <c:pt idx="7">
                  <c:v>Guanajuato</c:v>
                </c:pt>
                <c:pt idx="8">
                  <c:v>Nuevo León</c:v>
                </c:pt>
                <c:pt idx="9">
                  <c:v>Michoacán de Ocampo</c:v>
                </c:pt>
                <c:pt idx="10">
                  <c:v>Baja California</c:v>
                </c:pt>
                <c:pt idx="11">
                  <c:v>Ciudad de México</c:v>
                </c:pt>
                <c:pt idx="12">
                  <c:v>Jalisco</c:v>
                </c:pt>
                <c:pt idx="13">
                  <c:v>Tabasco</c:v>
                </c:pt>
                <c:pt idx="14">
                  <c:v>Guerrero</c:v>
                </c:pt>
                <c:pt idx="15">
                  <c:v>Coahuila de Zaragoza</c:v>
                </c:pt>
                <c:pt idx="16">
                  <c:v>Estado de México</c:v>
                </c:pt>
                <c:pt idx="17">
                  <c:v>San Luis Potosí</c:v>
                </c:pt>
                <c:pt idx="18">
                  <c:v>Hidalgo</c:v>
                </c:pt>
                <c:pt idx="19">
                  <c:v>Oaxaca</c:v>
                </c:pt>
                <c:pt idx="20">
                  <c:v>Morelos</c:v>
                </c:pt>
                <c:pt idx="21">
                  <c:v>Nayarit</c:v>
                </c:pt>
                <c:pt idx="22">
                  <c:v>Chiapas</c:v>
                </c:pt>
                <c:pt idx="23">
                  <c:v>Puebla</c:v>
                </c:pt>
                <c:pt idx="24">
                  <c:v>Aguascalientes</c:v>
                </c:pt>
                <c:pt idx="25">
                  <c:v>Zacatecas</c:v>
                </c:pt>
                <c:pt idx="26">
                  <c:v>Baja California Sur</c:v>
                </c:pt>
                <c:pt idx="27">
                  <c:v>Colima</c:v>
                </c:pt>
                <c:pt idx="28">
                  <c:v>Campeche</c:v>
                </c:pt>
                <c:pt idx="29">
                  <c:v>Tlaxcala</c:v>
                </c:pt>
                <c:pt idx="30">
                  <c:v>Yucatán</c:v>
                </c:pt>
                <c:pt idx="31">
                  <c:v>Querétaro</c:v>
                </c:pt>
                <c:pt idx="32">
                  <c:v>Quintana Roo</c:v>
                </c:pt>
              </c:strCache>
            </c:strRef>
          </c:cat>
          <c:val>
            <c:numRef>
              <c:f>'Pág-33-Tab-CF (11)'!$N$10:$N$42</c:f>
              <c:numCache>
                <c:formatCode>General</c:formatCode>
                <c:ptCount val="33"/>
                <c:pt idx="0">
                  <c:v>921</c:v>
                </c:pt>
                <c:pt idx="1">
                  <c:v>272</c:v>
                </c:pt>
                <c:pt idx="2">
                  <c:v>78</c:v>
                </c:pt>
                <c:pt idx="3">
                  <c:v>74</c:v>
                </c:pt>
                <c:pt idx="4">
                  <c:v>74</c:v>
                </c:pt>
                <c:pt idx="5">
                  <c:v>57</c:v>
                </c:pt>
                <c:pt idx="6">
                  <c:v>56</c:v>
                </c:pt>
                <c:pt idx="7">
                  <c:v>54</c:v>
                </c:pt>
                <c:pt idx="8">
                  <c:v>54</c:v>
                </c:pt>
                <c:pt idx="9">
                  <c:v>49</c:v>
                </c:pt>
                <c:pt idx="10">
                  <c:v>43</c:v>
                </c:pt>
                <c:pt idx="11">
                  <c:v>34</c:v>
                </c:pt>
                <c:pt idx="12">
                  <c:v>34</c:v>
                </c:pt>
                <c:pt idx="13">
                  <c:v>33</c:v>
                </c:pt>
                <c:pt idx="14">
                  <c:v>26</c:v>
                </c:pt>
                <c:pt idx="15">
                  <c:v>25</c:v>
                </c:pt>
                <c:pt idx="16">
                  <c:v>21</c:v>
                </c:pt>
                <c:pt idx="17">
                  <c:v>21</c:v>
                </c:pt>
                <c:pt idx="18">
                  <c:v>20</c:v>
                </c:pt>
                <c:pt idx="19">
                  <c:v>20</c:v>
                </c:pt>
                <c:pt idx="20">
                  <c:v>19</c:v>
                </c:pt>
                <c:pt idx="21">
                  <c:v>19</c:v>
                </c:pt>
                <c:pt idx="22">
                  <c:v>16</c:v>
                </c:pt>
                <c:pt idx="23">
                  <c:v>12</c:v>
                </c:pt>
                <c:pt idx="24">
                  <c:v>11</c:v>
                </c:pt>
                <c:pt idx="25">
                  <c:v>9</c:v>
                </c:pt>
                <c:pt idx="26">
                  <c:v>5</c:v>
                </c:pt>
                <c:pt idx="27">
                  <c:v>2</c:v>
                </c:pt>
                <c:pt idx="28">
                  <c:v>1</c:v>
                </c:pt>
                <c:pt idx="29">
                  <c:v>1</c:v>
                </c:pt>
                <c:pt idx="30">
                  <c:v>1</c:v>
                </c:pt>
                <c:pt idx="31">
                  <c:v>0</c:v>
                </c:pt>
                <c:pt idx="32">
                  <c:v>0</c:v>
                </c:pt>
              </c:numCache>
            </c:numRef>
          </c:val>
          <c:extLst>
            <c:ext xmlns:c16="http://schemas.microsoft.com/office/drawing/2014/chart" uri="{C3380CC4-5D6E-409C-BE32-E72D297353CC}">
              <c16:uniqueId val="{0000000C-809D-4200-8775-BBE80CA8F6EC}"/>
            </c:ext>
          </c:extLst>
        </c:ser>
        <c:dLbls>
          <c:showLegendKey val="0"/>
          <c:showVal val="0"/>
          <c:showCatName val="0"/>
          <c:showSerName val="0"/>
          <c:showPercent val="0"/>
          <c:showBubbleSize val="0"/>
        </c:dLbls>
        <c:gapWidth val="150"/>
        <c:axId val="871630096"/>
        <c:axId val="871628656"/>
      </c:barChart>
      <c:catAx>
        <c:axId val="87163009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71628656"/>
        <c:crosses val="autoZero"/>
        <c:auto val="1"/>
        <c:lblAlgn val="ctr"/>
        <c:lblOffset val="100"/>
        <c:noMultiLvlLbl val="0"/>
      </c:catAx>
      <c:valAx>
        <c:axId val="87162865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7163009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Ciudad de México</c:v>
                </c:pt>
                <c:pt idx="3">
                  <c:v>Estado de México</c:v>
                </c:pt>
                <c:pt idx="4">
                  <c:v>Tamaulipas</c:v>
                </c:pt>
                <c:pt idx="5">
                  <c:v>Michoacán de Ocampo</c:v>
                </c:pt>
                <c:pt idx="6">
                  <c:v>Veracruz de Ignacio de la Llave</c:v>
                </c:pt>
                <c:pt idx="7">
                  <c:v>Chihuahua</c:v>
                </c:pt>
                <c:pt idx="8">
                  <c:v>Zacatecas</c:v>
                </c:pt>
                <c:pt idx="9">
                  <c:v>San Luis Potosí</c:v>
                </c:pt>
                <c:pt idx="10">
                  <c:v>Querétaro</c:v>
                </c:pt>
                <c:pt idx="11">
                  <c:v>Nuevo León</c:v>
                </c:pt>
                <c:pt idx="12">
                  <c:v>Guerrero</c:v>
                </c:pt>
                <c:pt idx="13">
                  <c:v>Aguascalientes</c:v>
                </c:pt>
                <c:pt idx="14">
                  <c:v>Puebla</c:v>
                </c:pt>
                <c:pt idx="15">
                  <c:v>Sinaloa</c:v>
                </c:pt>
                <c:pt idx="16">
                  <c:v>Nayarit</c:v>
                </c:pt>
                <c:pt idx="17">
                  <c:v>Extranjeros</c:v>
                </c:pt>
                <c:pt idx="18">
                  <c:v>Tabasco</c:v>
                </c:pt>
                <c:pt idx="19">
                  <c:v>Durango</c:v>
                </c:pt>
                <c:pt idx="20">
                  <c:v>Coahuila de Zaragoza</c:v>
                </c:pt>
                <c:pt idx="21">
                  <c:v>Colima</c:v>
                </c:pt>
                <c:pt idx="22">
                  <c:v>Hidalgo</c:v>
                </c:pt>
                <c:pt idx="23">
                  <c:v>Morelos</c:v>
                </c:pt>
                <c:pt idx="24">
                  <c:v>Oaxaca</c:v>
                </c:pt>
                <c:pt idx="25">
                  <c:v>Chiapas</c:v>
                </c:pt>
                <c:pt idx="26">
                  <c:v>Yucatán</c:v>
                </c:pt>
                <c:pt idx="27">
                  <c:v>Tlaxcala</c:v>
                </c:pt>
                <c:pt idx="28">
                  <c:v>Quintana Roo</c:v>
                </c:pt>
                <c:pt idx="29">
                  <c:v>Baja California Sur</c:v>
                </c:pt>
                <c:pt idx="30">
                  <c:v>Sonora</c:v>
                </c:pt>
                <c:pt idx="31">
                  <c:v>Campeche</c:v>
                </c:pt>
                <c:pt idx="32">
                  <c:v>Baja California</c:v>
                </c:pt>
              </c:strCache>
            </c:strRef>
          </c:cat>
          <c:val>
            <c:numRef>
              <c:f>'Pág-34-Tab-CF (12)'!$N$10:$N$42</c:f>
              <c:numCache>
                <c:formatCode>General</c:formatCode>
                <c:ptCount val="33"/>
                <c:pt idx="0">
                  <c:v>490</c:v>
                </c:pt>
                <c:pt idx="1">
                  <c:v>164</c:v>
                </c:pt>
                <c:pt idx="2">
                  <c:v>146</c:v>
                </c:pt>
                <c:pt idx="3">
                  <c:v>144</c:v>
                </c:pt>
                <c:pt idx="4">
                  <c:v>119</c:v>
                </c:pt>
                <c:pt idx="5">
                  <c:v>100</c:v>
                </c:pt>
                <c:pt idx="6">
                  <c:v>87</c:v>
                </c:pt>
                <c:pt idx="7">
                  <c:v>78</c:v>
                </c:pt>
                <c:pt idx="8">
                  <c:v>61</c:v>
                </c:pt>
                <c:pt idx="9">
                  <c:v>54</c:v>
                </c:pt>
                <c:pt idx="10">
                  <c:v>49</c:v>
                </c:pt>
                <c:pt idx="11">
                  <c:v>47</c:v>
                </c:pt>
                <c:pt idx="12">
                  <c:v>40</c:v>
                </c:pt>
                <c:pt idx="13">
                  <c:v>38</c:v>
                </c:pt>
                <c:pt idx="14">
                  <c:v>32</c:v>
                </c:pt>
                <c:pt idx="15">
                  <c:v>29</c:v>
                </c:pt>
                <c:pt idx="16">
                  <c:v>25</c:v>
                </c:pt>
                <c:pt idx="17">
                  <c:v>25</c:v>
                </c:pt>
                <c:pt idx="18">
                  <c:v>24</c:v>
                </c:pt>
                <c:pt idx="19">
                  <c:v>21</c:v>
                </c:pt>
                <c:pt idx="20">
                  <c:v>19</c:v>
                </c:pt>
                <c:pt idx="21">
                  <c:v>19</c:v>
                </c:pt>
                <c:pt idx="22">
                  <c:v>16</c:v>
                </c:pt>
                <c:pt idx="23">
                  <c:v>16</c:v>
                </c:pt>
                <c:pt idx="24">
                  <c:v>14</c:v>
                </c:pt>
                <c:pt idx="25">
                  <c:v>10</c:v>
                </c:pt>
                <c:pt idx="26">
                  <c:v>10</c:v>
                </c:pt>
                <c:pt idx="27">
                  <c:v>9</c:v>
                </c:pt>
                <c:pt idx="28">
                  <c:v>7</c:v>
                </c:pt>
                <c:pt idx="29">
                  <c:v>6</c:v>
                </c:pt>
                <c:pt idx="30">
                  <c:v>6</c:v>
                </c:pt>
                <c:pt idx="31">
                  <c:v>4</c:v>
                </c:pt>
                <c:pt idx="32">
                  <c:v>3</c:v>
                </c:pt>
              </c:numCache>
            </c:numRef>
          </c:val>
          <c:extLst>
            <c:ext xmlns:c16="http://schemas.microsoft.com/office/drawing/2014/chart" uri="{C3380CC4-5D6E-409C-BE32-E72D297353CC}">
              <c16:uniqueId val="{0000000C-782D-479C-A8D9-5340BECB4B2D}"/>
            </c:ext>
          </c:extLst>
        </c:ser>
        <c:dLbls>
          <c:showLegendKey val="0"/>
          <c:showVal val="0"/>
          <c:showCatName val="0"/>
          <c:showSerName val="0"/>
          <c:showPercent val="0"/>
          <c:showBubbleSize val="0"/>
        </c:dLbls>
        <c:gapWidth val="150"/>
        <c:axId val="291138256"/>
        <c:axId val="871624816"/>
      </c:barChart>
      <c:catAx>
        <c:axId val="2911382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71624816"/>
        <c:crosses val="autoZero"/>
        <c:auto val="1"/>
        <c:lblAlgn val="ctr"/>
        <c:lblOffset val="100"/>
        <c:noMultiLvlLbl val="0"/>
      </c:catAx>
      <c:valAx>
        <c:axId val="87162481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911382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Estado de México</c:v>
                </c:pt>
                <c:pt idx="4">
                  <c:v>Guerrero</c:v>
                </c:pt>
                <c:pt idx="5">
                  <c:v>Guanajuato</c:v>
                </c:pt>
                <c:pt idx="6">
                  <c:v>Tamaulipas</c:v>
                </c:pt>
                <c:pt idx="7">
                  <c:v>Zacatecas</c:v>
                </c:pt>
                <c:pt idx="8">
                  <c:v>Nuevo León</c:v>
                </c:pt>
                <c:pt idx="9">
                  <c:v>Puebla</c:v>
                </c:pt>
                <c:pt idx="10">
                  <c:v>Tabasco</c:v>
                </c:pt>
                <c:pt idx="11">
                  <c:v>Jalisco</c:v>
                </c:pt>
                <c:pt idx="12">
                  <c:v>Chiapas</c:v>
                </c:pt>
                <c:pt idx="13">
                  <c:v>Michoacán de Ocampo</c:v>
                </c:pt>
                <c:pt idx="14">
                  <c:v>Extranjeros</c:v>
                </c:pt>
                <c:pt idx="15">
                  <c:v>San Luis Potosí</c:v>
                </c:pt>
                <c:pt idx="16">
                  <c:v>Sinaloa</c:v>
                </c:pt>
                <c:pt idx="17">
                  <c:v>Chihuahua</c:v>
                </c:pt>
                <c:pt idx="18">
                  <c:v>Quintana Roo</c:v>
                </c:pt>
                <c:pt idx="19">
                  <c:v>Hidalgo</c:v>
                </c:pt>
                <c:pt idx="20">
                  <c:v>Morelos</c:v>
                </c:pt>
                <c:pt idx="21">
                  <c:v>Baja California</c:v>
                </c:pt>
                <c:pt idx="22">
                  <c:v>Coahuila de Zaragoza</c:v>
                </c:pt>
                <c:pt idx="23">
                  <c:v>Aguascalientes</c:v>
                </c:pt>
                <c:pt idx="24">
                  <c:v>Sonora</c:v>
                </c:pt>
                <c:pt idx="25">
                  <c:v>Campeche</c:v>
                </c:pt>
                <c:pt idx="26">
                  <c:v>Yucatán</c:v>
                </c:pt>
                <c:pt idx="27">
                  <c:v>Durango</c:v>
                </c:pt>
                <c:pt idx="28">
                  <c:v>Nayarit</c:v>
                </c:pt>
                <c:pt idx="29">
                  <c:v>Tlaxcala</c:v>
                </c:pt>
                <c:pt idx="30">
                  <c:v>Querétaro</c:v>
                </c:pt>
                <c:pt idx="31">
                  <c:v>Baja California Sur</c:v>
                </c:pt>
                <c:pt idx="32">
                  <c:v>Colima</c:v>
                </c:pt>
              </c:strCache>
            </c:strRef>
          </c:cat>
          <c:val>
            <c:numRef>
              <c:f>'Pág-35-Tab-CF (13)'!$N$10:$N$42</c:f>
              <c:numCache>
                <c:formatCode>General</c:formatCode>
                <c:ptCount val="33"/>
                <c:pt idx="0">
                  <c:v>311</c:v>
                </c:pt>
                <c:pt idx="1">
                  <c:v>288</c:v>
                </c:pt>
                <c:pt idx="2">
                  <c:v>223</c:v>
                </c:pt>
                <c:pt idx="3">
                  <c:v>199</c:v>
                </c:pt>
                <c:pt idx="4">
                  <c:v>166</c:v>
                </c:pt>
                <c:pt idx="5">
                  <c:v>154</c:v>
                </c:pt>
                <c:pt idx="6">
                  <c:v>96</c:v>
                </c:pt>
                <c:pt idx="7">
                  <c:v>95</c:v>
                </c:pt>
                <c:pt idx="8">
                  <c:v>87</c:v>
                </c:pt>
                <c:pt idx="9">
                  <c:v>83</c:v>
                </c:pt>
                <c:pt idx="10">
                  <c:v>72</c:v>
                </c:pt>
                <c:pt idx="11">
                  <c:v>64</c:v>
                </c:pt>
                <c:pt idx="12">
                  <c:v>58</c:v>
                </c:pt>
                <c:pt idx="13">
                  <c:v>57</c:v>
                </c:pt>
                <c:pt idx="14">
                  <c:v>47</c:v>
                </c:pt>
                <c:pt idx="15">
                  <c:v>40</c:v>
                </c:pt>
                <c:pt idx="16">
                  <c:v>38</c:v>
                </c:pt>
                <c:pt idx="17">
                  <c:v>34</c:v>
                </c:pt>
                <c:pt idx="18">
                  <c:v>28</c:v>
                </c:pt>
                <c:pt idx="19">
                  <c:v>23</c:v>
                </c:pt>
                <c:pt idx="20">
                  <c:v>23</c:v>
                </c:pt>
                <c:pt idx="21">
                  <c:v>22</c:v>
                </c:pt>
                <c:pt idx="22">
                  <c:v>22</c:v>
                </c:pt>
                <c:pt idx="23">
                  <c:v>17</c:v>
                </c:pt>
                <c:pt idx="24">
                  <c:v>15</c:v>
                </c:pt>
                <c:pt idx="25">
                  <c:v>13</c:v>
                </c:pt>
                <c:pt idx="26">
                  <c:v>13</c:v>
                </c:pt>
                <c:pt idx="27">
                  <c:v>10</c:v>
                </c:pt>
                <c:pt idx="28">
                  <c:v>9</c:v>
                </c:pt>
                <c:pt idx="29">
                  <c:v>7</c:v>
                </c:pt>
                <c:pt idx="30">
                  <c:v>4</c:v>
                </c:pt>
                <c:pt idx="31">
                  <c:v>3</c:v>
                </c:pt>
                <c:pt idx="32">
                  <c:v>3</c:v>
                </c:pt>
              </c:numCache>
            </c:numRef>
          </c:val>
          <c:extLst>
            <c:ext xmlns:c16="http://schemas.microsoft.com/office/drawing/2014/chart" uri="{C3380CC4-5D6E-409C-BE32-E72D297353CC}">
              <c16:uniqueId val="{0000000C-B05F-4ACF-97B3-100C7990CD1A}"/>
            </c:ext>
          </c:extLst>
        </c:ser>
        <c:dLbls>
          <c:showLegendKey val="0"/>
          <c:showVal val="0"/>
          <c:showCatName val="0"/>
          <c:showSerName val="0"/>
          <c:showPercent val="0"/>
          <c:showBubbleSize val="0"/>
        </c:dLbls>
        <c:gapWidth val="150"/>
        <c:axId val="871626256"/>
        <c:axId val="871630576"/>
      </c:barChart>
      <c:catAx>
        <c:axId val="8716262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71630576"/>
        <c:crosses val="autoZero"/>
        <c:auto val="1"/>
        <c:lblAlgn val="ctr"/>
        <c:lblOffset val="100"/>
        <c:noMultiLvlLbl val="0"/>
      </c:catAx>
      <c:valAx>
        <c:axId val="87163057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716262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Veracruz de Ignacio de la Llave</c:v>
                </c:pt>
                <c:pt idx="3">
                  <c:v>Tamaulipas</c:v>
                </c:pt>
                <c:pt idx="4">
                  <c:v>Guerrero</c:v>
                </c:pt>
                <c:pt idx="5">
                  <c:v>Coahuila de Zaragoza</c:v>
                </c:pt>
                <c:pt idx="6">
                  <c:v>Zacatecas</c:v>
                </c:pt>
                <c:pt idx="7">
                  <c:v>Nuevo León</c:v>
                </c:pt>
                <c:pt idx="8">
                  <c:v>Guanajuato</c:v>
                </c:pt>
                <c:pt idx="9">
                  <c:v>Chihuahua</c:v>
                </c:pt>
                <c:pt idx="10">
                  <c:v>Puebla</c:v>
                </c:pt>
                <c:pt idx="11">
                  <c:v>Durango</c:v>
                </c:pt>
                <c:pt idx="12">
                  <c:v>Sinaloa</c:v>
                </c:pt>
                <c:pt idx="13">
                  <c:v>Jalisco</c:v>
                </c:pt>
                <c:pt idx="14">
                  <c:v>Michoacán de Ocampo</c:v>
                </c:pt>
                <c:pt idx="15">
                  <c:v>Hidalgo</c:v>
                </c:pt>
                <c:pt idx="16">
                  <c:v>Extranjeros</c:v>
                </c:pt>
                <c:pt idx="17">
                  <c:v>Tabasco</c:v>
                </c:pt>
                <c:pt idx="18">
                  <c:v>Morelos</c:v>
                </c:pt>
                <c:pt idx="19">
                  <c:v>Baja California</c:v>
                </c:pt>
                <c:pt idx="20">
                  <c:v>Oaxaca</c:v>
                </c:pt>
                <c:pt idx="21">
                  <c:v>Sonora</c:v>
                </c:pt>
                <c:pt idx="22">
                  <c:v>San Luis Potosí</c:v>
                </c:pt>
                <c:pt idx="23">
                  <c:v>Quintana Roo</c:v>
                </c:pt>
                <c:pt idx="24">
                  <c:v>Tlaxcala</c:v>
                </c:pt>
                <c:pt idx="25">
                  <c:v>Chiapas</c:v>
                </c:pt>
                <c:pt idx="26">
                  <c:v>Nayarit</c:v>
                </c:pt>
                <c:pt idx="27">
                  <c:v>Querétaro</c:v>
                </c:pt>
                <c:pt idx="28">
                  <c:v>Aguascalientes</c:v>
                </c:pt>
                <c:pt idx="29">
                  <c:v>Campeche</c:v>
                </c:pt>
                <c:pt idx="30">
                  <c:v>Colima</c:v>
                </c:pt>
                <c:pt idx="31">
                  <c:v>Yucatán</c:v>
                </c:pt>
                <c:pt idx="32">
                  <c:v>Baja California Sur</c:v>
                </c:pt>
              </c:strCache>
            </c:strRef>
          </c:cat>
          <c:val>
            <c:numRef>
              <c:f>'Pág-36-Tab-CF (14)'!$N$10:$N$42</c:f>
              <c:numCache>
                <c:formatCode>General</c:formatCode>
                <c:ptCount val="33"/>
                <c:pt idx="0">
                  <c:v>388</c:v>
                </c:pt>
                <c:pt idx="1">
                  <c:v>214</c:v>
                </c:pt>
                <c:pt idx="2">
                  <c:v>191</c:v>
                </c:pt>
                <c:pt idx="3">
                  <c:v>167</c:v>
                </c:pt>
                <c:pt idx="4">
                  <c:v>165</c:v>
                </c:pt>
                <c:pt idx="5">
                  <c:v>141</c:v>
                </c:pt>
                <c:pt idx="6">
                  <c:v>119</c:v>
                </c:pt>
                <c:pt idx="7">
                  <c:v>92</c:v>
                </c:pt>
                <c:pt idx="8">
                  <c:v>81</c:v>
                </c:pt>
                <c:pt idx="9">
                  <c:v>66</c:v>
                </c:pt>
                <c:pt idx="10">
                  <c:v>65</c:v>
                </c:pt>
                <c:pt idx="11">
                  <c:v>63</c:v>
                </c:pt>
                <c:pt idx="12">
                  <c:v>46</c:v>
                </c:pt>
                <c:pt idx="13">
                  <c:v>45</c:v>
                </c:pt>
                <c:pt idx="14">
                  <c:v>45</c:v>
                </c:pt>
                <c:pt idx="15">
                  <c:v>44</c:v>
                </c:pt>
                <c:pt idx="16">
                  <c:v>43</c:v>
                </c:pt>
                <c:pt idx="17">
                  <c:v>41</c:v>
                </c:pt>
                <c:pt idx="18">
                  <c:v>39</c:v>
                </c:pt>
                <c:pt idx="19">
                  <c:v>37</c:v>
                </c:pt>
                <c:pt idx="20">
                  <c:v>27</c:v>
                </c:pt>
                <c:pt idx="21">
                  <c:v>23</c:v>
                </c:pt>
                <c:pt idx="22">
                  <c:v>14</c:v>
                </c:pt>
                <c:pt idx="23">
                  <c:v>10</c:v>
                </c:pt>
                <c:pt idx="24">
                  <c:v>10</c:v>
                </c:pt>
                <c:pt idx="25">
                  <c:v>8</c:v>
                </c:pt>
                <c:pt idx="26">
                  <c:v>8</c:v>
                </c:pt>
                <c:pt idx="27">
                  <c:v>7</c:v>
                </c:pt>
                <c:pt idx="28">
                  <c:v>5</c:v>
                </c:pt>
                <c:pt idx="29">
                  <c:v>5</c:v>
                </c:pt>
                <c:pt idx="30">
                  <c:v>5</c:v>
                </c:pt>
                <c:pt idx="31">
                  <c:v>3</c:v>
                </c:pt>
                <c:pt idx="32">
                  <c:v>0</c:v>
                </c:pt>
              </c:numCache>
            </c:numRef>
          </c:val>
          <c:extLst>
            <c:ext xmlns:c16="http://schemas.microsoft.com/office/drawing/2014/chart" uri="{C3380CC4-5D6E-409C-BE32-E72D297353CC}">
              <c16:uniqueId val="{0000000C-5F76-4A0F-874E-053902E8F7D6}"/>
            </c:ext>
          </c:extLst>
        </c:ser>
        <c:dLbls>
          <c:showLegendKey val="0"/>
          <c:showVal val="0"/>
          <c:showCatName val="0"/>
          <c:showSerName val="0"/>
          <c:showPercent val="0"/>
          <c:showBubbleSize val="0"/>
        </c:dLbls>
        <c:gapWidth val="150"/>
        <c:axId val="897279744"/>
        <c:axId val="897291744"/>
      </c:barChart>
      <c:catAx>
        <c:axId val="89727974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7291744"/>
        <c:crosses val="autoZero"/>
        <c:auto val="1"/>
        <c:lblAlgn val="ctr"/>
        <c:lblOffset val="100"/>
        <c:noMultiLvlLbl val="0"/>
      </c:catAx>
      <c:valAx>
        <c:axId val="89729174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727974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14,397</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265</c:v>
                </c:pt>
                <c:pt idx="1">
                  <c:v>2084</c:v>
                </c:pt>
                <c:pt idx="2">
                  <c:v>40</c:v>
                </c:pt>
                <c:pt idx="3">
                  <c:v>75</c:v>
                </c:pt>
                <c:pt idx="4">
                  <c:v>282</c:v>
                </c:pt>
                <c:pt idx="5">
                  <c:v>652</c:v>
                </c:pt>
                <c:pt idx="6">
                  <c:v>2078</c:v>
                </c:pt>
                <c:pt idx="7">
                  <c:v>950</c:v>
                </c:pt>
                <c:pt idx="8">
                  <c:v>69</c:v>
                </c:pt>
                <c:pt idx="9">
                  <c:v>232</c:v>
                </c:pt>
                <c:pt idx="10">
                  <c:v>1308</c:v>
                </c:pt>
                <c:pt idx="11">
                  <c:v>507</c:v>
                </c:pt>
                <c:pt idx="12">
                  <c:v>57</c:v>
                </c:pt>
                <c:pt idx="13">
                  <c:v>249</c:v>
                </c:pt>
                <c:pt idx="14">
                  <c:v>377</c:v>
                </c:pt>
                <c:pt idx="15">
                  <c:v>160</c:v>
                </c:pt>
                <c:pt idx="16">
                  <c:v>85</c:v>
                </c:pt>
                <c:pt idx="17">
                  <c:v>435</c:v>
                </c:pt>
                <c:pt idx="18">
                  <c:v>706</c:v>
                </c:pt>
                <c:pt idx="19">
                  <c:v>99</c:v>
                </c:pt>
                <c:pt idx="20">
                  <c:v>352</c:v>
                </c:pt>
                <c:pt idx="21">
                  <c:v>266</c:v>
                </c:pt>
                <c:pt idx="22">
                  <c:v>302</c:v>
                </c:pt>
                <c:pt idx="23">
                  <c:v>355</c:v>
                </c:pt>
                <c:pt idx="24">
                  <c:v>148</c:v>
                </c:pt>
                <c:pt idx="25">
                  <c:v>1106</c:v>
                </c:pt>
                <c:pt idx="26">
                  <c:v>175</c:v>
                </c:pt>
                <c:pt idx="27">
                  <c:v>70</c:v>
                </c:pt>
                <c:pt idx="28">
                  <c:v>49</c:v>
                </c:pt>
                <c:pt idx="29">
                  <c:v>261</c:v>
                </c:pt>
                <c:pt idx="30">
                  <c:v>101</c:v>
                </c:pt>
                <c:pt idx="31">
                  <c:v>176</c:v>
                </c:pt>
                <c:pt idx="32">
                  <c:v>15</c:v>
                </c:pt>
                <c:pt idx="33">
                  <c:v>15</c:v>
                </c:pt>
                <c:pt idx="34">
                  <c:v>10</c:v>
                </c:pt>
                <c:pt idx="35">
                  <c:v>35</c:v>
                </c:pt>
                <c:pt idx="36">
                  <c:v>9</c:v>
                </c:pt>
                <c:pt idx="37">
                  <c:v>51</c:v>
                </c:pt>
                <c:pt idx="38">
                  <c:v>68</c:v>
                </c:pt>
                <c:pt idx="39">
                  <c:v>30</c:v>
                </c:pt>
                <c:pt idx="40">
                  <c:v>8</c:v>
                </c:pt>
                <c:pt idx="41">
                  <c:v>1</c:v>
                </c:pt>
                <c:pt idx="42">
                  <c:v>7</c:v>
                </c:pt>
                <c:pt idx="43">
                  <c:v>48</c:v>
                </c:pt>
                <c:pt idx="44">
                  <c:v>27</c:v>
                </c:pt>
                <c:pt idx="45">
                  <c:v>2</c:v>
                </c:pt>
              </c:numCache>
            </c:numRef>
          </c:val>
          <c:extLst>
            <c:ext xmlns:c16="http://schemas.microsoft.com/office/drawing/2014/chart" uri="{C3380CC4-5D6E-409C-BE32-E72D297353CC}">
              <c16:uniqueId val="{00000000-9566-41B4-8FC2-6049A0DD5CA3}"/>
            </c:ext>
          </c:extLst>
        </c:ser>
        <c:ser>
          <c:idx val="1"/>
          <c:order val="1"/>
          <c:tx>
            <c:v>EGRESOS 14,542</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-312</c:v>
                </c:pt>
                <c:pt idx="1">
                  <c:v>-2050</c:v>
                </c:pt>
                <c:pt idx="2">
                  <c:v>-52</c:v>
                </c:pt>
                <c:pt idx="3">
                  <c:v>-69</c:v>
                </c:pt>
                <c:pt idx="4">
                  <c:v>-251</c:v>
                </c:pt>
                <c:pt idx="5">
                  <c:v>-659</c:v>
                </c:pt>
                <c:pt idx="6">
                  <c:v>-2079</c:v>
                </c:pt>
                <c:pt idx="7">
                  <c:v>-971</c:v>
                </c:pt>
                <c:pt idx="8">
                  <c:v>-87</c:v>
                </c:pt>
                <c:pt idx="9">
                  <c:v>-214</c:v>
                </c:pt>
                <c:pt idx="10">
                  <c:v>-1377</c:v>
                </c:pt>
                <c:pt idx="11">
                  <c:v>-559</c:v>
                </c:pt>
                <c:pt idx="12">
                  <c:v>-45</c:v>
                </c:pt>
                <c:pt idx="13">
                  <c:v>-243</c:v>
                </c:pt>
                <c:pt idx="14">
                  <c:v>-422</c:v>
                </c:pt>
                <c:pt idx="15">
                  <c:v>-180</c:v>
                </c:pt>
                <c:pt idx="16">
                  <c:v>-98</c:v>
                </c:pt>
                <c:pt idx="17">
                  <c:v>-366</c:v>
                </c:pt>
                <c:pt idx="18">
                  <c:v>-808</c:v>
                </c:pt>
                <c:pt idx="19">
                  <c:v>-99</c:v>
                </c:pt>
                <c:pt idx="20">
                  <c:v>-383</c:v>
                </c:pt>
                <c:pt idx="21">
                  <c:v>-270</c:v>
                </c:pt>
                <c:pt idx="22">
                  <c:v>-274</c:v>
                </c:pt>
                <c:pt idx="23">
                  <c:v>-330</c:v>
                </c:pt>
                <c:pt idx="24">
                  <c:v>-146</c:v>
                </c:pt>
                <c:pt idx="25">
                  <c:v>-1041</c:v>
                </c:pt>
                <c:pt idx="26">
                  <c:v>-159</c:v>
                </c:pt>
                <c:pt idx="27">
                  <c:v>-51</c:v>
                </c:pt>
                <c:pt idx="28">
                  <c:v>-59</c:v>
                </c:pt>
                <c:pt idx="29">
                  <c:v>-223</c:v>
                </c:pt>
                <c:pt idx="30">
                  <c:v>-87</c:v>
                </c:pt>
                <c:pt idx="31">
                  <c:v>-213</c:v>
                </c:pt>
                <c:pt idx="32">
                  <c:v>-12</c:v>
                </c:pt>
                <c:pt idx="33">
                  <c:v>-18</c:v>
                </c:pt>
                <c:pt idx="34">
                  <c:v>-23</c:v>
                </c:pt>
                <c:pt idx="35">
                  <c:v>-2</c:v>
                </c:pt>
                <c:pt idx="36">
                  <c:v>-20</c:v>
                </c:pt>
                <c:pt idx="37">
                  <c:v>-55</c:v>
                </c:pt>
                <c:pt idx="38">
                  <c:v>-63</c:v>
                </c:pt>
                <c:pt idx="39">
                  <c:v>-58</c:v>
                </c:pt>
                <c:pt idx="40">
                  <c:v>-15</c:v>
                </c:pt>
                <c:pt idx="41">
                  <c:v>-27</c:v>
                </c:pt>
                <c:pt idx="42">
                  <c:v>-19</c:v>
                </c:pt>
                <c:pt idx="43">
                  <c:v>-16</c:v>
                </c:pt>
                <c:pt idx="44">
                  <c:v>-36</c:v>
                </c:pt>
                <c:pt idx="45">
                  <c:v>-1</c:v>
                </c:pt>
              </c:numCache>
            </c:numRef>
          </c:val>
          <c:extLst>
            <c:ext xmlns:c16="http://schemas.microsoft.com/office/drawing/2014/chart" uri="{C3380CC4-5D6E-409C-BE32-E72D297353CC}">
              <c16:uniqueId val="{00000001-9566-41B4-8FC2-6049A0DD5CA3}"/>
            </c:ext>
          </c:extLst>
        </c:ser>
        <c:dLbls>
          <c:showLegendKey val="0"/>
          <c:showVal val="0"/>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600" b="1"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36405728130137577"/>
          <c:y val="8.388813814020438E-3"/>
          <c:w val="0.35393671944853045"/>
          <c:h val="3.5386702849389419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Estado de México</c:v>
                </c:pt>
                <c:pt idx="1">
                  <c:v>Ciudad de México</c:v>
                </c:pt>
                <c:pt idx="2">
                  <c:v>Veracruz de Ignacio de la Llave</c:v>
                </c:pt>
                <c:pt idx="3">
                  <c:v>Guanajuato</c:v>
                </c:pt>
                <c:pt idx="4">
                  <c:v>Tamaulipas</c:v>
                </c:pt>
                <c:pt idx="5">
                  <c:v>Nuevo León</c:v>
                </c:pt>
                <c:pt idx="6">
                  <c:v>Guerrero</c:v>
                </c:pt>
                <c:pt idx="7">
                  <c:v>Zacatecas</c:v>
                </c:pt>
                <c:pt idx="8">
                  <c:v>Chiapas</c:v>
                </c:pt>
                <c:pt idx="9">
                  <c:v>Tabasco</c:v>
                </c:pt>
                <c:pt idx="10">
                  <c:v>Michoacán de Ocampo</c:v>
                </c:pt>
                <c:pt idx="11">
                  <c:v>Jalisco</c:v>
                </c:pt>
                <c:pt idx="12">
                  <c:v>Puebla</c:v>
                </c:pt>
                <c:pt idx="13">
                  <c:v>Extranjeros</c:v>
                </c:pt>
                <c:pt idx="14">
                  <c:v>Chihuahua</c:v>
                </c:pt>
                <c:pt idx="15">
                  <c:v>San Luis Potosí</c:v>
                </c:pt>
                <c:pt idx="16">
                  <c:v>Hidalgo</c:v>
                </c:pt>
                <c:pt idx="17">
                  <c:v>Durango</c:v>
                </c:pt>
                <c:pt idx="18">
                  <c:v>Quintana Roo</c:v>
                </c:pt>
                <c:pt idx="19">
                  <c:v>Coahuila de Zaragoza</c:v>
                </c:pt>
                <c:pt idx="20">
                  <c:v>Sinaloa</c:v>
                </c:pt>
                <c:pt idx="21">
                  <c:v>Oaxaca</c:v>
                </c:pt>
                <c:pt idx="22">
                  <c:v>Morelos</c:v>
                </c:pt>
                <c:pt idx="23">
                  <c:v>Aguascalientes</c:v>
                </c:pt>
                <c:pt idx="24">
                  <c:v>Baja California</c:v>
                </c:pt>
                <c:pt idx="25">
                  <c:v>Sonora</c:v>
                </c:pt>
                <c:pt idx="26">
                  <c:v>Tlaxcala</c:v>
                </c:pt>
                <c:pt idx="27">
                  <c:v>Campeche</c:v>
                </c:pt>
                <c:pt idx="28">
                  <c:v>Querétaro</c:v>
                </c:pt>
                <c:pt idx="29">
                  <c:v>Yucatán</c:v>
                </c:pt>
                <c:pt idx="30">
                  <c:v>Nayarit</c:v>
                </c:pt>
                <c:pt idx="31">
                  <c:v>Colima</c:v>
                </c:pt>
                <c:pt idx="32">
                  <c:v>Baja California Sur</c:v>
                </c:pt>
              </c:strCache>
            </c:strRef>
          </c:cat>
          <c:val>
            <c:numRef>
              <c:f>'Pág-37-Tab-CF (15)'!$N$10:$N$42</c:f>
              <c:numCache>
                <c:formatCode>General</c:formatCode>
                <c:ptCount val="33"/>
                <c:pt idx="0">
                  <c:v>260</c:v>
                </c:pt>
                <c:pt idx="1">
                  <c:v>222</c:v>
                </c:pt>
                <c:pt idx="2">
                  <c:v>211</c:v>
                </c:pt>
                <c:pt idx="3">
                  <c:v>163</c:v>
                </c:pt>
                <c:pt idx="4">
                  <c:v>131</c:v>
                </c:pt>
                <c:pt idx="5">
                  <c:v>108</c:v>
                </c:pt>
                <c:pt idx="6">
                  <c:v>99</c:v>
                </c:pt>
                <c:pt idx="7">
                  <c:v>97</c:v>
                </c:pt>
                <c:pt idx="8">
                  <c:v>96</c:v>
                </c:pt>
                <c:pt idx="9">
                  <c:v>78</c:v>
                </c:pt>
                <c:pt idx="10">
                  <c:v>62</c:v>
                </c:pt>
                <c:pt idx="11">
                  <c:v>61</c:v>
                </c:pt>
                <c:pt idx="12">
                  <c:v>58</c:v>
                </c:pt>
                <c:pt idx="13">
                  <c:v>58</c:v>
                </c:pt>
                <c:pt idx="14">
                  <c:v>39</c:v>
                </c:pt>
                <c:pt idx="15">
                  <c:v>37</c:v>
                </c:pt>
                <c:pt idx="16">
                  <c:v>36</c:v>
                </c:pt>
                <c:pt idx="17">
                  <c:v>33</c:v>
                </c:pt>
                <c:pt idx="18">
                  <c:v>33</c:v>
                </c:pt>
                <c:pt idx="19">
                  <c:v>31</c:v>
                </c:pt>
                <c:pt idx="20">
                  <c:v>30</c:v>
                </c:pt>
                <c:pt idx="21">
                  <c:v>24</c:v>
                </c:pt>
                <c:pt idx="22">
                  <c:v>21</c:v>
                </c:pt>
                <c:pt idx="23">
                  <c:v>17</c:v>
                </c:pt>
                <c:pt idx="24">
                  <c:v>15</c:v>
                </c:pt>
                <c:pt idx="25">
                  <c:v>14</c:v>
                </c:pt>
                <c:pt idx="26">
                  <c:v>12</c:v>
                </c:pt>
                <c:pt idx="27">
                  <c:v>10</c:v>
                </c:pt>
                <c:pt idx="28">
                  <c:v>6</c:v>
                </c:pt>
                <c:pt idx="29">
                  <c:v>6</c:v>
                </c:pt>
                <c:pt idx="30">
                  <c:v>5</c:v>
                </c:pt>
                <c:pt idx="31">
                  <c:v>4</c:v>
                </c:pt>
                <c:pt idx="32">
                  <c:v>3</c:v>
                </c:pt>
              </c:numCache>
            </c:numRef>
          </c:val>
          <c:extLst>
            <c:ext xmlns:c16="http://schemas.microsoft.com/office/drawing/2014/chart" uri="{C3380CC4-5D6E-409C-BE32-E72D297353CC}">
              <c16:uniqueId val="{0000000C-F136-4787-BEDB-7C0AA67F3CB9}"/>
            </c:ext>
          </c:extLst>
        </c:ser>
        <c:dLbls>
          <c:showLegendKey val="0"/>
          <c:showVal val="0"/>
          <c:showCatName val="0"/>
          <c:showSerName val="0"/>
          <c:showPercent val="0"/>
          <c:showBubbleSize val="0"/>
        </c:dLbls>
        <c:gapWidth val="150"/>
        <c:axId val="897291264"/>
        <c:axId val="897287424"/>
      </c:barChart>
      <c:catAx>
        <c:axId val="89729126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7287424"/>
        <c:crosses val="autoZero"/>
        <c:auto val="1"/>
        <c:lblAlgn val="ctr"/>
        <c:lblOffset val="100"/>
        <c:noMultiLvlLbl val="0"/>
      </c:catAx>
      <c:valAx>
        <c:axId val="89728742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72912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dLbl>
              <c:idx val="1"/>
              <c:tx>
                <c:rich>
                  <a:bodyPr/>
                  <a:lstStyle/>
                  <a:p>
                    <a:r>
                      <a:rPr lang="en-US"/>
                      <a:t>161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E92-4303-8D8D-63D884360D05}"/>
                </c:ext>
              </c:extLst>
            </c:dLbl>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Veracruz de Ignacio de la Llave</c:v>
                </c:pt>
                <c:pt idx="4">
                  <c:v>Coahuila de Zaragoza</c:v>
                </c:pt>
                <c:pt idx="5">
                  <c:v>Morelos</c:v>
                </c:pt>
                <c:pt idx="6">
                  <c:v>Tamaulipas</c:v>
                </c:pt>
                <c:pt idx="7">
                  <c:v>Chihuahua</c:v>
                </c:pt>
                <c:pt idx="8">
                  <c:v>Zacatecas</c:v>
                </c:pt>
                <c:pt idx="9">
                  <c:v>Guanajuato</c:v>
                </c:pt>
                <c:pt idx="10">
                  <c:v>Nuevo León</c:v>
                </c:pt>
                <c:pt idx="11">
                  <c:v>Puebla</c:v>
                </c:pt>
                <c:pt idx="12">
                  <c:v>Michoacán de Ocampo</c:v>
                </c:pt>
                <c:pt idx="13">
                  <c:v>Extranjeros</c:v>
                </c:pt>
                <c:pt idx="14">
                  <c:v>Jalisco</c:v>
                </c:pt>
                <c:pt idx="15">
                  <c:v>San Luis Potosí</c:v>
                </c:pt>
                <c:pt idx="16">
                  <c:v>Sonora</c:v>
                </c:pt>
                <c:pt idx="17">
                  <c:v>Chiapas</c:v>
                </c:pt>
                <c:pt idx="18">
                  <c:v>Quintana Roo</c:v>
                </c:pt>
                <c:pt idx="19">
                  <c:v>Hidalgo</c:v>
                </c:pt>
                <c:pt idx="20">
                  <c:v>Tabasco</c:v>
                </c:pt>
                <c:pt idx="21">
                  <c:v>Sinaloa</c:v>
                </c:pt>
                <c:pt idx="22">
                  <c:v>Durango</c:v>
                </c:pt>
                <c:pt idx="23">
                  <c:v>Tlaxcala</c:v>
                </c:pt>
                <c:pt idx="24">
                  <c:v>Oaxaca</c:v>
                </c:pt>
                <c:pt idx="25">
                  <c:v>Aguascalientes</c:v>
                </c:pt>
                <c:pt idx="26">
                  <c:v>Colima</c:v>
                </c:pt>
                <c:pt idx="27">
                  <c:v>Campeche</c:v>
                </c:pt>
                <c:pt idx="28">
                  <c:v>Yucatán</c:v>
                </c:pt>
                <c:pt idx="29">
                  <c:v>Baja California</c:v>
                </c:pt>
                <c:pt idx="30">
                  <c:v>Nayarit</c:v>
                </c:pt>
                <c:pt idx="31">
                  <c:v>Querétaro</c:v>
                </c:pt>
                <c:pt idx="32">
                  <c:v>Baja California Sur</c:v>
                </c:pt>
              </c:strCache>
            </c:strRef>
          </c:cat>
          <c:val>
            <c:numRef>
              <c:f>'Pág-38-Tab-CF (16)'!$N$10:$N$42</c:f>
              <c:numCache>
                <c:formatCode>General</c:formatCode>
                <c:ptCount val="33"/>
                <c:pt idx="0">
                  <c:v>198</c:v>
                </c:pt>
                <c:pt idx="1">
                  <c:v>162</c:v>
                </c:pt>
                <c:pt idx="2">
                  <c:v>102</c:v>
                </c:pt>
                <c:pt idx="3">
                  <c:v>69</c:v>
                </c:pt>
                <c:pt idx="4">
                  <c:v>62</c:v>
                </c:pt>
                <c:pt idx="5">
                  <c:v>61</c:v>
                </c:pt>
                <c:pt idx="6">
                  <c:v>55</c:v>
                </c:pt>
                <c:pt idx="7">
                  <c:v>52</c:v>
                </c:pt>
                <c:pt idx="8">
                  <c:v>52</c:v>
                </c:pt>
                <c:pt idx="9">
                  <c:v>48</c:v>
                </c:pt>
                <c:pt idx="10">
                  <c:v>40</c:v>
                </c:pt>
                <c:pt idx="11">
                  <c:v>38</c:v>
                </c:pt>
                <c:pt idx="12">
                  <c:v>36</c:v>
                </c:pt>
                <c:pt idx="13">
                  <c:v>28</c:v>
                </c:pt>
                <c:pt idx="14">
                  <c:v>22</c:v>
                </c:pt>
                <c:pt idx="15">
                  <c:v>18</c:v>
                </c:pt>
                <c:pt idx="16">
                  <c:v>18</c:v>
                </c:pt>
                <c:pt idx="17">
                  <c:v>15</c:v>
                </c:pt>
                <c:pt idx="18">
                  <c:v>15</c:v>
                </c:pt>
                <c:pt idx="19">
                  <c:v>14</c:v>
                </c:pt>
                <c:pt idx="20">
                  <c:v>14</c:v>
                </c:pt>
                <c:pt idx="21">
                  <c:v>11</c:v>
                </c:pt>
                <c:pt idx="22">
                  <c:v>10</c:v>
                </c:pt>
                <c:pt idx="23">
                  <c:v>9</c:v>
                </c:pt>
                <c:pt idx="24">
                  <c:v>8</c:v>
                </c:pt>
                <c:pt idx="25">
                  <c:v>6</c:v>
                </c:pt>
                <c:pt idx="26">
                  <c:v>6</c:v>
                </c:pt>
                <c:pt idx="27">
                  <c:v>4</c:v>
                </c:pt>
                <c:pt idx="28">
                  <c:v>3</c:v>
                </c:pt>
                <c:pt idx="29">
                  <c:v>2</c:v>
                </c:pt>
                <c:pt idx="30">
                  <c:v>2</c:v>
                </c:pt>
                <c:pt idx="31">
                  <c:v>2</c:v>
                </c:pt>
                <c:pt idx="32">
                  <c:v>0</c:v>
                </c:pt>
              </c:numCache>
            </c:numRef>
          </c:val>
          <c:extLst>
            <c:ext xmlns:c16="http://schemas.microsoft.com/office/drawing/2014/chart" uri="{C3380CC4-5D6E-409C-BE32-E72D297353CC}">
              <c16:uniqueId val="{0000000C-313F-4C72-961E-E84A9F96F763}"/>
            </c:ext>
          </c:extLst>
        </c:ser>
        <c:dLbls>
          <c:showLegendKey val="0"/>
          <c:showVal val="0"/>
          <c:showCatName val="0"/>
          <c:showSerName val="0"/>
          <c:showPercent val="0"/>
          <c:showBubbleSize val="0"/>
        </c:dLbls>
        <c:gapWidth val="150"/>
        <c:axId val="897283584"/>
        <c:axId val="897283104"/>
      </c:barChart>
      <c:catAx>
        <c:axId val="89728358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7283104"/>
        <c:crosses val="autoZero"/>
        <c:auto val="1"/>
        <c:lblAlgn val="ctr"/>
        <c:lblOffset val="100"/>
        <c:noMultiLvlLbl val="0"/>
      </c:catAx>
      <c:valAx>
        <c:axId val="89728310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72835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Ciudad de México</c:v>
                </c:pt>
                <c:pt idx="2">
                  <c:v>Chihuahua</c:v>
                </c:pt>
                <c:pt idx="3">
                  <c:v>Jalisco</c:v>
                </c:pt>
                <c:pt idx="4">
                  <c:v>Estado de México</c:v>
                </c:pt>
                <c:pt idx="5">
                  <c:v>Guerrero</c:v>
                </c:pt>
                <c:pt idx="6">
                  <c:v>Tamaulipas</c:v>
                </c:pt>
                <c:pt idx="7">
                  <c:v>Guanajuato</c:v>
                </c:pt>
                <c:pt idx="8">
                  <c:v>Extranjeros</c:v>
                </c:pt>
                <c:pt idx="9">
                  <c:v>Sinaloa</c:v>
                </c:pt>
                <c:pt idx="10">
                  <c:v>Zacatecas</c:v>
                </c:pt>
                <c:pt idx="11">
                  <c:v>Veracruz de Ignacio de la Llave</c:v>
                </c:pt>
                <c:pt idx="12">
                  <c:v>Puebla</c:v>
                </c:pt>
                <c:pt idx="13">
                  <c:v>Nayarit</c:v>
                </c:pt>
                <c:pt idx="14">
                  <c:v>Durango</c:v>
                </c:pt>
                <c:pt idx="15">
                  <c:v>Morelos</c:v>
                </c:pt>
                <c:pt idx="16">
                  <c:v>Oaxaca</c:v>
                </c:pt>
                <c:pt idx="17">
                  <c:v>Tabasco</c:v>
                </c:pt>
                <c:pt idx="18">
                  <c:v>Aguascalientes</c:v>
                </c:pt>
                <c:pt idx="19">
                  <c:v>Chiapas</c:v>
                </c:pt>
                <c:pt idx="20">
                  <c:v>Baja California</c:v>
                </c:pt>
                <c:pt idx="21">
                  <c:v>Coahuila de Zaragoza</c:v>
                </c:pt>
                <c:pt idx="22">
                  <c:v>Quintana Roo</c:v>
                </c:pt>
                <c:pt idx="23">
                  <c:v>San Luis Potosí</c:v>
                </c:pt>
                <c:pt idx="24">
                  <c:v>Colima</c:v>
                </c:pt>
                <c:pt idx="25">
                  <c:v>Sonora</c:v>
                </c:pt>
                <c:pt idx="26">
                  <c:v>Nuevo León</c:v>
                </c:pt>
                <c:pt idx="27">
                  <c:v>Baja California Sur</c:v>
                </c:pt>
                <c:pt idx="28">
                  <c:v>Yucatán</c:v>
                </c:pt>
                <c:pt idx="29">
                  <c:v>Campeche</c:v>
                </c:pt>
                <c:pt idx="30">
                  <c:v>Hidalgo</c:v>
                </c:pt>
                <c:pt idx="31">
                  <c:v>Querétaro</c:v>
                </c:pt>
                <c:pt idx="32">
                  <c:v>Tlaxcala</c:v>
                </c:pt>
              </c:strCache>
            </c:strRef>
          </c:cat>
          <c:val>
            <c:numRef>
              <c:f>'Pág-39-Tab-CF (17)'!$N$10:$N$42</c:f>
              <c:numCache>
                <c:formatCode>General</c:formatCode>
                <c:ptCount val="33"/>
                <c:pt idx="0">
                  <c:v>263</c:v>
                </c:pt>
                <c:pt idx="1">
                  <c:v>217</c:v>
                </c:pt>
                <c:pt idx="2">
                  <c:v>126</c:v>
                </c:pt>
                <c:pt idx="3">
                  <c:v>100</c:v>
                </c:pt>
                <c:pt idx="4">
                  <c:v>74</c:v>
                </c:pt>
                <c:pt idx="5">
                  <c:v>73</c:v>
                </c:pt>
                <c:pt idx="6">
                  <c:v>61</c:v>
                </c:pt>
                <c:pt idx="7">
                  <c:v>54</c:v>
                </c:pt>
                <c:pt idx="8">
                  <c:v>54</c:v>
                </c:pt>
                <c:pt idx="9">
                  <c:v>51</c:v>
                </c:pt>
                <c:pt idx="10">
                  <c:v>51</c:v>
                </c:pt>
                <c:pt idx="11">
                  <c:v>50</c:v>
                </c:pt>
                <c:pt idx="12">
                  <c:v>32</c:v>
                </c:pt>
                <c:pt idx="13">
                  <c:v>28</c:v>
                </c:pt>
                <c:pt idx="14">
                  <c:v>24</c:v>
                </c:pt>
                <c:pt idx="15">
                  <c:v>22</c:v>
                </c:pt>
                <c:pt idx="16">
                  <c:v>17</c:v>
                </c:pt>
                <c:pt idx="17">
                  <c:v>17</c:v>
                </c:pt>
                <c:pt idx="18">
                  <c:v>16</c:v>
                </c:pt>
                <c:pt idx="19">
                  <c:v>15</c:v>
                </c:pt>
                <c:pt idx="20">
                  <c:v>13</c:v>
                </c:pt>
                <c:pt idx="21">
                  <c:v>12</c:v>
                </c:pt>
                <c:pt idx="22">
                  <c:v>11</c:v>
                </c:pt>
                <c:pt idx="23">
                  <c:v>11</c:v>
                </c:pt>
                <c:pt idx="24">
                  <c:v>9</c:v>
                </c:pt>
                <c:pt idx="25">
                  <c:v>8</c:v>
                </c:pt>
                <c:pt idx="26">
                  <c:v>7</c:v>
                </c:pt>
                <c:pt idx="27">
                  <c:v>4</c:v>
                </c:pt>
                <c:pt idx="28">
                  <c:v>4</c:v>
                </c:pt>
                <c:pt idx="29">
                  <c:v>3</c:v>
                </c:pt>
                <c:pt idx="30">
                  <c:v>2</c:v>
                </c:pt>
                <c:pt idx="31">
                  <c:v>0</c:v>
                </c:pt>
                <c:pt idx="32">
                  <c:v>0</c:v>
                </c:pt>
              </c:numCache>
            </c:numRef>
          </c:val>
          <c:extLst>
            <c:ext xmlns:c16="http://schemas.microsoft.com/office/drawing/2014/chart" uri="{C3380CC4-5D6E-409C-BE32-E72D297353CC}">
              <c16:uniqueId val="{0000000C-1C33-4B7E-B698-94A77AE386FA}"/>
            </c:ext>
          </c:extLst>
        </c:ser>
        <c:dLbls>
          <c:showLegendKey val="0"/>
          <c:showVal val="0"/>
          <c:showCatName val="0"/>
          <c:showSerName val="0"/>
          <c:showPercent val="0"/>
          <c:showBubbleSize val="0"/>
        </c:dLbls>
        <c:gapWidth val="150"/>
        <c:axId val="897292704"/>
        <c:axId val="897289824"/>
      </c:barChart>
      <c:catAx>
        <c:axId val="89729270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7289824"/>
        <c:crosses val="autoZero"/>
        <c:auto val="1"/>
        <c:lblAlgn val="ctr"/>
        <c:lblOffset val="100"/>
        <c:noMultiLvlLbl val="0"/>
      </c:catAx>
      <c:valAx>
        <c:axId val="89728982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72927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Nuevo León</c:v>
                </c:pt>
                <c:pt idx="1">
                  <c:v>Chihuahua</c:v>
                </c:pt>
                <c:pt idx="2">
                  <c:v>Coahuila de Zaragoza</c:v>
                </c:pt>
                <c:pt idx="3">
                  <c:v>Tamaulipas</c:v>
                </c:pt>
                <c:pt idx="4">
                  <c:v>Zacatecas</c:v>
                </c:pt>
                <c:pt idx="5">
                  <c:v>Ciudad de México</c:v>
                </c:pt>
                <c:pt idx="6">
                  <c:v>Extranjeros</c:v>
                </c:pt>
                <c:pt idx="7">
                  <c:v>Estado de México</c:v>
                </c:pt>
                <c:pt idx="8">
                  <c:v>Veracruz de Ignacio de la Llave</c:v>
                </c:pt>
                <c:pt idx="9">
                  <c:v>Guerrero</c:v>
                </c:pt>
                <c:pt idx="10">
                  <c:v>Guanajuato</c:v>
                </c:pt>
                <c:pt idx="11">
                  <c:v>Sinaloa</c:v>
                </c:pt>
                <c:pt idx="12">
                  <c:v>Michoacán de Ocampo</c:v>
                </c:pt>
                <c:pt idx="13">
                  <c:v>Durango</c:v>
                </c:pt>
                <c:pt idx="14">
                  <c:v>Sonora</c:v>
                </c:pt>
                <c:pt idx="15">
                  <c:v>Jalisco</c:v>
                </c:pt>
                <c:pt idx="16">
                  <c:v>San Luis Potosí</c:v>
                </c:pt>
                <c:pt idx="17">
                  <c:v>Baja California</c:v>
                </c:pt>
                <c:pt idx="18">
                  <c:v>Quintana Roo</c:v>
                </c:pt>
                <c:pt idx="19">
                  <c:v>Chiapas</c:v>
                </c:pt>
                <c:pt idx="20">
                  <c:v>Tabasco</c:v>
                </c:pt>
                <c:pt idx="21">
                  <c:v>Aguascalientes</c:v>
                </c:pt>
                <c:pt idx="22">
                  <c:v>Morelos</c:v>
                </c:pt>
                <c:pt idx="23">
                  <c:v>Puebla</c:v>
                </c:pt>
                <c:pt idx="24">
                  <c:v>Hidalgo</c:v>
                </c:pt>
                <c:pt idx="25">
                  <c:v>Oaxaca</c:v>
                </c:pt>
                <c:pt idx="26">
                  <c:v>Yucatán</c:v>
                </c:pt>
                <c:pt idx="27">
                  <c:v>Campeche</c:v>
                </c:pt>
                <c:pt idx="28">
                  <c:v>Nayarit</c:v>
                </c:pt>
                <c:pt idx="29">
                  <c:v>Tlaxcala</c:v>
                </c:pt>
                <c:pt idx="30">
                  <c:v>Colima</c:v>
                </c:pt>
                <c:pt idx="31">
                  <c:v>Querétaro</c:v>
                </c:pt>
                <c:pt idx="32">
                  <c:v>Baja California Sur</c:v>
                </c:pt>
              </c:strCache>
            </c:strRef>
          </c:cat>
          <c:val>
            <c:numRef>
              <c:f>'Pág-40-Tab-CF (18)'!$N$10:$N$42</c:f>
              <c:numCache>
                <c:formatCode>General</c:formatCode>
                <c:ptCount val="33"/>
                <c:pt idx="0">
                  <c:v>249</c:v>
                </c:pt>
                <c:pt idx="1">
                  <c:v>240</c:v>
                </c:pt>
                <c:pt idx="2">
                  <c:v>238</c:v>
                </c:pt>
                <c:pt idx="3">
                  <c:v>184</c:v>
                </c:pt>
                <c:pt idx="4">
                  <c:v>123</c:v>
                </c:pt>
                <c:pt idx="5">
                  <c:v>107</c:v>
                </c:pt>
                <c:pt idx="6">
                  <c:v>87</c:v>
                </c:pt>
                <c:pt idx="7">
                  <c:v>82</c:v>
                </c:pt>
                <c:pt idx="8">
                  <c:v>82</c:v>
                </c:pt>
                <c:pt idx="9">
                  <c:v>75</c:v>
                </c:pt>
                <c:pt idx="10">
                  <c:v>59</c:v>
                </c:pt>
                <c:pt idx="11">
                  <c:v>57</c:v>
                </c:pt>
                <c:pt idx="12">
                  <c:v>55</c:v>
                </c:pt>
                <c:pt idx="13">
                  <c:v>48</c:v>
                </c:pt>
                <c:pt idx="14">
                  <c:v>46</c:v>
                </c:pt>
                <c:pt idx="15">
                  <c:v>42</c:v>
                </c:pt>
                <c:pt idx="16">
                  <c:v>38</c:v>
                </c:pt>
                <c:pt idx="17">
                  <c:v>36</c:v>
                </c:pt>
                <c:pt idx="18">
                  <c:v>26</c:v>
                </c:pt>
                <c:pt idx="19">
                  <c:v>25</c:v>
                </c:pt>
                <c:pt idx="20">
                  <c:v>24</c:v>
                </c:pt>
                <c:pt idx="21">
                  <c:v>14</c:v>
                </c:pt>
                <c:pt idx="22">
                  <c:v>14</c:v>
                </c:pt>
                <c:pt idx="23">
                  <c:v>14</c:v>
                </c:pt>
                <c:pt idx="24">
                  <c:v>12</c:v>
                </c:pt>
                <c:pt idx="25">
                  <c:v>12</c:v>
                </c:pt>
                <c:pt idx="26">
                  <c:v>10</c:v>
                </c:pt>
                <c:pt idx="27">
                  <c:v>6</c:v>
                </c:pt>
                <c:pt idx="28">
                  <c:v>5</c:v>
                </c:pt>
                <c:pt idx="29">
                  <c:v>5</c:v>
                </c:pt>
                <c:pt idx="30">
                  <c:v>4</c:v>
                </c:pt>
                <c:pt idx="31">
                  <c:v>4</c:v>
                </c:pt>
                <c:pt idx="32">
                  <c:v>3</c:v>
                </c:pt>
              </c:numCache>
            </c:numRef>
          </c:val>
          <c:extLst>
            <c:ext xmlns:c16="http://schemas.microsoft.com/office/drawing/2014/chart" uri="{C3380CC4-5D6E-409C-BE32-E72D297353CC}">
              <c16:uniqueId val="{0000000C-857B-4C29-BA00-FE26E7AC49C6}"/>
            </c:ext>
          </c:extLst>
        </c:ser>
        <c:dLbls>
          <c:showLegendKey val="0"/>
          <c:showVal val="0"/>
          <c:showCatName val="0"/>
          <c:showSerName val="0"/>
          <c:showPercent val="0"/>
          <c:showBubbleSize val="0"/>
        </c:dLbls>
        <c:gapWidth val="150"/>
        <c:axId val="897290304"/>
        <c:axId val="897290784"/>
      </c:barChart>
      <c:catAx>
        <c:axId val="89729030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7290784"/>
        <c:crosses val="autoZero"/>
        <c:auto val="1"/>
        <c:lblAlgn val="ctr"/>
        <c:lblOffset val="100"/>
        <c:noMultiLvlLbl val="0"/>
      </c:catAx>
      <c:valAx>
        <c:axId val="89729078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972903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(CFRPI)'!$N$7:$N$9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(CFRPI)'!$M$10:$M$42</c:f>
              <c:strCache>
                <c:ptCount val="33"/>
                <c:pt idx="0">
                  <c:v>Ciudad de México</c:v>
                </c:pt>
                <c:pt idx="1">
                  <c:v>Veracruz de Ignacio de la Llave</c:v>
                </c:pt>
                <c:pt idx="2">
                  <c:v>Chiapas</c:v>
                </c:pt>
                <c:pt idx="3">
                  <c:v>Tamaulipas</c:v>
                </c:pt>
                <c:pt idx="4">
                  <c:v>Guerrero</c:v>
                </c:pt>
                <c:pt idx="5">
                  <c:v>Puebla</c:v>
                </c:pt>
                <c:pt idx="6">
                  <c:v>Estado de México</c:v>
                </c:pt>
                <c:pt idx="7">
                  <c:v>Morelos</c:v>
                </c:pt>
                <c:pt idx="8">
                  <c:v>Chihuahua</c:v>
                </c:pt>
                <c:pt idx="9">
                  <c:v>Michoacán de Ocampo</c:v>
                </c:pt>
                <c:pt idx="10">
                  <c:v>Nuevo León</c:v>
                </c:pt>
                <c:pt idx="11">
                  <c:v>Zacatecas</c:v>
                </c:pt>
                <c:pt idx="12">
                  <c:v>Aguascalientes</c:v>
                </c:pt>
                <c:pt idx="13">
                  <c:v>Coahuila de Zaragoza</c:v>
                </c:pt>
                <c:pt idx="14">
                  <c:v>Guanajuato</c:v>
                </c:pt>
                <c:pt idx="15">
                  <c:v>Hidalgo</c:v>
                </c:pt>
                <c:pt idx="16">
                  <c:v>Jalisco</c:v>
                </c:pt>
                <c:pt idx="17">
                  <c:v>Extranjeros</c:v>
                </c:pt>
                <c:pt idx="18">
                  <c:v>Baja California</c:v>
                </c:pt>
                <c:pt idx="19">
                  <c:v>Durango</c:v>
                </c:pt>
                <c:pt idx="20">
                  <c:v>Oaxaca</c:v>
                </c:pt>
                <c:pt idx="21">
                  <c:v>Sinaloa</c:v>
                </c:pt>
                <c:pt idx="22">
                  <c:v>Sonora</c:v>
                </c:pt>
                <c:pt idx="23">
                  <c:v>Baja California Sur</c:v>
                </c:pt>
                <c:pt idx="24">
                  <c:v>Nayarit</c:v>
                </c:pt>
                <c:pt idx="25">
                  <c:v>Quintana Roo</c:v>
                </c:pt>
                <c:pt idx="26">
                  <c:v>Tabasco</c:v>
                </c:pt>
                <c:pt idx="27">
                  <c:v>Tlaxcala</c:v>
                </c:pt>
                <c:pt idx="28">
                  <c:v>Yucatán</c:v>
                </c:pt>
                <c:pt idx="29">
                  <c:v>Campeche</c:v>
                </c:pt>
                <c:pt idx="30">
                  <c:v>Colima</c:v>
                </c:pt>
                <c:pt idx="31">
                  <c:v>Querétaro</c:v>
                </c:pt>
                <c:pt idx="32">
                  <c:v>San Luis Potosí</c:v>
                </c:pt>
              </c:strCache>
            </c:strRef>
          </c:cat>
          <c:val>
            <c:numRef>
              <c:f>'Pág-41-Tab-CF (CFRPI)'!$N$10:$N$42</c:f>
              <c:numCache>
                <c:formatCode>General</c:formatCode>
                <c:ptCount val="33"/>
                <c:pt idx="0">
                  <c:v>16</c:v>
                </c:pt>
                <c:pt idx="1">
                  <c:v>12</c:v>
                </c:pt>
                <c:pt idx="2">
                  <c:v>10</c:v>
                </c:pt>
                <c:pt idx="3">
                  <c:v>10</c:v>
                </c:pt>
                <c:pt idx="4">
                  <c:v>9</c:v>
                </c:pt>
                <c:pt idx="5">
                  <c:v>9</c:v>
                </c:pt>
                <c:pt idx="6">
                  <c:v>6</c:v>
                </c:pt>
                <c:pt idx="7">
                  <c:v>6</c:v>
                </c:pt>
                <c:pt idx="8">
                  <c:v>5</c:v>
                </c:pt>
                <c:pt idx="9">
                  <c:v>4</c:v>
                </c:pt>
                <c:pt idx="10">
                  <c:v>4</c:v>
                </c:pt>
                <c:pt idx="11">
                  <c:v>4</c:v>
                </c:pt>
                <c:pt idx="12">
                  <c:v>3</c:v>
                </c:pt>
                <c:pt idx="13">
                  <c:v>3</c:v>
                </c:pt>
                <c:pt idx="14">
                  <c:v>3</c:v>
                </c:pt>
                <c:pt idx="15">
                  <c:v>3</c:v>
                </c:pt>
                <c:pt idx="16">
                  <c:v>3</c:v>
                </c:pt>
                <c:pt idx="17">
                  <c:v>3</c:v>
                </c:pt>
                <c:pt idx="18">
                  <c:v>2</c:v>
                </c:pt>
                <c:pt idx="19">
                  <c:v>2</c:v>
                </c:pt>
                <c:pt idx="20">
                  <c:v>2</c:v>
                </c:pt>
                <c:pt idx="21">
                  <c:v>2</c:v>
                </c:pt>
                <c:pt idx="22">
                  <c:v>2</c:v>
                </c:pt>
                <c:pt idx="23">
                  <c:v>1</c:v>
                </c:pt>
                <c:pt idx="24">
                  <c:v>1</c:v>
                </c:pt>
                <c:pt idx="25">
                  <c:v>1</c:v>
                </c:pt>
                <c:pt idx="26">
                  <c:v>1</c:v>
                </c:pt>
                <c:pt idx="27">
                  <c:v>1</c:v>
                </c:pt>
                <c:pt idx="28">
                  <c:v>1</c:v>
                </c:pt>
                <c:pt idx="29">
                  <c:v>0</c:v>
                </c:pt>
                <c:pt idx="30">
                  <c:v>0</c:v>
                </c:pt>
                <c:pt idx="31">
                  <c:v>0</c:v>
                </c:pt>
                <c:pt idx="32">
                  <c:v>0</c:v>
                </c:pt>
              </c:numCache>
            </c:numRef>
          </c:val>
          <c:extLst>
            <c:ext xmlns:c16="http://schemas.microsoft.com/office/drawing/2014/chart" uri="{C3380CC4-5D6E-409C-BE32-E72D297353CC}">
              <c16:uniqueId val="{0000000C-824E-4854-B752-D2E56D0D2319}"/>
            </c:ext>
          </c:extLst>
        </c:ser>
        <c:dLbls>
          <c:showLegendKey val="0"/>
          <c:showVal val="0"/>
          <c:showCatName val="0"/>
          <c:showSerName val="0"/>
          <c:showPercent val="0"/>
          <c:showBubbleSize val="0"/>
        </c:dLbls>
        <c:gapWidth val="150"/>
        <c:axId val="973646256"/>
        <c:axId val="973647696"/>
      </c:barChart>
      <c:catAx>
        <c:axId val="9736462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73647696"/>
        <c:crosses val="autoZero"/>
        <c:auto val="1"/>
        <c:lblAlgn val="ctr"/>
        <c:lblOffset val="100"/>
        <c:noMultiLvlLbl val="0"/>
      </c:catAx>
      <c:valAx>
        <c:axId val="97364769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736462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4135334980047251"/>
          <c:y val="0.17602049121986496"/>
          <c:w val="0.72224952166656853"/>
          <c:h val="0.67465554269863648"/>
        </c:manualLayout>
      </c:layout>
      <c:pie3DChart>
        <c:varyColors val="1"/>
        <c:ser>
          <c:idx val="0"/>
          <c:order val="0"/>
          <c:explosion val="14"/>
          <c:dPt>
            <c:idx val="0"/>
            <c:bubble3D val="0"/>
            <c:explosion val="10"/>
            <c:extLst>
              <c:ext xmlns:c16="http://schemas.microsoft.com/office/drawing/2014/chart" uri="{C3380CC4-5D6E-409C-BE32-E72D297353CC}">
                <c16:uniqueId val="{00000003-378F-4A70-8F49-C8D57D0F223F}"/>
              </c:ext>
            </c:extLst>
          </c:dPt>
          <c:dPt>
            <c:idx val="1"/>
            <c:bubble3D val="0"/>
            <c:explosion val="11"/>
            <c:extLst>
              <c:ext xmlns:c16="http://schemas.microsoft.com/office/drawing/2014/chart" uri="{C3380CC4-5D6E-409C-BE32-E72D297353CC}">
                <c16:uniqueId val="{00000004-378F-4A70-8F49-C8D57D0F223F}"/>
              </c:ext>
            </c:extLst>
          </c:dPt>
          <c:dPt>
            <c:idx val="2"/>
            <c:bubble3D val="0"/>
            <c:explosion val="11"/>
            <c:extLst>
              <c:ext xmlns:c16="http://schemas.microsoft.com/office/drawing/2014/chart" uri="{C3380CC4-5D6E-409C-BE32-E72D297353CC}">
                <c16:uniqueId val="{00000005-378F-4A70-8F49-C8D57D0F223F}"/>
              </c:ext>
            </c:extLst>
          </c:dPt>
          <c:dPt>
            <c:idx val="3"/>
            <c:bubble3D val="0"/>
            <c:explosion val="10"/>
            <c:extLst>
              <c:ext xmlns:c16="http://schemas.microsoft.com/office/drawing/2014/chart" uri="{C3380CC4-5D6E-409C-BE32-E72D297353CC}">
                <c16:uniqueId val="{00000006-378F-4A70-8F49-C8D57D0F223F}"/>
              </c:ext>
            </c:extLst>
          </c:dPt>
          <c:dLbls>
            <c:dLbl>
              <c:idx val="0"/>
              <c:layout>
                <c:manualLayout>
                  <c:x val="3.2513062559286258E-2"/>
                  <c:y val="-5.481321849023681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78F-4A70-8F49-C8D57D0F223F}"/>
                </c:ext>
              </c:extLst>
            </c:dLbl>
            <c:dLbl>
              <c:idx val="1"/>
              <c:layout>
                <c:manualLayout>
                  <c:x val="4.3461531464103295E-2"/>
                  <c:y val="-4.054641359847085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78F-4A70-8F49-C8D57D0F223F}"/>
                </c:ext>
              </c:extLst>
            </c:dLbl>
            <c:dLbl>
              <c:idx val="2"/>
              <c:layout>
                <c:manualLayout>
                  <c:x val="3.8072305336881287E-2"/>
                  <c:y val="4.95775634641055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78F-4A70-8F49-C8D57D0F223F}"/>
                </c:ext>
              </c:extLst>
            </c:dLbl>
            <c:dLbl>
              <c:idx val="3"/>
              <c:layout>
                <c:manualLayout>
                  <c:x val="-4.4146308244560825E-2"/>
                  <c:y val="1.010920982394754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78F-4A70-8F49-C8D57D0F223F}"/>
                </c:ext>
              </c:extLst>
            </c:dLbl>
            <c:dLbl>
              <c:idx val="4"/>
              <c:layout>
                <c:manualLayout>
                  <c:x val="-2.8165424887567739E-2"/>
                  <c:y val="3.531014602678964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78F-4A70-8F49-C8D57D0F223F}"/>
                </c:ext>
              </c:extLst>
            </c:dLbl>
            <c:dLbl>
              <c:idx val="5"/>
              <c:layout>
                <c:manualLayout>
                  <c:x val="-4.2821795813209065E-2"/>
                  <c:y val="-2.382791251956766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78F-4A70-8F49-C8D57D0F223F}"/>
                </c:ext>
              </c:extLst>
            </c:dLbl>
            <c:dLbl>
              <c:idx val="6"/>
              <c:layout>
                <c:manualLayout>
                  <c:x val="-4.9249158684763643E-2"/>
                  <c:y val="-6.550028858411084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78F-4A70-8F49-C8D57D0F223F}"/>
                </c:ext>
              </c:extLst>
            </c:dLbl>
            <c:dLbl>
              <c:idx val="7"/>
              <c:layout>
                <c:manualLayout>
                  <c:x val="-1.8781329801131785E-2"/>
                  <c:y val="-8.361372820682461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E03-4D27-BE92-30F06DD95094}"/>
                </c:ext>
              </c:extLst>
            </c:dLbl>
            <c:dLbl>
              <c:idx val="8"/>
              <c:layout>
                <c:manualLayout>
                  <c:x val="7.0166878332601393E-2"/>
                  <c:y val="-6.625577456575126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2E03-4D27-BE92-30F06DD95094}"/>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28638</c:v>
                </c:pt>
                <c:pt idx="1">
                  <c:v>37152</c:v>
                </c:pt>
                <c:pt idx="2">
                  <c:v>42481</c:v>
                </c:pt>
                <c:pt idx="3">
                  <c:v>37859</c:v>
                </c:pt>
                <c:pt idx="4">
                  <c:v>31106</c:v>
                </c:pt>
                <c:pt idx="5">
                  <c:v>22818</c:v>
                </c:pt>
                <c:pt idx="6">
                  <c:v>14974</c:v>
                </c:pt>
                <c:pt idx="7">
                  <c:v>8790</c:v>
                </c:pt>
                <c:pt idx="8">
                  <c:v>8865</c:v>
                </c:pt>
              </c:numCache>
            </c:numRef>
          </c:val>
          <c:extLst>
            <c:ext xmlns:c16="http://schemas.microsoft.com/office/drawing/2014/chart" uri="{C3380CC4-5D6E-409C-BE32-E72D297353CC}">
              <c16:uniqueId val="{00000002-6059-41D9-B749-DCD6509415BE}"/>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4798195051894"/>
          <c:y val="8.8928747418463211E-2"/>
          <c:w val="0.78925209648591588"/>
          <c:h val="0.69486165847488846"/>
        </c:manualLayout>
      </c:layout>
      <c:barChart>
        <c:barDir val="col"/>
        <c:grouping val="clustered"/>
        <c:varyColors val="0"/>
        <c:ser>
          <c:idx val="0"/>
          <c:order val="0"/>
          <c:spPr>
            <a:solidFill>
              <a:srgbClr val="336600"/>
            </a:solidFill>
            <a:ln>
              <a:noFill/>
            </a:ln>
            <a:effectLst/>
          </c:spPr>
          <c:invertIfNegative val="0"/>
          <c:dLbls>
            <c:dLbl>
              <c:idx val="0"/>
              <c:layout>
                <c:manualLayout>
                  <c:x val="1.3438503555965355E-3"/>
                  <c:y val="4.58762407129962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A8-40DB-9AC9-1D9759CC5970}"/>
                </c:ext>
              </c:extLst>
            </c:dLbl>
            <c:dLbl>
              <c:idx val="6"/>
              <c:layout>
                <c:manualLayout>
                  <c:x val="0"/>
                  <c:y val="6.88143610694942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CB-42FD-826C-BFA623856C57}"/>
                </c:ext>
              </c:extLst>
            </c:dLbl>
            <c:dLbl>
              <c:idx val="12"/>
              <c:layout>
                <c:manualLayout>
                  <c:x val="1.34385035559656E-3"/>
                  <c:y val="4.58762407129962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CB-42FD-826C-BFA623856C5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'PAG-48_GRAF_ESCOL'!$A$5:$A$22</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Preescolar Completa</c:v>
                </c:pt>
                <c:pt idx="14">
                  <c:v>Maestría Completa</c:v>
                </c:pt>
                <c:pt idx="15">
                  <c:v>Maestría Incompleta</c:v>
                </c:pt>
                <c:pt idx="16">
                  <c:v>Doctorado Completo</c:v>
                </c:pt>
                <c:pt idx="17">
                  <c:v>Doctorado Incompleto</c:v>
                </c:pt>
              </c:strCache>
            </c:strRef>
          </c:cat>
          <c:val>
            <c:numRef>
              <c:f>'PAG-48_GRAF_ESCOL'!$B$5:$B$22</c:f>
              <c:numCache>
                <c:formatCode>#,##0</c:formatCode>
                <c:ptCount val="18"/>
                <c:pt idx="0">
                  <c:v>67506</c:v>
                </c:pt>
                <c:pt idx="1">
                  <c:v>34615</c:v>
                </c:pt>
                <c:pt idx="2">
                  <c:v>27174</c:v>
                </c:pt>
                <c:pt idx="3">
                  <c:v>22636</c:v>
                </c:pt>
                <c:pt idx="4">
                  <c:v>21781</c:v>
                </c:pt>
                <c:pt idx="5">
                  <c:v>19910</c:v>
                </c:pt>
                <c:pt idx="6">
                  <c:v>11802</c:v>
                </c:pt>
                <c:pt idx="7">
                  <c:v>8981</c:v>
                </c:pt>
                <c:pt idx="8">
                  <c:v>6409</c:v>
                </c:pt>
                <c:pt idx="9">
                  <c:v>5182</c:v>
                </c:pt>
                <c:pt idx="10">
                  <c:v>3209</c:v>
                </c:pt>
                <c:pt idx="11">
                  <c:v>2342</c:v>
                </c:pt>
                <c:pt idx="12">
                  <c:v>362</c:v>
                </c:pt>
                <c:pt idx="13">
                  <c:v>300</c:v>
                </c:pt>
                <c:pt idx="14">
                  <c:v>290</c:v>
                </c:pt>
                <c:pt idx="15">
                  <c:v>115</c:v>
                </c:pt>
                <c:pt idx="16">
                  <c:v>59</c:v>
                </c:pt>
                <c:pt idx="17">
                  <c:v>10</c:v>
                </c:pt>
              </c:numCache>
            </c:numRef>
          </c:val>
          <c:extLst>
            <c:ext xmlns:c16="http://schemas.microsoft.com/office/drawing/2014/chart" uri="{C3380CC4-5D6E-409C-BE32-E72D297353CC}">
              <c16:uniqueId val="{00000002-AAA8-40DB-9AC9-1D9759CC5970}"/>
            </c:ext>
          </c:extLst>
        </c:ser>
        <c:dLbls>
          <c:dLblPos val="outEnd"/>
          <c:showLegendKey val="0"/>
          <c:showVal val="1"/>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max val="70000"/>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0"/>
          <c:y val="2.7340599824674731E-2"/>
          <c:w val="0.91199478514594345"/>
          <c:h val="0.82970019464656675"/>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AF4D-4070-92CC-04B9D1D04730}"/>
              </c:ext>
            </c:extLst>
          </c:dPt>
          <c:dPt>
            <c:idx val="1"/>
            <c:bubble3D val="0"/>
            <c:spPr>
              <a:solidFill>
                <a:srgbClr val="FFC000"/>
              </a:solidFill>
            </c:spPr>
            <c:extLst>
              <c:ext xmlns:c16="http://schemas.microsoft.com/office/drawing/2014/chart" uri="{C3380CC4-5D6E-409C-BE32-E72D297353CC}">
                <c16:uniqueId val="{00000003-AF4D-4070-92CC-04B9D1D04730}"/>
              </c:ext>
            </c:extLst>
          </c:dPt>
          <c:dPt>
            <c:idx val="2"/>
            <c:bubble3D val="0"/>
            <c:spPr>
              <a:solidFill>
                <a:srgbClr val="00B0F0"/>
              </a:solidFill>
            </c:spPr>
            <c:extLst>
              <c:ext xmlns:c16="http://schemas.microsoft.com/office/drawing/2014/chart" uri="{C3380CC4-5D6E-409C-BE32-E72D297353CC}">
                <c16:uniqueId val="{00000004-AF4D-4070-92CC-04B9D1D04730}"/>
              </c:ext>
            </c:extLst>
          </c:dPt>
          <c:dPt>
            <c:idx val="3"/>
            <c:bubble3D val="0"/>
            <c:spPr>
              <a:solidFill>
                <a:schemeClr val="accent2">
                  <a:lumMod val="75000"/>
                </a:schemeClr>
              </a:solidFill>
            </c:spPr>
            <c:extLst>
              <c:ext xmlns:c16="http://schemas.microsoft.com/office/drawing/2014/chart" uri="{C3380CC4-5D6E-409C-BE32-E72D297353CC}">
                <c16:uniqueId val="{00000007-0798-42F5-BBBB-6E5056895DBC}"/>
              </c:ext>
            </c:extLst>
          </c:dPt>
          <c:dLbls>
            <c:dLbl>
              <c:idx val="2"/>
              <c:layout>
                <c:manualLayout>
                  <c:x val="6.8632032034103493E-2"/>
                  <c:y val="-1.717562846106394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F4D-4070-92CC-04B9D1D04730}"/>
                </c:ext>
              </c:extLst>
            </c:dLbl>
            <c:dLbl>
              <c:idx val="3"/>
              <c:layout>
                <c:manualLayout>
                  <c:x val="-3.1287882707171456E-2"/>
                  <c:y val="3.182172882183516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798-42F5-BBBB-6E5056895DBC}"/>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'Pág-50-Grá-BLA'!$A$15:$A$18</c:f>
              <c:strCache>
                <c:ptCount val="4"/>
                <c:pt idx="0">
                  <c:v>Condena Condicional</c:v>
                </c:pt>
                <c:pt idx="1">
                  <c:v>Jornada de Trabajo a Favor de la Comunidad</c:v>
                </c:pt>
                <c:pt idx="2">
                  <c:v>Tratamiento en Libertad</c:v>
                </c:pt>
                <c:pt idx="3">
                  <c:v>Tratamiento en Semilibertad</c:v>
                </c:pt>
              </c:strCache>
            </c:strRef>
          </c:cat>
          <c:val>
            <c:numRef>
              <c:f>'Pág-50-Grá-BLA'!$B$15:$B$18</c:f>
              <c:numCache>
                <c:formatCode>General</c:formatCode>
                <c:ptCount val="4"/>
                <c:pt idx="0">
                  <c:v>248</c:v>
                </c:pt>
                <c:pt idx="1">
                  <c:v>61</c:v>
                </c:pt>
                <c:pt idx="2">
                  <c:v>19</c:v>
                </c:pt>
                <c:pt idx="3">
                  <c:v>2</c:v>
                </c:pt>
              </c:numCache>
            </c:numRef>
          </c:val>
          <c:extLst>
            <c:ext xmlns:c16="http://schemas.microsoft.com/office/drawing/2014/chart" uri="{C3380CC4-5D6E-409C-BE32-E72D297353CC}">
              <c16:uniqueId val="{00000001-AF4D-4070-92CC-04B9D1D0473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4.2854839929826333E-2"/>
          <c:y val="4.6174041493027076E-2"/>
          <c:w val="0.86694560820181776"/>
          <c:h val="0.85347134905651822"/>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B2F0-4ABF-821B-F5CFCDB6AE3B}"/>
              </c:ext>
            </c:extLst>
          </c:dPt>
          <c:dPt>
            <c:idx val="1"/>
            <c:bubble3D val="0"/>
            <c:spPr>
              <a:solidFill>
                <a:srgbClr val="FF0000"/>
              </a:solidFill>
            </c:spPr>
            <c:extLst>
              <c:ext xmlns:c16="http://schemas.microsoft.com/office/drawing/2014/chart" uri="{C3380CC4-5D6E-409C-BE32-E72D297353CC}">
                <c16:uniqueId val="{00000002-B2F0-4ABF-821B-F5CFCDB6AE3B}"/>
              </c:ext>
            </c:extLst>
          </c:dPt>
          <c:dPt>
            <c:idx val="2"/>
            <c:bubble3D val="0"/>
            <c:spPr>
              <a:solidFill>
                <a:srgbClr val="00B050"/>
              </a:solidFill>
            </c:spPr>
            <c:extLst>
              <c:ext xmlns:c16="http://schemas.microsoft.com/office/drawing/2014/chart" uri="{C3380CC4-5D6E-409C-BE32-E72D297353CC}">
                <c16:uniqueId val="{00000004-B2F0-4ABF-821B-F5CFCDB6AE3B}"/>
              </c:ext>
            </c:extLst>
          </c:dPt>
          <c:dPt>
            <c:idx val="3"/>
            <c:bubble3D val="0"/>
            <c:spPr>
              <a:solidFill>
                <a:srgbClr val="FF33CC"/>
              </a:solidFill>
            </c:spPr>
            <c:extLst>
              <c:ext xmlns:c16="http://schemas.microsoft.com/office/drawing/2014/chart" uri="{C3380CC4-5D6E-409C-BE32-E72D297353CC}">
                <c16:uniqueId val="{00000005-B2F0-4ABF-821B-F5CFCDB6AE3B}"/>
              </c:ext>
            </c:extLst>
          </c:dPt>
          <c:dPt>
            <c:idx val="4"/>
            <c:bubble3D val="0"/>
            <c:spPr>
              <a:solidFill>
                <a:srgbClr val="FFFF00"/>
              </a:solidFill>
            </c:spPr>
            <c:extLst>
              <c:ext xmlns:c16="http://schemas.microsoft.com/office/drawing/2014/chart" uri="{C3380CC4-5D6E-409C-BE32-E72D297353CC}">
                <c16:uniqueId val="{00000006-B2F0-4ABF-821B-F5CFCDB6AE3B}"/>
              </c:ext>
            </c:extLst>
          </c:dPt>
          <c:dLbls>
            <c:dLbl>
              <c:idx val="0"/>
              <c:layout>
                <c:manualLayout>
                  <c:x val="8.1783469513554016E-2"/>
                  <c:y val="-0.202702697503189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44049055913837759"/>
                      <c:h val="0.10266541387520411"/>
                    </c:manualLayout>
                  </c15:layout>
                </c:ext>
                <c:ext xmlns:c16="http://schemas.microsoft.com/office/drawing/2014/chart" uri="{C3380CC4-5D6E-409C-BE32-E72D297353CC}">
                  <c16:uniqueId val="{00000003-B2F0-4ABF-821B-F5CFCDB6AE3B}"/>
                </c:ext>
              </c:extLst>
            </c:dLbl>
            <c:dLbl>
              <c:idx val="1"/>
              <c:layout>
                <c:manualLayout>
                  <c:x val="9.482398220155662E-2"/>
                  <c:y val="0.1775654906740910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8028475620355945"/>
                      <c:h val="0.10266541387520411"/>
                    </c:manualLayout>
                  </c15:layout>
                </c:ext>
                <c:ext xmlns:c16="http://schemas.microsoft.com/office/drawing/2014/chart" uri="{C3380CC4-5D6E-409C-BE32-E72D297353CC}">
                  <c16:uniqueId val="{00000002-B2F0-4ABF-821B-F5CFCDB6AE3B}"/>
                </c:ext>
              </c:extLst>
            </c:dLbl>
            <c:dLbl>
              <c:idx val="2"/>
              <c:layout>
                <c:manualLayout>
                  <c:x val="-0.11731941193892714"/>
                  <c:y val="8.247223158481198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592422303286429"/>
                      <c:h val="0.12649942516263973"/>
                    </c:manualLayout>
                  </c15:layout>
                </c:ext>
                <c:ext xmlns:c16="http://schemas.microsoft.com/office/drawing/2014/chart" uri="{C3380CC4-5D6E-409C-BE32-E72D297353CC}">
                  <c16:uniqueId val="{00000004-B2F0-4ABF-821B-F5CFCDB6AE3B}"/>
                </c:ext>
              </c:extLst>
            </c:dLbl>
            <c:dLbl>
              <c:idx val="3"/>
              <c:layout>
                <c:manualLayout>
                  <c:x val="3.1485840985313242E-2"/>
                  <c:y val="6.0737304601824549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2F0-4ABF-821B-F5CFCDB6AE3B}"/>
                </c:ext>
              </c:extLst>
            </c:dLbl>
            <c:dLbl>
              <c:idx val="4"/>
              <c:layout>
                <c:manualLayout>
                  <c:x val="-8.9182114720259942E-2"/>
                  <c:y val="5.000280548502208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2F0-4ABF-821B-F5CFCDB6AE3B}"/>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Artículo 68 o 75 (C.P.F.)</c:v>
                </c:pt>
                <c:pt idx="4">
                  <c:v>Libertad Supervisada</c:v>
                </c:pt>
              </c:strCache>
            </c:strRef>
          </c:cat>
          <c:val>
            <c:numRef>
              <c:f>'Pág-52-Grá-PLV'!$B$7:$B$11</c:f>
              <c:numCache>
                <c:formatCode>#,##0</c:formatCode>
                <c:ptCount val="5"/>
                <c:pt idx="0">
                  <c:v>6722</c:v>
                </c:pt>
                <c:pt idx="1">
                  <c:v>4084</c:v>
                </c:pt>
                <c:pt idx="2">
                  <c:v>3921</c:v>
                </c:pt>
                <c:pt idx="3" formatCode="General">
                  <c:v>339</c:v>
                </c:pt>
                <c:pt idx="4" formatCode="General">
                  <c:v>338</c:v>
                </c:pt>
              </c:numCache>
            </c:numRef>
          </c:val>
          <c:extLst>
            <c:ext xmlns:c16="http://schemas.microsoft.com/office/drawing/2014/chart" uri="{C3380CC4-5D6E-409C-BE32-E72D297353CC}">
              <c16:uniqueId val="{00000001-B2F0-4ABF-821B-F5CFCDB6AE3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8571428571428575E-2"/>
          <c:y val="9.025901525759189E-2"/>
          <c:w val="0.86694578177727788"/>
          <c:h val="0.85347134099091837"/>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23CB-4A76-8B10-D1B3AFFB21F5}"/>
              </c:ext>
            </c:extLst>
          </c:dPt>
          <c:dPt>
            <c:idx val="1"/>
            <c:bubble3D val="0"/>
            <c:spPr>
              <a:solidFill>
                <a:srgbClr val="0070C0"/>
              </a:solidFill>
            </c:spPr>
            <c:extLst>
              <c:ext xmlns:c16="http://schemas.microsoft.com/office/drawing/2014/chart" uri="{C3380CC4-5D6E-409C-BE32-E72D297353CC}">
                <c16:uniqueId val="{00000003-23CB-4A76-8B10-D1B3AFFB21F5}"/>
              </c:ext>
            </c:extLst>
          </c:dPt>
          <c:dPt>
            <c:idx val="2"/>
            <c:bubble3D val="0"/>
            <c:spPr>
              <a:solidFill>
                <a:srgbClr val="FFC000"/>
              </a:solidFill>
            </c:spPr>
            <c:extLst>
              <c:ext xmlns:c16="http://schemas.microsoft.com/office/drawing/2014/chart" uri="{C3380CC4-5D6E-409C-BE32-E72D297353CC}">
                <c16:uniqueId val="{00000004-23CB-4A76-8B10-D1B3AFFB21F5}"/>
              </c:ext>
            </c:extLst>
          </c:dPt>
          <c:dPt>
            <c:idx val="3"/>
            <c:bubble3D val="0"/>
            <c:spPr>
              <a:solidFill>
                <a:srgbClr val="7030A0"/>
              </a:solidFill>
            </c:spPr>
            <c:extLst>
              <c:ext xmlns:c16="http://schemas.microsoft.com/office/drawing/2014/chart" uri="{C3380CC4-5D6E-409C-BE32-E72D297353CC}">
                <c16:uniqueId val="{00000005-23CB-4A76-8B10-D1B3AFFB21F5}"/>
              </c:ext>
            </c:extLst>
          </c:dPt>
          <c:dPt>
            <c:idx val="4"/>
            <c:bubble3D val="0"/>
            <c:spPr>
              <a:solidFill>
                <a:srgbClr val="92D050"/>
              </a:solidFill>
            </c:spPr>
            <c:extLst>
              <c:ext xmlns:c16="http://schemas.microsoft.com/office/drawing/2014/chart" uri="{C3380CC4-5D6E-409C-BE32-E72D297353CC}">
                <c16:uniqueId val="{00000006-23CB-4A76-8B10-D1B3AFFB21F5}"/>
              </c:ext>
            </c:extLst>
          </c:dPt>
          <c:dLbls>
            <c:dLbl>
              <c:idx val="0"/>
              <c:layout>
                <c:manualLayout>
                  <c:x val="0.13894308211473563"/>
                  <c:y val="-0.1867136942145451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7354285714285712"/>
                      <c:h val="0.15043303127281238"/>
                    </c:manualLayout>
                  </c15:layout>
                </c:ext>
                <c:ext xmlns:c16="http://schemas.microsoft.com/office/drawing/2014/chart" uri="{C3380CC4-5D6E-409C-BE32-E72D297353CC}">
                  <c16:uniqueId val="{00000002-23CB-4A76-8B10-D1B3AFFB21F5}"/>
                </c:ext>
              </c:extLst>
            </c:dLbl>
            <c:dLbl>
              <c:idx val="1"/>
              <c:layout>
                <c:manualLayout>
                  <c:x val="-9.5809673790776206E-2"/>
                  <c:y val="0.199109488725093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402857142857143"/>
                      <c:h val="0.10273356044341909"/>
                    </c:manualLayout>
                  </c15:layout>
                </c:ext>
                <c:ext xmlns:c16="http://schemas.microsoft.com/office/drawing/2014/chart" uri="{C3380CC4-5D6E-409C-BE32-E72D297353CC}">
                  <c16:uniqueId val="{00000003-23CB-4A76-8B10-D1B3AFFB21F5}"/>
                </c:ext>
              </c:extLst>
            </c:dLbl>
            <c:dLbl>
              <c:idx val="2"/>
              <c:layout>
                <c:manualLayout>
                  <c:x val="-7.3899887514060736E-2"/>
                  <c:y val="-7.969823722736779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434285714285713"/>
                      <c:h val="0.10273356044341909"/>
                    </c:manualLayout>
                  </c15:layout>
                </c:ext>
                <c:ext xmlns:c16="http://schemas.microsoft.com/office/drawing/2014/chart" uri="{C3380CC4-5D6E-409C-BE32-E72D297353CC}">
                  <c16:uniqueId val="{00000004-23CB-4A76-8B10-D1B3AFFB21F5}"/>
                </c:ext>
              </c:extLst>
            </c:dLbl>
            <c:dLbl>
              <c:idx val="3"/>
              <c:layout>
                <c:manualLayout>
                  <c:x val="5.3202137232845892E-2"/>
                  <c:y val="-2.690707788787709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3CB-4A76-8B10-D1B3AFFB21F5}"/>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10940</c:v>
                </c:pt>
                <c:pt idx="1">
                  <c:v>8118</c:v>
                </c:pt>
                <c:pt idx="2">
                  <c:v>4949</c:v>
                </c:pt>
                <c:pt idx="3" formatCode="General">
                  <c:v>373</c:v>
                </c:pt>
                <c:pt idx="4" formatCode="General">
                  <c:v>101</c:v>
                </c:pt>
              </c:numCache>
            </c:numRef>
          </c:val>
          <c:extLst>
            <c:ext xmlns:c16="http://schemas.microsoft.com/office/drawing/2014/chart" uri="{C3380CC4-5D6E-409C-BE32-E72D297353CC}">
              <c16:uniqueId val="{00000001-23CB-4A76-8B10-D1B3AFFB21F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Veracruz de Ignacio de la Llave</c:v>
                </c:pt>
                <c:pt idx="8">
                  <c:v>Puebla</c:v>
                </c:pt>
                <c:pt idx="9">
                  <c:v>Michoacán de Ocampo</c:v>
                </c:pt>
                <c:pt idx="10">
                  <c:v>Guanajuato</c:v>
                </c:pt>
                <c:pt idx="11">
                  <c:v>Chiapas</c:v>
                </c:pt>
                <c:pt idx="12">
                  <c:v>Hidalgo</c:v>
                </c:pt>
                <c:pt idx="13">
                  <c:v>Coahuila de Zaragoza</c:v>
                </c:pt>
                <c:pt idx="14">
                  <c:v>Durango</c:v>
                </c:pt>
                <c:pt idx="15">
                  <c:v>Tabasco</c:v>
                </c:pt>
                <c:pt idx="16">
                  <c:v>Sinaloa</c:v>
                </c:pt>
                <c:pt idx="17">
                  <c:v>Tamaulipas</c:v>
                </c:pt>
                <c:pt idx="18">
                  <c:v>Guerrero</c:v>
                </c:pt>
                <c:pt idx="19">
                  <c:v>Morelos</c:v>
                </c:pt>
                <c:pt idx="20">
                  <c:v>Oaxaca</c:v>
                </c:pt>
                <c:pt idx="21">
                  <c:v>Quintana Roo</c:v>
                </c:pt>
                <c:pt idx="22">
                  <c:v>San Luis Potosí</c:v>
                </c:pt>
                <c:pt idx="23">
                  <c:v>Querétaro</c:v>
                </c:pt>
                <c:pt idx="24">
                  <c:v>Nayarit</c:v>
                </c:pt>
                <c:pt idx="25">
                  <c:v>CEFERESO No. 13 CPS Oaxaca</c:v>
                </c:pt>
                <c:pt idx="26">
                  <c:v>Zacatecas</c:v>
                </c:pt>
                <c:pt idx="27">
                  <c:v>CEFERESO No. 4 Noroeste</c:v>
                </c:pt>
                <c:pt idx="28">
                  <c:v>CEFERESO No. 14 CPS Durango</c:v>
                </c:pt>
                <c:pt idx="29">
                  <c:v>CEFERESO No. 15 CPS Chiapas</c:v>
                </c:pt>
                <c:pt idx="30">
                  <c:v>CEFERESO No. 11 CPS Sonora</c:v>
                </c:pt>
                <c:pt idx="31">
                  <c:v>Centro Penitenciario Federal 18 CPS Coahuila</c:v>
                </c:pt>
                <c:pt idx="32">
                  <c:v>Aguascalientes</c:v>
                </c:pt>
                <c:pt idx="33">
                  <c:v>CEFERESO No. 12 CPS Guanajuato</c:v>
                </c:pt>
                <c:pt idx="34">
                  <c:v>Yucatán</c:v>
                </c:pt>
                <c:pt idx="35">
                  <c:v>CEFERESO No. 5 Oriente</c:v>
                </c:pt>
                <c:pt idx="36">
                  <c:v>CEFERESO No. 17 CPS Michoacán</c:v>
                </c:pt>
                <c:pt idx="37">
                  <c:v>Baja California Sur</c:v>
                </c:pt>
                <c:pt idx="38">
                  <c:v>Colima</c:v>
                </c:pt>
                <c:pt idx="39">
                  <c:v>CEFERESO No. 16 CPS Femenil Morelos</c:v>
                </c:pt>
                <c:pt idx="40">
                  <c:v>Tlaxcala</c:v>
                </c:pt>
                <c:pt idx="41">
                  <c:v>Campeche</c:v>
                </c:pt>
                <c:pt idx="42">
                  <c:v>CEFERESO No. 8 Nor-Poniente</c:v>
                </c:pt>
                <c:pt idx="43">
                  <c:v>CEFERESO No. 1 Altiplano</c:v>
                </c:pt>
                <c:pt idx="44">
                  <c:v>CEFERESO No. 7 Nor-Noroeste</c:v>
                </c:pt>
                <c:pt idx="45">
                  <c:v>CEFEREPSI</c:v>
                </c:pt>
              </c:strCache>
            </c:strRef>
          </c:cat>
          <c:val>
            <c:numRef>
              <c:f>'Pág-8-Grá-PP'!$B$6:$B$51</c:f>
              <c:numCache>
                <c:formatCode>#,##0</c:formatCode>
                <c:ptCount val="46"/>
                <c:pt idx="0">
                  <c:v>35188</c:v>
                </c:pt>
                <c:pt idx="1">
                  <c:v>25497</c:v>
                </c:pt>
                <c:pt idx="2">
                  <c:v>13333</c:v>
                </c:pt>
                <c:pt idx="3">
                  <c:v>13310</c:v>
                </c:pt>
                <c:pt idx="4">
                  <c:v>10980</c:v>
                </c:pt>
                <c:pt idx="5">
                  <c:v>10162</c:v>
                </c:pt>
                <c:pt idx="6">
                  <c:v>8771</c:v>
                </c:pt>
                <c:pt idx="7">
                  <c:v>8013</c:v>
                </c:pt>
                <c:pt idx="8">
                  <c:v>7554</c:v>
                </c:pt>
                <c:pt idx="9">
                  <c:v>6555</c:v>
                </c:pt>
                <c:pt idx="10">
                  <c:v>6390</c:v>
                </c:pt>
                <c:pt idx="11">
                  <c:v>5522</c:v>
                </c:pt>
                <c:pt idx="12">
                  <c:v>5085</c:v>
                </c:pt>
                <c:pt idx="13">
                  <c:v>4341</c:v>
                </c:pt>
                <c:pt idx="14">
                  <c:v>4132</c:v>
                </c:pt>
                <c:pt idx="15">
                  <c:v>4102</c:v>
                </c:pt>
                <c:pt idx="16">
                  <c:v>4085</c:v>
                </c:pt>
                <c:pt idx="17">
                  <c:v>4002</c:v>
                </c:pt>
                <c:pt idx="18">
                  <c:v>3992</c:v>
                </c:pt>
                <c:pt idx="19">
                  <c:v>3880</c:v>
                </c:pt>
                <c:pt idx="20">
                  <c:v>3861</c:v>
                </c:pt>
                <c:pt idx="21">
                  <c:v>3752</c:v>
                </c:pt>
                <c:pt idx="22">
                  <c:v>3132</c:v>
                </c:pt>
                <c:pt idx="23">
                  <c:v>3043</c:v>
                </c:pt>
                <c:pt idx="24">
                  <c:v>2737</c:v>
                </c:pt>
                <c:pt idx="25">
                  <c:v>2324</c:v>
                </c:pt>
                <c:pt idx="26">
                  <c:v>2306</c:v>
                </c:pt>
                <c:pt idx="27">
                  <c:v>2300</c:v>
                </c:pt>
                <c:pt idx="28">
                  <c:v>2217</c:v>
                </c:pt>
                <c:pt idx="29">
                  <c:v>2080</c:v>
                </c:pt>
                <c:pt idx="30">
                  <c:v>2062</c:v>
                </c:pt>
                <c:pt idx="31">
                  <c:v>2026</c:v>
                </c:pt>
                <c:pt idx="32">
                  <c:v>2005</c:v>
                </c:pt>
                <c:pt idx="33">
                  <c:v>1912</c:v>
                </c:pt>
                <c:pt idx="34">
                  <c:v>1752</c:v>
                </c:pt>
                <c:pt idx="35">
                  <c:v>1692</c:v>
                </c:pt>
                <c:pt idx="36">
                  <c:v>1429</c:v>
                </c:pt>
                <c:pt idx="37">
                  <c:v>1208</c:v>
                </c:pt>
                <c:pt idx="38">
                  <c:v>1204</c:v>
                </c:pt>
                <c:pt idx="39">
                  <c:v>1181</c:v>
                </c:pt>
                <c:pt idx="40">
                  <c:v>1053</c:v>
                </c:pt>
                <c:pt idx="41">
                  <c:v>1018</c:v>
                </c:pt>
                <c:pt idx="42" formatCode="General">
                  <c:v>635</c:v>
                </c:pt>
                <c:pt idx="43" formatCode="General">
                  <c:v>573</c:v>
                </c:pt>
                <c:pt idx="44" formatCode="General">
                  <c:v>158</c:v>
                </c:pt>
                <c:pt idx="45" formatCode="General">
                  <c:v>129</c:v>
                </c:pt>
              </c:numCache>
            </c:numRef>
          </c:val>
          <c:extLst>
            <c:ext xmlns:c16="http://schemas.microsoft.com/office/drawing/2014/chart" uri="{C3380CC4-5D6E-409C-BE32-E72D297353CC}">
              <c16:uniqueId val="{0000000E-DE48-41A8-9E7C-3C355A33EE5B}"/>
            </c:ext>
          </c:extLst>
        </c:ser>
        <c:dLbls>
          <c:showLegendKey val="0"/>
          <c:showVal val="0"/>
          <c:showCatName val="0"/>
          <c:showSerName val="0"/>
          <c:showPercent val="0"/>
          <c:showBubbleSize val="0"/>
        </c:dLbls>
        <c:gapWidth val="60"/>
        <c:axId val="369703824"/>
        <c:axId val="369699024"/>
      </c:barChart>
      <c:catAx>
        <c:axId val="369703824"/>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369699024"/>
        <c:crosses val="autoZero"/>
        <c:auto val="1"/>
        <c:lblAlgn val="ctr"/>
        <c:lblOffset val="100"/>
        <c:noMultiLvlLbl val="0"/>
      </c:catAx>
      <c:valAx>
        <c:axId val="369699024"/>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36970382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D9AD-40AD-BF40-D4B15335D2A3}"/>
              </c:ext>
            </c:extLst>
          </c:dPt>
          <c:dPt>
            <c:idx val="1"/>
            <c:bubble3D val="0"/>
            <c:explosion val="7"/>
            <c:spPr>
              <a:solidFill>
                <a:srgbClr val="0070C0"/>
              </a:solidFill>
            </c:spPr>
            <c:extLst>
              <c:ext xmlns:c16="http://schemas.microsoft.com/office/drawing/2014/chart" uri="{C3380CC4-5D6E-409C-BE32-E72D297353CC}">
                <c16:uniqueId val="{00000003-D9AD-40AD-BF40-D4B15335D2A3}"/>
              </c:ext>
            </c:extLst>
          </c:dPt>
          <c:dPt>
            <c:idx val="2"/>
            <c:bubble3D val="0"/>
            <c:spPr>
              <a:solidFill>
                <a:srgbClr val="FF0000"/>
              </a:solidFill>
            </c:spPr>
            <c:extLst>
              <c:ext xmlns:c16="http://schemas.microsoft.com/office/drawing/2014/chart" uri="{C3380CC4-5D6E-409C-BE32-E72D297353CC}">
                <c16:uniqueId val="{00000004-D9AD-40AD-BF40-D4B15335D2A3}"/>
              </c:ext>
            </c:extLst>
          </c:dPt>
          <c:dLbls>
            <c:dLbl>
              <c:idx val="0"/>
              <c:layout>
                <c:manualLayout>
                  <c:x val="0.10133333333333333"/>
                  <c:y val="3.25975441880953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6066666666666669"/>
                      <c:h val="0.13216783216783218"/>
                    </c:manualLayout>
                  </c15:layout>
                </c:ext>
                <c:ext xmlns:c16="http://schemas.microsoft.com/office/drawing/2014/chart" uri="{C3380CC4-5D6E-409C-BE32-E72D297353CC}">
                  <c16:uniqueId val="{00000002-D9AD-40AD-BF40-D4B15335D2A3}"/>
                </c:ext>
              </c:extLst>
            </c:dLbl>
            <c:dLbl>
              <c:idx val="1"/>
              <c:layout>
                <c:manualLayout>
                  <c:x val="-0.19065194537147476"/>
                  <c:y val="3.369993291203045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801773363945096"/>
                      <c:h val="0.1615385029337533"/>
                    </c:manualLayout>
                  </c15:layout>
                </c:ext>
                <c:ext xmlns:c16="http://schemas.microsoft.com/office/drawing/2014/chart" uri="{C3380CC4-5D6E-409C-BE32-E72D297353CC}">
                  <c16:uniqueId val="{00000003-D9AD-40AD-BF40-D4B15335D2A3}"/>
                </c:ext>
              </c:extLst>
            </c:dLbl>
            <c:dLbl>
              <c:idx val="2"/>
              <c:layout>
                <c:manualLayout>
                  <c:x val="2.3890183727034022E-2"/>
                  <c:y val="2.217939540774186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9AD-40AD-BF40-D4B15335D2A3}"/>
                </c:ext>
              </c:extLst>
            </c:dLbl>
            <c:numFmt formatCode="0.00%" sourceLinked="0"/>
            <c:spPr>
              <a:noFill/>
              <a:ln>
                <a:noFill/>
              </a:ln>
              <a:effectLst/>
            </c:spPr>
            <c:txPr>
              <a:bodyPr wrap="square" lIns="38100" tIns="19050" rIns="38100" bIns="19050" anchor="ctr">
                <a:spAutoFit/>
              </a:bodyPr>
              <a:lstStyle/>
              <a:p>
                <a:pPr>
                  <a:defRPr sz="9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Remisión Parcial de la Pena</c:v>
                </c:pt>
                <c:pt idx="2">
                  <c:v>Tratamiento Preliberacional</c:v>
                </c:pt>
              </c:strCache>
            </c:strRef>
          </c:cat>
          <c:val>
            <c:numRef>
              <c:f>'Pág-54-Grá-RAPLV'!$B$6:$B$8</c:f>
              <c:numCache>
                <c:formatCode>General</c:formatCode>
                <c:ptCount val="3"/>
                <c:pt idx="0">
                  <c:v>29</c:v>
                </c:pt>
                <c:pt idx="1">
                  <c:v>11</c:v>
                </c:pt>
                <c:pt idx="2">
                  <c:v>2</c:v>
                </c:pt>
              </c:numCache>
            </c:numRef>
          </c:val>
          <c:extLst>
            <c:ext xmlns:c16="http://schemas.microsoft.com/office/drawing/2014/chart" uri="{C3380CC4-5D6E-409C-BE32-E72D297353CC}">
              <c16:uniqueId val="{00000001-D9AD-40AD-BF40-D4B15335D2A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1116040553486439E-2"/>
          <c:y val="2.8571249276938937E-2"/>
          <c:w val="0.80324448383444591"/>
          <c:h val="0.73470535763449141"/>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5885-4892-B3C2-89DC1D461C15}"/>
              </c:ext>
            </c:extLst>
          </c:dPt>
          <c:dPt>
            <c:idx val="1"/>
            <c:bubble3D val="0"/>
            <c:spPr>
              <a:solidFill>
                <a:srgbClr val="FFC000"/>
              </a:solidFill>
            </c:spPr>
            <c:extLst>
              <c:ext xmlns:c16="http://schemas.microsoft.com/office/drawing/2014/chart" uri="{C3380CC4-5D6E-409C-BE32-E72D297353CC}">
                <c16:uniqueId val="{00000003-5885-4892-B3C2-89DC1D461C15}"/>
              </c:ext>
            </c:extLst>
          </c:dPt>
          <c:dPt>
            <c:idx val="2"/>
            <c:bubble3D val="0"/>
            <c:spPr>
              <a:solidFill>
                <a:srgbClr val="00B050"/>
              </a:solidFill>
            </c:spPr>
            <c:extLst>
              <c:ext xmlns:c16="http://schemas.microsoft.com/office/drawing/2014/chart" uri="{C3380CC4-5D6E-409C-BE32-E72D297353CC}">
                <c16:uniqueId val="{00000004-5885-4892-B3C2-89DC1D461C15}"/>
              </c:ext>
            </c:extLst>
          </c:dPt>
          <c:dLbls>
            <c:dLbl>
              <c:idx val="0"/>
              <c:layout>
                <c:manualLayout>
                  <c:x val="0.15640059631453029"/>
                  <c:y val="0.1635185287153791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718922740382892"/>
                      <c:h val="0.11753846153846154"/>
                    </c:manualLayout>
                  </c15:layout>
                </c:ext>
                <c:ext xmlns:c16="http://schemas.microsoft.com/office/drawing/2014/chart" uri="{C3380CC4-5D6E-409C-BE32-E72D297353CC}">
                  <c16:uniqueId val="{00000002-5885-4892-B3C2-89DC1D461C15}"/>
                </c:ext>
              </c:extLst>
            </c:dLbl>
            <c:dLbl>
              <c:idx val="1"/>
              <c:layout>
                <c:manualLayout>
                  <c:x val="1.4234704071229873E-2"/>
                  <c:y val="6.84371549281442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885-4892-B3C2-89DC1D461C15}"/>
                </c:ext>
              </c:extLst>
            </c:dLbl>
            <c:dLbl>
              <c:idx val="2"/>
              <c:layout>
                <c:manualLayout>
                  <c:x val="-4.7168293963254594E-2"/>
                  <c:y val="5.855118110236220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885-4892-B3C2-89DC1D461C15}"/>
                </c:ext>
              </c:extLst>
            </c:dLbl>
            <c:numFmt formatCode="0.00%" sourceLinked="0"/>
            <c:spPr>
              <a:noFill/>
              <a:ln>
                <a:noFill/>
              </a:ln>
              <a:effectLst/>
            </c:spPr>
            <c:txPr>
              <a:bodyPr wrap="square" lIns="38100" tIns="19050" rIns="38100" bIns="19050" anchor="ctr">
                <a:spAutoFit/>
              </a:bodyPr>
              <a:lstStyle/>
              <a:p>
                <a:pPr>
                  <a:defRPr sz="9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'Pág-54-Grá-RAPLV'!$A$14:$A$16</c:f>
              <c:strCache>
                <c:ptCount val="3"/>
                <c:pt idx="0">
                  <c:v>Condena Condicional</c:v>
                </c:pt>
                <c:pt idx="1">
                  <c:v>Jornada de Trabajo a Favor de la Comunidad</c:v>
                </c:pt>
                <c:pt idx="2">
                  <c:v>Tratamiento en Libertad</c:v>
                </c:pt>
              </c:strCache>
            </c:strRef>
          </c:cat>
          <c:val>
            <c:numRef>
              <c:f>'Pág-54-Grá-RAPLV'!$B$14:$B$16</c:f>
              <c:numCache>
                <c:formatCode>General</c:formatCode>
                <c:ptCount val="3"/>
                <c:pt idx="0">
                  <c:v>194</c:v>
                </c:pt>
                <c:pt idx="1">
                  <c:v>28</c:v>
                </c:pt>
                <c:pt idx="2">
                  <c:v>16</c:v>
                </c:pt>
              </c:numCache>
            </c:numRef>
          </c:val>
          <c:extLst>
            <c:ext xmlns:c16="http://schemas.microsoft.com/office/drawing/2014/chart" uri="{C3380CC4-5D6E-409C-BE32-E72D297353CC}">
              <c16:uniqueId val="{00000001-5885-4892-B3C2-89DC1D461C1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'Pág-58-Grá-NII'!$A$6:$A$10</c:f>
              <c:strCache>
                <c:ptCount val="5"/>
                <c:pt idx="0">
                  <c:v>Personas Sentenciadas del Fuero Común</c:v>
                </c:pt>
                <c:pt idx="1">
                  <c:v>Personas Procesadas del Fuero Común</c:v>
                </c:pt>
                <c:pt idx="2">
                  <c:v>Personas Sentenciadas del Fuero Federal</c:v>
                </c:pt>
                <c:pt idx="3">
                  <c:v>Personas Procesadas del Fuero Federal</c:v>
                </c:pt>
                <c:pt idx="4">
                  <c:v>Sin Situación Jurídica del Fuero Común</c:v>
                </c:pt>
              </c:strCache>
            </c:strRef>
          </c:cat>
          <c:val>
            <c:numRef>
              <c:f>'Pág-58-Grá-NII'!$B$6:$B$10</c:f>
              <c:numCache>
                <c:formatCode>General</c:formatCode>
                <c:ptCount val="5"/>
                <c:pt idx="0">
                  <c:v>177</c:v>
                </c:pt>
                <c:pt idx="1">
                  <c:v>83</c:v>
                </c:pt>
                <c:pt idx="2">
                  <c:v>60</c:v>
                </c:pt>
                <c:pt idx="3">
                  <c:v>47</c:v>
                </c:pt>
                <c:pt idx="4">
                  <c:v>2</c:v>
                </c:pt>
              </c:numCache>
            </c:numRef>
          </c:val>
          <c:extLst>
            <c:ext xmlns:c16="http://schemas.microsoft.com/office/drawing/2014/chart" uri="{C3380CC4-5D6E-409C-BE32-E72D297353CC}">
              <c16:uniqueId val="{00000001-8C52-4B51-9246-911D7E2CA62A}"/>
            </c:ext>
          </c:extLst>
        </c:ser>
        <c:dLbls>
          <c:showLegendKey val="0"/>
          <c:showVal val="0"/>
          <c:showCatName val="0"/>
          <c:showSerName val="0"/>
          <c:showPercent val="0"/>
          <c:showBubbleSize val="0"/>
        </c:dLbls>
        <c:gapWidth val="40"/>
        <c:axId val="973644336"/>
        <c:axId val="973663056"/>
      </c:barChart>
      <c:catAx>
        <c:axId val="973644336"/>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973663056"/>
        <c:crosses val="autoZero"/>
        <c:auto val="1"/>
        <c:lblAlgn val="ctr"/>
        <c:lblOffset val="100"/>
        <c:noMultiLvlLbl val="0"/>
      </c:catAx>
      <c:valAx>
        <c:axId val="973663056"/>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97364433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'Pág-59-Grá-NIII'!$A$6:$A$11</c:f>
              <c:strCache>
                <c:ptCount val="6"/>
                <c:pt idx="0">
                  <c:v>Agresiones a Terceros</c:v>
                </c:pt>
                <c:pt idx="1">
                  <c:v>Decesos</c:v>
                </c:pt>
                <c:pt idx="2">
                  <c:v>Riñas</c:v>
                </c:pt>
                <c:pt idx="3">
                  <c:v>Autoagresiones</c:v>
                </c:pt>
                <c:pt idx="4">
                  <c:v>Intentos de Suicidio</c:v>
                </c:pt>
                <c:pt idx="5">
                  <c:v>Suicidios</c:v>
                </c:pt>
              </c:strCache>
            </c:strRef>
          </c:cat>
          <c:val>
            <c:numRef>
              <c:f>'Pág-59-Grá-NIII'!$B$6:$B$11</c:f>
              <c:numCache>
                <c:formatCode>General</c:formatCode>
                <c:ptCount val="6"/>
                <c:pt idx="0">
                  <c:v>62</c:v>
                </c:pt>
                <c:pt idx="1">
                  <c:v>61</c:v>
                </c:pt>
                <c:pt idx="2">
                  <c:v>45</c:v>
                </c:pt>
                <c:pt idx="3">
                  <c:v>25</c:v>
                </c:pt>
                <c:pt idx="4">
                  <c:v>15</c:v>
                </c:pt>
                <c:pt idx="5">
                  <c:v>3</c:v>
                </c:pt>
              </c:numCache>
            </c:numRef>
          </c:val>
          <c:extLst>
            <c:ext xmlns:c16="http://schemas.microsoft.com/office/drawing/2014/chart" uri="{C3380CC4-5D6E-409C-BE32-E72D297353CC}">
              <c16:uniqueId val="{00000001-E95F-4347-8451-722BFACD6BF2}"/>
            </c:ext>
          </c:extLst>
        </c:ser>
        <c:dLbls>
          <c:showLegendKey val="0"/>
          <c:showVal val="0"/>
          <c:showCatName val="0"/>
          <c:showSerName val="0"/>
          <c:showPercent val="0"/>
          <c:showBubbleSize val="0"/>
        </c:dLbls>
        <c:gapWidth val="40"/>
        <c:axId val="973657296"/>
        <c:axId val="973636656"/>
      </c:barChart>
      <c:catAx>
        <c:axId val="973657296"/>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973636656"/>
        <c:crosses val="autoZero"/>
        <c:auto val="1"/>
        <c:lblAlgn val="ctr"/>
        <c:lblOffset val="100"/>
        <c:noMultiLvlLbl val="0"/>
      </c:catAx>
      <c:valAx>
        <c:axId val="973636656"/>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97365729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'Pág-59-Grá-NIII'!$A$24:$A$29</c:f>
              <c:strCache>
                <c:ptCount val="6"/>
                <c:pt idx="0">
                  <c:v>Riñas</c:v>
                </c:pt>
                <c:pt idx="1">
                  <c:v>Agresiones a Terceros</c:v>
                </c:pt>
                <c:pt idx="2">
                  <c:v>Decesos</c:v>
                </c:pt>
                <c:pt idx="3">
                  <c:v>Autoagresiones</c:v>
                </c:pt>
                <c:pt idx="4">
                  <c:v>Intentos de Suicidio</c:v>
                </c:pt>
                <c:pt idx="5">
                  <c:v>Suicidios</c:v>
                </c:pt>
              </c:strCache>
            </c:strRef>
          </c:cat>
          <c:val>
            <c:numRef>
              <c:f>'Pág-59-Grá-NIII'!$B$24:$B$29</c:f>
              <c:numCache>
                <c:formatCode>General</c:formatCode>
                <c:ptCount val="6"/>
                <c:pt idx="0">
                  <c:v>146</c:v>
                </c:pt>
                <c:pt idx="1">
                  <c:v>119</c:v>
                </c:pt>
                <c:pt idx="2">
                  <c:v>61</c:v>
                </c:pt>
                <c:pt idx="3">
                  <c:v>25</c:v>
                </c:pt>
                <c:pt idx="4">
                  <c:v>15</c:v>
                </c:pt>
                <c:pt idx="5">
                  <c:v>3</c:v>
                </c:pt>
              </c:numCache>
            </c:numRef>
          </c:val>
          <c:extLst>
            <c:ext xmlns:c16="http://schemas.microsoft.com/office/drawing/2014/chart" uri="{C3380CC4-5D6E-409C-BE32-E72D297353CC}">
              <c16:uniqueId val="{00000001-5CD2-4B09-AF0B-932FCDB87D9B}"/>
            </c:ext>
          </c:extLst>
        </c:ser>
        <c:dLbls>
          <c:showLegendKey val="0"/>
          <c:showVal val="0"/>
          <c:showCatName val="0"/>
          <c:showSerName val="0"/>
          <c:showPercent val="0"/>
          <c:showBubbleSize val="0"/>
        </c:dLbls>
        <c:gapWidth val="40"/>
        <c:axId val="973636176"/>
        <c:axId val="973638576"/>
      </c:barChart>
      <c:catAx>
        <c:axId val="973636176"/>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973638576"/>
        <c:crosses val="autoZero"/>
        <c:auto val="1"/>
        <c:lblAlgn val="ctr"/>
        <c:lblOffset val="100"/>
        <c:noMultiLvlLbl val="0"/>
      </c:catAx>
      <c:valAx>
        <c:axId val="973638576"/>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97363617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0"/>
              <c:layout>
                <c:manualLayout>
                  <c:x val="-4.7857087907903224E-2"/>
                  <c:y val="-0.1004747635926127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0D-4D32-A9F8-108923536700}"/>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'Pág-10-Grá-CPP'!$B$8:$B$18</c:f>
              <c:numCache>
                <c:formatCode>#,##0</c:formatCode>
                <c:ptCount val="11"/>
                <c:pt idx="0">
                  <c:v>255638</c:v>
                </c:pt>
                <c:pt idx="1">
                  <c:v>247488</c:v>
                </c:pt>
                <c:pt idx="2">
                  <c:v>217868</c:v>
                </c:pt>
                <c:pt idx="3">
                  <c:v>204617</c:v>
                </c:pt>
                <c:pt idx="4">
                  <c:v>197988</c:v>
                </c:pt>
                <c:pt idx="5">
                  <c:v>200936</c:v>
                </c:pt>
                <c:pt idx="6">
                  <c:v>214231</c:v>
                </c:pt>
                <c:pt idx="7">
                  <c:v>222369</c:v>
                </c:pt>
                <c:pt idx="8">
                  <c:v>228530</c:v>
                </c:pt>
                <c:pt idx="9">
                  <c:v>231906</c:v>
                </c:pt>
                <c:pt idx="10">
                  <c:v>232683</c:v>
                </c:pt>
              </c:numCache>
            </c:numRef>
          </c:val>
          <c:smooth val="0"/>
          <c:extLst>
            <c:ext xmlns:c16="http://schemas.microsoft.com/office/drawing/2014/chart" uri="{C3380CC4-5D6E-409C-BE32-E72D297353CC}">
              <c16:uniqueId val="{00000001-D8CC-46A4-B1D4-0148C5665765}"/>
            </c:ext>
          </c:extLst>
        </c:ser>
        <c:dLbls>
          <c:showLegendKey val="0"/>
          <c:showVal val="0"/>
          <c:showCatName val="0"/>
          <c:showSerName val="0"/>
          <c:showPercent val="0"/>
          <c:showBubbleSize val="0"/>
        </c:dLbls>
        <c:marker val="1"/>
        <c:smooth val="0"/>
        <c:axId val="369707184"/>
        <c:axId val="369708144"/>
      </c:lineChart>
      <c:catAx>
        <c:axId val="369707184"/>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369708144"/>
        <c:crosses val="autoZero"/>
        <c:auto val="1"/>
        <c:lblAlgn val="ctr"/>
        <c:lblOffset val="100"/>
        <c:noMultiLvlLbl val="0"/>
      </c:catAx>
      <c:valAx>
        <c:axId val="369708144"/>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3697071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0"/>
              <c:layout>
                <c:manualLayout>
                  <c:x val="-4.7213462646437498E-2"/>
                  <c:y val="-0.13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16-4A31-8F51-1C2C949FE94D}"/>
                </c:ext>
              </c:extLst>
            </c:dLbl>
            <c:dLbl>
              <c:idx val="2"/>
              <c:layout>
                <c:manualLayout>
                  <c:x val="-4.5695121951219511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16-4A31-8F51-1C2C949FE94D}"/>
                </c:ext>
              </c:extLst>
            </c:dLbl>
            <c:dLbl>
              <c:idx val="4"/>
              <c:layout>
                <c:manualLayout>
                  <c:x val="-4.7006145573266801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16-4A31-8F51-1C2C949FE94D}"/>
                </c:ext>
              </c:extLst>
            </c:dLbl>
            <c:dLbl>
              <c:idx val="7"/>
              <c:layout>
                <c:manualLayout>
                  <c:x val="-4.6311023622047247E-2"/>
                  <c:y val="-8.5462339735693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16-4A31-8F51-1C2C949FE94D}"/>
                </c:ext>
              </c:extLst>
            </c:dLbl>
            <c:dLbl>
              <c:idx val="9"/>
              <c:layout>
                <c:manualLayout>
                  <c:x val="-4.6628096792778954E-2"/>
                  <c:y val="-9.0474803149606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16-4A31-8F51-1C2C949FE94D}"/>
                </c:ext>
              </c:extLst>
            </c:dLbl>
            <c:dLbl>
              <c:idx val="10"/>
              <c:layout>
                <c:manualLayout>
                  <c:x val="-4.6006145573266849E-2"/>
                  <c:y val="-0.125474803149606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16-4A31-8F51-1C2C949FE94D}"/>
                </c:ext>
              </c:extLst>
            </c:dLbl>
            <c:dLbl>
              <c:idx val="11"/>
              <c:layout>
                <c:manualLayout>
                  <c:x val="-4.5573170731707316E-2"/>
                  <c:y val="-0.12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16-4A31-8F51-1C2C949FE94D}"/>
                </c:ext>
              </c:extLst>
            </c:dLbl>
            <c:dLbl>
              <c:idx val="12"/>
              <c:layout>
                <c:manualLayout>
                  <c:x val="-2.1088054541962744E-2"/>
                  <c:y val="-9.547480314960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16-4A31-8F51-1C2C949FE94D}"/>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Feb</c:v>
                  </c:pt>
                  <c:pt idx="1">
                    <c:v>Mar</c:v>
                  </c:pt>
                  <c:pt idx="2">
                    <c:v>Abr</c:v>
                  </c:pt>
                  <c:pt idx="3">
                    <c:v>May</c:v>
                  </c:pt>
                  <c:pt idx="4">
                    <c:v>Jun</c:v>
                  </c:pt>
                  <c:pt idx="5">
                    <c:v>Jul</c:v>
                  </c:pt>
                  <c:pt idx="6">
                    <c:v>Ago</c:v>
                  </c:pt>
                  <c:pt idx="7">
                    <c:v>Sep</c:v>
                  </c:pt>
                  <c:pt idx="8">
                    <c:v>Oct</c:v>
                  </c:pt>
                  <c:pt idx="9">
                    <c:v>Nov</c:v>
                  </c:pt>
                  <c:pt idx="10">
                    <c:v>Dic</c:v>
                  </c:pt>
                  <c:pt idx="11">
                    <c:v>Ene</c:v>
                  </c:pt>
                  <c:pt idx="12">
                    <c:v>Feb</c:v>
                  </c:pt>
                </c:lvl>
                <c:lvl>
                  <c:pt idx="0">
                    <c:v>2023</c:v>
                  </c:pt>
                  <c:pt idx="11">
                    <c:v>2024</c:v>
                  </c:pt>
                </c:lvl>
              </c:multiLvlStrCache>
            </c:multiLvlStrRef>
          </c:cat>
          <c:val>
            <c:numRef>
              <c:f>'Pág-10-Grá-CPP'!$C$26:$C$38</c:f>
              <c:numCache>
                <c:formatCode>#,##0</c:formatCode>
                <c:ptCount val="13"/>
                <c:pt idx="0">
                  <c:v>230730</c:v>
                </c:pt>
                <c:pt idx="1">
                  <c:v>231100</c:v>
                </c:pt>
                <c:pt idx="2">
                  <c:v>231907</c:v>
                </c:pt>
                <c:pt idx="3">
                  <c:v>232230</c:v>
                </c:pt>
                <c:pt idx="4">
                  <c:v>232807</c:v>
                </c:pt>
                <c:pt idx="5">
                  <c:v>234067</c:v>
                </c:pt>
                <c:pt idx="6">
                  <c:v>234561</c:v>
                </c:pt>
                <c:pt idx="7">
                  <c:v>234762</c:v>
                </c:pt>
                <c:pt idx="8">
                  <c:v>234324</c:v>
                </c:pt>
                <c:pt idx="9">
                  <c:v>233836</c:v>
                </c:pt>
                <c:pt idx="10">
                  <c:v>231906</c:v>
                </c:pt>
                <c:pt idx="11">
                  <c:v>232829</c:v>
                </c:pt>
                <c:pt idx="12">
                  <c:v>232683</c:v>
                </c:pt>
              </c:numCache>
            </c:numRef>
          </c:val>
          <c:smooth val="0"/>
          <c:extLst>
            <c:ext xmlns:c16="http://schemas.microsoft.com/office/drawing/2014/chart" uri="{C3380CC4-5D6E-409C-BE32-E72D297353CC}">
              <c16:uniqueId val="{00000003-0CB3-42EC-A5EB-A998C6484E4C}"/>
            </c:ext>
          </c:extLst>
        </c:ser>
        <c:dLbls>
          <c:showLegendKey val="0"/>
          <c:showVal val="0"/>
          <c:showCatName val="0"/>
          <c:showSerName val="0"/>
          <c:showPercent val="0"/>
          <c:showBubbleSize val="0"/>
        </c:dLbls>
        <c:marker val="1"/>
        <c:smooth val="0"/>
        <c:axId val="369713904"/>
        <c:axId val="369713424"/>
      </c:lineChart>
      <c:catAx>
        <c:axId val="369713904"/>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369713424"/>
        <c:crosses val="autoZero"/>
        <c:auto val="1"/>
        <c:lblAlgn val="ctr"/>
        <c:lblOffset val="100"/>
        <c:noMultiLvlLbl val="0"/>
      </c:catAx>
      <c:valAx>
        <c:axId val="369713424"/>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3697139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5180274084091807E-2"/>
                  <c:y val="0.1012257484757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83-4168-B0DB-ED3D34175C16}"/>
                </c:ext>
              </c:extLst>
            </c:dLbl>
            <c:dLbl>
              <c:idx val="1"/>
              <c:layout>
                <c:manualLayout>
                  <c:x val="-3.7354067411669564E-2"/>
                  <c:y val="0.108892902238054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83-4168-B0DB-ED3D34175C16}"/>
                </c:ext>
              </c:extLst>
            </c:dLbl>
            <c:dLbl>
              <c:idx val="2"/>
              <c:layout>
                <c:manualLayout>
                  <c:x val="-4.3480594282824615E-2"/>
                  <c:y val="0.105059325356877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83-4168-B0DB-ED3D34175C16}"/>
                </c:ext>
              </c:extLst>
            </c:dLbl>
            <c:dLbl>
              <c:idx val="3"/>
              <c:layout>
                <c:manualLayout>
                  <c:x val="-4.0395049224875329E-2"/>
                  <c:y val="9.73921715945234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83-4168-B0DB-ED3D34175C16}"/>
                </c:ext>
              </c:extLst>
            </c:dLbl>
            <c:dLbl>
              <c:idx val="4"/>
              <c:layout>
                <c:manualLayout>
                  <c:x val="-3.9622327814057362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83-4168-B0DB-ED3D34175C16}"/>
                </c:ext>
              </c:extLst>
            </c:dLbl>
            <c:dLbl>
              <c:idx val="5"/>
              <c:layout>
                <c:manualLayout>
                  <c:x val="-3.7993361739994215E-2"/>
                  <c:y val="0.108892902238054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83-4168-B0DB-ED3D34175C16}"/>
                </c:ext>
              </c:extLst>
            </c:dLbl>
            <c:dLbl>
              <c:idx val="6"/>
              <c:layout>
                <c:manualLayout>
                  <c:x val="-3.9500019655105002E-2"/>
                  <c:y val="0.101225748475700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83-4168-B0DB-ED3D34175C16}"/>
                </c:ext>
              </c:extLst>
            </c:dLbl>
            <c:dLbl>
              <c:idx val="7"/>
              <c:layout>
                <c:manualLayout>
                  <c:x val="-3.952777318866834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83-4168-B0DB-ED3D34175C16}"/>
                </c:ext>
              </c:extLst>
            </c:dLbl>
            <c:dLbl>
              <c:idx val="8"/>
              <c:layout>
                <c:manualLayout>
                  <c:x val="-4.1873866055843867E-2"/>
                  <c:y val="8.5891440950992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83-4168-B0DB-ED3D34175C16}"/>
                </c:ext>
              </c:extLst>
            </c:dLbl>
            <c:dLbl>
              <c:idx val="9"/>
              <c:layout>
                <c:manualLayout>
                  <c:x val="-3.9083016247023691E-2"/>
                  <c:y val="8.5891440950992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83-4168-B0DB-ED3D34175C16}"/>
                </c:ext>
              </c:extLst>
            </c:dLbl>
            <c:dLbl>
              <c:idx val="10"/>
              <c:layout>
                <c:manualLayout>
                  <c:x val="-3.7176164635011708E-2"/>
                  <c:y val="7.8224287188638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83-4168-B0DB-ED3D34175C16}"/>
                </c:ext>
              </c:extLst>
            </c:dLbl>
            <c:dLbl>
              <c:idx val="11"/>
              <c:layout>
                <c:manualLayout>
                  <c:x val="-4.020051183819532E-2"/>
                  <c:y val="8.2057864069815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83-4168-B0DB-ED3D34175C16}"/>
                </c:ext>
              </c:extLst>
            </c:dLbl>
            <c:dLbl>
              <c:idx val="12"/>
              <c:layout>
                <c:manualLayout>
                  <c:x val="-2.640227792598648E-2"/>
                  <c:y val="8.20578640698158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83-4168-B0DB-ED3D34175C16}"/>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79624</c:v>
                </c:pt>
                <c:pt idx="1">
                  <c:v>79564</c:v>
                </c:pt>
                <c:pt idx="2">
                  <c:v>80352</c:v>
                </c:pt>
                <c:pt idx="3">
                  <c:v>80219</c:v>
                </c:pt>
                <c:pt idx="4">
                  <c:v>80120</c:v>
                </c:pt>
                <c:pt idx="5">
                  <c:v>80494</c:v>
                </c:pt>
                <c:pt idx="6">
                  <c:v>79376</c:v>
                </c:pt>
                <c:pt idx="7">
                  <c:v>78253</c:v>
                </c:pt>
                <c:pt idx="8">
                  <c:v>76854</c:v>
                </c:pt>
                <c:pt idx="9">
                  <c:v>76029</c:v>
                </c:pt>
                <c:pt idx="10">
                  <c:v>75222</c:v>
                </c:pt>
                <c:pt idx="11">
                  <c:v>75700</c:v>
                </c:pt>
                <c:pt idx="12">
                  <c:v>75564</c:v>
                </c:pt>
              </c:numCache>
            </c:numRef>
          </c:val>
          <c:smooth val="0"/>
          <c:extLst>
            <c:ext xmlns:c16="http://schemas.microsoft.com/office/drawing/2014/chart" uri="{C3380CC4-5D6E-409C-BE32-E72D297353CC}">
              <c16:uniqueId val="{00000001-C3F4-4CFD-85DE-AE68BCD86D10}"/>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705937216254046E-2"/>
                  <c:y val="-8.6619518701969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83-4168-B0DB-ED3D34175C16}"/>
                </c:ext>
              </c:extLst>
            </c:dLbl>
            <c:dLbl>
              <c:idx val="1"/>
              <c:layout>
                <c:manualLayout>
                  <c:x val="-3.8121273136006606E-2"/>
                  <c:y val="-9.04530955831459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83-4168-B0DB-ED3D34175C16}"/>
                </c:ext>
              </c:extLst>
            </c:dLbl>
            <c:dLbl>
              <c:idx val="2"/>
              <c:layout>
                <c:manualLayout>
                  <c:x val="-3.6553504916709195E-2"/>
                  <c:y val="-9.42866724643228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83-4168-B0DB-ED3D34175C16}"/>
                </c:ext>
              </c:extLst>
            </c:dLbl>
            <c:dLbl>
              <c:idx val="3"/>
              <c:layout>
                <c:manualLayout>
                  <c:x val="-3.755420803540966E-2"/>
                  <c:y val="-8.6619518701969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83-4168-B0DB-ED3D34175C16}"/>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Feb</c:v>
                  </c:pt>
                  <c:pt idx="1">
                    <c:v>Mar</c:v>
                  </c:pt>
                  <c:pt idx="2">
                    <c:v>Abr</c:v>
                  </c:pt>
                  <c:pt idx="3">
                    <c:v>May</c:v>
                  </c:pt>
                  <c:pt idx="4">
                    <c:v>Jun</c:v>
                  </c:pt>
                  <c:pt idx="5">
                    <c:v>Jul</c:v>
                  </c:pt>
                  <c:pt idx="6">
                    <c:v>Ago</c:v>
                  </c:pt>
                  <c:pt idx="7">
                    <c:v>Sep</c:v>
                  </c:pt>
                  <c:pt idx="8">
                    <c:v>Oct</c:v>
                  </c:pt>
                  <c:pt idx="9">
                    <c:v>Nov</c:v>
                  </c:pt>
                  <c:pt idx="10">
                    <c:v>Dic</c:v>
                  </c:pt>
                  <c:pt idx="11">
                    <c:v>Ene</c:v>
                  </c:pt>
                  <c:pt idx="12">
                    <c:v>Feb</c:v>
                  </c:pt>
                </c:lvl>
                <c:lvl>
                  <c:pt idx="0">
                    <c:v>200,971</c:v>
                  </c:pt>
                  <c:pt idx="1">
                    <c:v>201,254</c:v>
                  </c:pt>
                  <c:pt idx="2">
                    <c:v>201,941</c:v>
                  </c:pt>
                  <c:pt idx="3">
                    <c:v>202,165</c:v>
                  </c:pt>
                  <c:pt idx="4">
                    <c:v>202,557</c:v>
                  </c:pt>
                  <c:pt idx="5">
                    <c:v>203,664</c:v>
                  </c:pt>
                  <c:pt idx="6">
                    <c:v>204,043</c:v>
                  </c:pt>
                  <c:pt idx="7">
                    <c:v>204,385</c:v>
                  </c:pt>
                  <c:pt idx="8">
                    <c:v>204,162</c:v>
                  </c:pt>
                  <c:pt idx="9">
                    <c:v>203,738</c:v>
                  </c:pt>
                  <c:pt idx="10">
                    <c:v>202,308</c:v>
                  </c:pt>
                  <c:pt idx="11">
                    <c:v>203,289</c:v>
                  </c:pt>
                  <c:pt idx="12">
                    <c:v>203,205</c:v>
                  </c:pt>
                </c:lvl>
              </c:multiLvlStrCache>
            </c:multiLvlStrRef>
          </c:cat>
          <c:val>
            <c:numRef>
              <c:f>'Pág-11-Grá-CPP'!$B$8:$B$20</c:f>
              <c:numCache>
                <c:formatCode>#,##0</c:formatCode>
                <c:ptCount val="13"/>
                <c:pt idx="0">
                  <c:v>121347</c:v>
                </c:pt>
                <c:pt idx="1">
                  <c:v>121690</c:v>
                </c:pt>
                <c:pt idx="2">
                  <c:v>121589</c:v>
                </c:pt>
                <c:pt idx="3">
                  <c:v>121946</c:v>
                </c:pt>
                <c:pt idx="4">
                  <c:v>122437</c:v>
                </c:pt>
                <c:pt idx="5">
                  <c:v>123170</c:v>
                </c:pt>
                <c:pt idx="6">
                  <c:v>124667</c:v>
                </c:pt>
                <c:pt idx="7">
                  <c:v>126132</c:v>
                </c:pt>
                <c:pt idx="8">
                  <c:v>127308</c:v>
                </c:pt>
                <c:pt idx="9">
                  <c:v>127709</c:v>
                </c:pt>
                <c:pt idx="10">
                  <c:v>127086</c:v>
                </c:pt>
                <c:pt idx="11">
                  <c:v>127589</c:v>
                </c:pt>
                <c:pt idx="12">
                  <c:v>127641</c:v>
                </c:pt>
              </c:numCache>
            </c:numRef>
          </c:val>
          <c:smooth val="0"/>
          <c:extLst>
            <c:ext xmlns:c16="http://schemas.microsoft.com/office/drawing/2014/chart" uri="{C3380CC4-5D6E-409C-BE32-E72D297353CC}">
              <c16:uniqueId val="{00000002-C3F4-4CFD-85DE-AE68BCD86D10}"/>
            </c:ext>
          </c:extLst>
        </c:ser>
        <c:dLbls>
          <c:showLegendKey val="0"/>
          <c:showVal val="0"/>
          <c:showCatName val="0"/>
          <c:showSerName val="0"/>
          <c:showPercent val="0"/>
          <c:showBubbleSize val="0"/>
        </c:dLbls>
        <c:marker val="1"/>
        <c:smooth val="0"/>
        <c:axId val="369706704"/>
        <c:axId val="369701424"/>
      </c:lineChart>
      <c:catAx>
        <c:axId val="369706704"/>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369701424"/>
        <c:crosses val="autoZero"/>
        <c:auto val="1"/>
        <c:lblAlgn val="ctr"/>
        <c:lblOffset val="100"/>
        <c:noMultiLvlLbl val="0"/>
      </c:catAx>
      <c:valAx>
        <c:axId val="369701424"/>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369706704"/>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'Pág-11-Grá-CPP'!$F$8:$F$20</c:f>
              <c:numCache>
                <c:formatCode>#,##0</c:formatCode>
                <c:ptCount val="13"/>
                <c:pt idx="0">
                  <c:v>13221</c:v>
                </c:pt>
                <c:pt idx="1">
                  <c:v>13262</c:v>
                </c:pt>
                <c:pt idx="2">
                  <c:v>13219</c:v>
                </c:pt>
                <c:pt idx="3">
                  <c:v>13265</c:v>
                </c:pt>
                <c:pt idx="4">
                  <c:v>13378</c:v>
                </c:pt>
                <c:pt idx="5">
                  <c:v>13434</c:v>
                </c:pt>
                <c:pt idx="6">
                  <c:v>13444</c:v>
                </c:pt>
                <c:pt idx="7">
                  <c:v>13261</c:v>
                </c:pt>
                <c:pt idx="8">
                  <c:v>13140</c:v>
                </c:pt>
                <c:pt idx="9">
                  <c:v>12963</c:v>
                </c:pt>
                <c:pt idx="10">
                  <c:v>12590</c:v>
                </c:pt>
                <c:pt idx="11">
                  <c:v>12372</c:v>
                </c:pt>
                <c:pt idx="12">
                  <c:v>12360</c:v>
                </c:pt>
              </c:numCache>
            </c:numRef>
          </c:val>
          <c:smooth val="0"/>
          <c:extLst>
            <c:ext xmlns:c16="http://schemas.microsoft.com/office/drawing/2014/chart" uri="{C3380CC4-5D6E-409C-BE32-E72D297353CC}">
              <c16:uniqueId val="{00000003-F58E-469D-8AEB-730FE653088A}"/>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'Pág-11-Grá-CPP'!$H$8:$I$20</c:f>
              <c:multiLvlStrCache>
                <c:ptCount val="13"/>
                <c:lvl>
                  <c:pt idx="0">
                    <c:v>Feb</c:v>
                  </c:pt>
                  <c:pt idx="1">
                    <c:v>Mar</c:v>
                  </c:pt>
                  <c:pt idx="2">
                    <c:v>Abr</c:v>
                  </c:pt>
                  <c:pt idx="3">
                    <c:v>May</c:v>
                  </c:pt>
                  <c:pt idx="4">
                    <c:v>Jun</c:v>
                  </c:pt>
                  <c:pt idx="5">
                    <c:v>Jul</c:v>
                  </c:pt>
                  <c:pt idx="6">
                    <c:v>Ago</c:v>
                  </c:pt>
                  <c:pt idx="7">
                    <c:v>Sep</c:v>
                  </c:pt>
                  <c:pt idx="8">
                    <c:v>Oct</c:v>
                  </c:pt>
                  <c:pt idx="9">
                    <c:v>Nov</c:v>
                  </c:pt>
                  <c:pt idx="10">
                    <c:v>Dic</c:v>
                  </c:pt>
                  <c:pt idx="11">
                    <c:v>Ene</c:v>
                  </c:pt>
                  <c:pt idx="12">
                    <c:v>Feb</c:v>
                  </c:pt>
                </c:lvl>
                <c:lvl>
                  <c:pt idx="0">
                    <c:v>29,759</c:v>
                  </c:pt>
                  <c:pt idx="1">
                    <c:v>29,846</c:v>
                  </c:pt>
                  <c:pt idx="2">
                    <c:v>29,966</c:v>
                  </c:pt>
                  <c:pt idx="3">
                    <c:v>30,065</c:v>
                  </c:pt>
                  <c:pt idx="4">
                    <c:v>30,250</c:v>
                  </c:pt>
                  <c:pt idx="5">
                    <c:v>30,403</c:v>
                  </c:pt>
                  <c:pt idx="6">
                    <c:v>30,518</c:v>
                  </c:pt>
                  <c:pt idx="7">
                    <c:v>30,377</c:v>
                  </c:pt>
                  <c:pt idx="8">
                    <c:v>30,162</c:v>
                  </c:pt>
                  <c:pt idx="9">
                    <c:v>30,098</c:v>
                  </c:pt>
                  <c:pt idx="10">
                    <c:v>29,598</c:v>
                  </c:pt>
                  <c:pt idx="11">
                    <c:v>29,540</c:v>
                  </c:pt>
                  <c:pt idx="12">
                    <c:v>29,479</c:v>
                  </c:pt>
                </c:lvl>
              </c:multiLvlStrCache>
            </c:multiLvlStrRef>
          </c:cat>
          <c:val>
            <c:numRef>
              <c:f>'Pág-11-Grá-CPP'!$G$8:$G$20</c:f>
              <c:numCache>
                <c:formatCode>#,##0</c:formatCode>
                <c:ptCount val="13"/>
                <c:pt idx="0">
                  <c:v>16538</c:v>
                </c:pt>
                <c:pt idx="1">
                  <c:v>16584</c:v>
                </c:pt>
                <c:pt idx="2">
                  <c:v>16747</c:v>
                </c:pt>
                <c:pt idx="3">
                  <c:v>16800</c:v>
                </c:pt>
                <c:pt idx="4">
                  <c:v>16872</c:v>
                </c:pt>
                <c:pt idx="5">
                  <c:v>16969</c:v>
                </c:pt>
                <c:pt idx="6">
                  <c:v>17074</c:v>
                </c:pt>
                <c:pt idx="7">
                  <c:v>17116</c:v>
                </c:pt>
                <c:pt idx="8">
                  <c:v>17022</c:v>
                </c:pt>
                <c:pt idx="9">
                  <c:v>17135</c:v>
                </c:pt>
                <c:pt idx="10">
                  <c:v>17008</c:v>
                </c:pt>
                <c:pt idx="11">
                  <c:v>17168</c:v>
                </c:pt>
                <c:pt idx="12">
                  <c:v>17119</c:v>
                </c:pt>
              </c:numCache>
            </c:numRef>
          </c:val>
          <c:smooth val="0"/>
          <c:extLst>
            <c:ext xmlns:c16="http://schemas.microsoft.com/office/drawing/2014/chart" uri="{C3380CC4-5D6E-409C-BE32-E72D297353CC}">
              <c16:uniqueId val="{00000004-F58E-469D-8AEB-730FE653088A}"/>
            </c:ext>
          </c:extLst>
        </c:ser>
        <c:dLbls>
          <c:showLegendKey val="0"/>
          <c:showVal val="0"/>
          <c:showCatName val="0"/>
          <c:showSerName val="0"/>
          <c:showPercent val="0"/>
          <c:showBubbleSize val="0"/>
        </c:dLbls>
        <c:marker val="1"/>
        <c:smooth val="0"/>
        <c:axId val="201792272"/>
        <c:axId val="201785072"/>
      </c:lineChart>
      <c:catAx>
        <c:axId val="201792272"/>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201785072"/>
        <c:crosses val="autoZero"/>
        <c:auto val="1"/>
        <c:lblAlgn val="ctr"/>
        <c:lblOffset val="100"/>
        <c:noMultiLvlLbl val="0"/>
      </c:catAx>
      <c:valAx>
        <c:axId val="201785072"/>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201792272"/>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3.0346820809248554E-2"/>
          <c:y val="6.2653764664959033E-2"/>
          <c:w val="0.90895953757225434"/>
          <c:h val="0.88771505971392128"/>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CE84-4DD9-9358-D3A0F6E1DA20}"/>
              </c:ext>
            </c:extLst>
          </c:dPt>
          <c:dPt>
            <c:idx val="1"/>
            <c:bubble3D val="0"/>
            <c:spPr>
              <a:solidFill>
                <a:srgbClr val="FF0000"/>
              </a:solidFill>
            </c:spPr>
            <c:extLst>
              <c:ext xmlns:c16="http://schemas.microsoft.com/office/drawing/2014/chart" uri="{C3380CC4-5D6E-409C-BE32-E72D297353CC}">
                <c16:uniqueId val="{00000003-CE84-4DD9-9358-D3A0F6E1DA20}"/>
              </c:ext>
            </c:extLst>
          </c:dPt>
          <c:dPt>
            <c:idx val="2"/>
            <c:bubble3D val="0"/>
            <c:spPr>
              <a:solidFill>
                <a:srgbClr val="FFC000"/>
              </a:solidFill>
            </c:spPr>
            <c:extLst>
              <c:ext xmlns:c16="http://schemas.microsoft.com/office/drawing/2014/chart" uri="{C3380CC4-5D6E-409C-BE32-E72D297353CC}">
                <c16:uniqueId val="{00000004-CE84-4DD9-9358-D3A0F6E1DA20}"/>
              </c:ext>
            </c:extLst>
          </c:dPt>
          <c:dLbls>
            <c:dLbl>
              <c:idx val="0"/>
              <c:layout>
                <c:manualLayout>
                  <c:x val="3.900300395976504E-2"/>
                  <c:y val="8.440586492953430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E84-4DD9-9358-D3A0F6E1DA20}"/>
                </c:ext>
              </c:extLst>
            </c:dLbl>
            <c:dLbl>
              <c:idx val="1"/>
              <c:layout>
                <c:manualLayout>
                  <c:x val="-1.0328842565199581E-2"/>
                  <c:y val="-0.1228268454395007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84-4DD9-9358-D3A0F6E1DA20}"/>
                </c:ext>
              </c:extLst>
            </c:dLbl>
            <c:dLbl>
              <c:idx val="2"/>
              <c:layout>
                <c:manualLayout>
                  <c:x val="0.21499954485458098"/>
                  <c:y val="-5.83166260843900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E84-4DD9-9358-D3A0F6E1DA20}"/>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255</c:v>
                </c:pt>
                <c:pt idx="1">
                  <c:v>14</c:v>
                </c:pt>
                <c:pt idx="2">
                  <c:v>13</c:v>
                </c:pt>
              </c:numCache>
            </c:numRef>
          </c:val>
          <c:extLst>
            <c:ext xmlns:c16="http://schemas.microsoft.com/office/drawing/2014/chart" uri="{C3380CC4-5D6E-409C-BE32-E72D297353CC}">
              <c16:uniqueId val="{00000001-CE84-4DD9-9358-D3A0F6E1DA2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6"/>
            <c:invertIfNegative val="0"/>
            <c:bubble3D val="0"/>
            <c:spPr>
              <a:solidFill>
                <a:srgbClr val="336600"/>
              </a:solidFill>
            </c:spPr>
            <c:extLst>
              <c:ext xmlns:c16="http://schemas.microsoft.com/office/drawing/2014/chart" uri="{C3380CC4-5D6E-409C-BE32-E72D297353CC}">
                <c16:uniqueId val="{0000001D-FC88-499A-BEC8-1E42EBDDD098}"/>
              </c:ext>
            </c:extLst>
          </c:dPt>
          <c:dPt>
            <c:idx val="17"/>
            <c:invertIfNegative val="0"/>
            <c:bubble3D val="0"/>
            <c:spPr>
              <a:solidFill>
                <a:srgbClr val="336600"/>
              </a:solidFill>
            </c:spPr>
            <c:extLst>
              <c:ext xmlns:c16="http://schemas.microsoft.com/office/drawing/2014/chart" uri="{C3380CC4-5D6E-409C-BE32-E72D297353CC}">
                <c16:uniqueId val="{0000001C-FC88-499A-BEC8-1E42EBDDD098}"/>
              </c:ext>
            </c:extLst>
          </c:dPt>
          <c:dPt>
            <c:idx val="18"/>
            <c:invertIfNegative val="0"/>
            <c:bubble3D val="0"/>
            <c:spPr>
              <a:solidFill>
                <a:srgbClr val="336600"/>
              </a:solidFill>
            </c:spPr>
            <c:extLst>
              <c:ext xmlns:c16="http://schemas.microsoft.com/office/drawing/2014/chart" uri="{C3380CC4-5D6E-409C-BE32-E72D297353CC}">
                <c16:uniqueId val="{0000001B-FC88-499A-BEC8-1E42EBDDD098}"/>
              </c:ext>
            </c:extLst>
          </c:dPt>
          <c:dPt>
            <c:idx val="19"/>
            <c:invertIfNegative val="0"/>
            <c:bubble3D val="0"/>
            <c:spPr>
              <a:solidFill>
                <a:srgbClr val="336600"/>
              </a:solidFill>
            </c:spPr>
            <c:extLst>
              <c:ext xmlns:c16="http://schemas.microsoft.com/office/drawing/2014/chart" uri="{C3380CC4-5D6E-409C-BE32-E72D297353CC}">
                <c16:uniqueId val="{0000001A-FC88-499A-BEC8-1E42EBDDD098}"/>
              </c:ext>
            </c:extLst>
          </c:dPt>
          <c:dPt>
            <c:idx val="20"/>
            <c:invertIfNegative val="0"/>
            <c:bubble3D val="0"/>
            <c:spPr>
              <a:solidFill>
                <a:srgbClr val="336600"/>
              </a:solidFill>
            </c:spPr>
            <c:extLst>
              <c:ext xmlns:c16="http://schemas.microsoft.com/office/drawing/2014/chart" uri="{C3380CC4-5D6E-409C-BE32-E72D297353CC}">
                <c16:uniqueId val="{00000019-FC88-499A-BEC8-1E42EBDDD098}"/>
              </c:ext>
            </c:extLst>
          </c:dPt>
          <c:dPt>
            <c:idx val="21"/>
            <c:invertIfNegative val="0"/>
            <c:bubble3D val="0"/>
            <c:spPr>
              <a:solidFill>
                <a:srgbClr val="336600"/>
              </a:solidFill>
            </c:spPr>
            <c:extLst>
              <c:ext xmlns:c16="http://schemas.microsoft.com/office/drawing/2014/chart" uri="{C3380CC4-5D6E-409C-BE32-E72D297353CC}">
                <c16:uniqueId val="{00000018-FC88-499A-BEC8-1E42EBDDD098}"/>
              </c:ext>
            </c:extLst>
          </c:dPt>
          <c:dPt>
            <c:idx val="22"/>
            <c:invertIfNegative val="0"/>
            <c:bubble3D val="0"/>
            <c:spPr>
              <a:solidFill>
                <a:srgbClr val="336600"/>
              </a:solidFill>
            </c:spPr>
            <c:extLst>
              <c:ext xmlns:c16="http://schemas.microsoft.com/office/drawing/2014/chart" uri="{C3380CC4-5D6E-409C-BE32-E72D297353CC}">
                <c16:uniqueId val="{00000017-FC88-499A-BEC8-1E42EBDDD098}"/>
              </c:ext>
            </c:extLst>
          </c:dPt>
          <c:dPt>
            <c:idx val="23"/>
            <c:invertIfNegative val="0"/>
            <c:bubble3D val="0"/>
            <c:spPr>
              <a:solidFill>
                <a:srgbClr val="336600"/>
              </a:solidFill>
            </c:spPr>
            <c:extLst>
              <c:ext xmlns:c16="http://schemas.microsoft.com/office/drawing/2014/chart" uri="{C3380CC4-5D6E-409C-BE32-E72D297353CC}">
                <c16:uniqueId val="{00000016-FC88-499A-BEC8-1E42EBDDD098}"/>
              </c:ext>
            </c:extLst>
          </c:dPt>
          <c:dPt>
            <c:idx val="24"/>
            <c:invertIfNegative val="0"/>
            <c:bubble3D val="0"/>
            <c:spPr>
              <a:solidFill>
                <a:srgbClr val="336600"/>
              </a:solidFill>
            </c:spPr>
            <c:extLst>
              <c:ext xmlns:c16="http://schemas.microsoft.com/office/drawing/2014/chart" uri="{C3380CC4-5D6E-409C-BE32-E72D297353CC}">
                <c16:uniqueId val="{00000015-FC88-499A-BEC8-1E42EBDDD098}"/>
              </c:ext>
            </c:extLst>
          </c:dPt>
          <c:dPt>
            <c:idx val="25"/>
            <c:invertIfNegative val="0"/>
            <c:bubble3D val="0"/>
            <c:spPr>
              <a:solidFill>
                <a:srgbClr val="336600"/>
              </a:solidFill>
            </c:spPr>
            <c:extLst>
              <c:ext xmlns:c16="http://schemas.microsoft.com/office/drawing/2014/chart" uri="{C3380CC4-5D6E-409C-BE32-E72D297353CC}">
                <c16:uniqueId val="{00000014-FC88-499A-BEC8-1E42EBDDD098}"/>
              </c:ext>
            </c:extLst>
          </c:dPt>
          <c:dPt>
            <c:idx val="26"/>
            <c:invertIfNegative val="0"/>
            <c:bubble3D val="0"/>
            <c:spPr>
              <a:solidFill>
                <a:srgbClr val="336600"/>
              </a:solidFill>
            </c:spPr>
            <c:extLst>
              <c:ext xmlns:c16="http://schemas.microsoft.com/office/drawing/2014/chart" uri="{C3380CC4-5D6E-409C-BE32-E72D297353CC}">
                <c16:uniqueId val="{00000013-FC88-499A-BEC8-1E42EBDDD098}"/>
              </c:ext>
            </c:extLst>
          </c:dPt>
          <c:dPt>
            <c:idx val="27"/>
            <c:invertIfNegative val="0"/>
            <c:bubble3D val="0"/>
            <c:spPr>
              <a:solidFill>
                <a:srgbClr val="336600"/>
              </a:solidFill>
            </c:spPr>
            <c:extLst>
              <c:ext xmlns:c16="http://schemas.microsoft.com/office/drawing/2014/chart" uri="{C3380CC4-5D6E-409C-BE32-E72D297353CC}">
                <c16:uniqueId val="{00000012-FC88-499A-BEC8-1E42EBDDD098}"/>
              </c:ext>
            </c:extLst>
          </c:dPt>
          <c:dPt>
            <c:idx val="28"/>
            <c:invertIfNegative val="0"/>
            <c:bubble3D val="0"/>
            <c:spPr>
              <a:solidFill>
                <a:srgbClr val="336600"/>
              </a:solidFill>
            </c:spPr>
            <c:extLst>
              <c:ext xmlns:c16="http://schemas.microsoft.com/office/drawing/2014/chart" uri="{C3380CC4-5D6E-409C-BE32-E72D297353CC}">
                <c16:uniqueId val="{00000011-FC88-499A-BEC8-1E42EBDDD098}"/>
              </c:ext>
            </c:extLst>
          </c:dPt>
          <c:dPt>
            <c:idx val="29"/>
            <c:invertIfNegative val="0"/>
            <c:bubble3D val="0"/>
            <c:spPr>
              <a:solidFill>
                <a:srgbClr val="336600"/>
              </a:solidFill>
            </c:spPr>
            <c:extLst>
              <c:ext xmlns:c16="http://schemas.microsoft.com/office/drawing/2014/chart" uri="{C3380CC4-5D6E-409C-BE32-E72D297353CC}">
                <c16:uniqueId val="{00000010-FC88-499A-BEC8-1E42EBDDD098}"/>
              </c:ext>
            </c:extLst>
          </c:dPt>
          <c:dPt>
            <c:idx val="30"/>
            <c:invertIfNegative val="0"/>
            <c:bubble3D val="0"/>
            <c:spPr>
              <a:solidFill>
                <a:srgbClr val="336600"/>
              </a:solidFill>
            </c:spPr>
            <c:extLst>
              <c:ext xmlns:c16="http://schemas.microsoft.com/office/drawing/2014/chart" uri="{C3380CC4-5D6E-409C-BE32-E72D297353CC}">
                <c16:uniqueId val="{0000000F-FC88-499A-BEC8-1E42EBDDD098}"/>
              </c:ext>
            </c:extLst>
          </c:dPt>
          <c:dPt>
            <c:idx val="31"/>
            <c:invertIfNegative val="0"/>
            <c:bubble3D val="0"/>
            <c:spPr>
              <a:solidFill>
                <a:srgbClr val="336600"/>
              </a:solidFill>
            </c:spPr>
            <c:extLst>
              <c:ext xmlns:c16="http://schemas.microsoft.com/office/drawing/2014/chart" uri="{C3380CC4-5D6E-409C-BE32-E72D297353CC}">
                <c16:uniqueId val="{0000000E-FC88-499A-BEC8-1E42EBDDD098}"/>
              </c:ext>
            </c:extLst>
          </c:dPt>
          <c:dPt>
            <c:idx val="32"/>
            <c:invertIfNegative val="0"/>
            <c:bubble3D val="0"/>
            <c:spPr>
              <a:solidFill>
                <a:srgbClr val="336600"/>
              </a:solidFill>
            </c:spPr>
            <c:extLst>
              <c:ext xmlns:c16="http://schemas.microsoft.com/office/drawing/2014/chart" uri="{C3380CC4-5D6E-409C-BE32-E72D297353CC}">
                <c16:uniqueId val="{0000000D-FC88-499A-BEC8-1E42EBDDD098}"/>
              </c:ext>
            </c:extLst>
          </c:dPt>
          <c:dPt>
            <c:idx val="33"/>
            <c:invertIfNegative val="0"/>
            <c:bubble3D val="0"/>
            <c:spPr>
              <a:solidFill>
                <a:srgbClr val="336600"/>
              </a:solidFill>
            </c:spPr>
            <c:extLst>
              <c:ext xmlns:c16="http://schemas.microsoft.com/office/drawing/2014/chart" uri="{C3380CC4-5D6E-409C-BE32-E72D297353CC}">
                <c16:uniqueId val="{0000000C-FC88-499A-BEC8-1E42EBDDD098}"/>
              </c:ext>
            </c:extLst>
          </c:dPt>
          <c:dPt>
            <c:idx val="34"/>
            <c:invertIfNegative val="0"/>
            <c:bubble3D val="0"/>
            <c:spPr>
              <a:solidFill>
                <a:srgbClr val="336600"/>
              </a:solidFill>
            </c:spPr>
            <c:extLst>
              <c:ext xmlns:c16="http://schemas.microsoft.com/office/drawing/2014/chart" uri="{C3380CC4-5D6E-409C-BE32-E72D297353CC}">
                <c16:uniqueId val="{0000000B-FC88-499A-BEC8-1E42EBDDD098}"/>
              </c:ext>
            </c:extLst>
          </c:dPt>
          <c:dPt>
            <c:idx val="35"/>
            <c:invertIfNegative val="0"/>
            <c:bubble3D val="0"/>
            <c:spPr>
              <a:solidFill>
                <a:srgbClr val="336600"/>
              </a:solidFill>
            </c:spPr>
            <c:extLst>
              <c:ext xmlns:c16="http://schemas.microsoft.com/office/drawing/2014/chart" uri="{C3380CC4-5D6E-409C-BE32-E72D297353CC}">
                <c16:uniqueId val="{0000000A-FC88-499A-BEC8-1E42EBDDD098}"/>
              </c:ext>
            </c:extLst>
          </c:dPt>
          <c:dPt>
            <c:idx val="36"/>
            <c:invertIfNegative val="0"/>
            <c:bubble3D val="0"/>
            <c:spPr>
              <a:solidFill>
                <a:srgbClr val="336600"/>
              </a:solidFill>
            </c:spPr>
            <c:extLst>
              <c:ext xmlns:c16="http://schemas.microsoft.com/office/drawing/2014/chart" uri="{C3380CC4-5D6E-409C-BE32-E72D297353CC}">
                <c16:uniqueId val="{00000009-FC88-499A-BEC8-1E42EBDDD098}"/>
              </c:ext>
            </c:extLst>
          </c:dPt>
          <c:dPt>
            <c:idx val="37"/>
            <c:invertIfNegative val="0"/>
            <c:bubble3D val="0"/>
            <c:spPr>
              <a:solidFill>
                <a:srgbClr val="336600"/>
              </a:solidFill>
            </c:spPr>
            <c:extLst>
              <c:ext xmlns:c16="http://schemas.microsoft.com/office/drawing/2014/chart" uri="{C3380CC4-5D6E-409C-BE32-E72D297353CC}">
                <c16:uniqueId val="{00000008-FC88-499A-BEC8-1E42EBDDD098}"/>
              </c:ext>
            </c:extLst>
          </c:dPt>
          <c:dPt>
            <c:idx val="38"/>
            <c:invertIfNegative val="0"/>
            <c:bubble3D val="0"/>
            <c:spPr>
              <a:solidFill>
                <a:srgbClr val="336600"/>
              </a:solidFill>
            </c:spPr>
            <c:extLst>
              <c:ext xmlns:c16="http://schemas.microsoft.com/office/drawing/2014/chart" uri="{C3380CC4-5D6E-409C-BE32-E72D297353CC}">
                <c16:uniqueId val="{00000007-FC88-499A-BEC8-1E42EBDDD098}"/>
              </c:ext>
            </c:extLst>
          </c:dPt>
          <c:dPt>
            <c:idx val="39"/>
            <c:invertIfNegative val="0"/>
            <c:bubble3D val="0"/>
            <c:spPr>
              <a:solidFill>
                <a:srgbClr val="336600"/>
              </a:solidFill>
            </c:spPr>
            <c:extLst>
              <c:ext xmlns:c16="http://schemas.microsoft.com/office/drawing/2014/chart" uri="{C3380CC4-5D6E-409C-BE32-E72D297353CC}">
                <c16:uniqueId val="{00000006-FC88-499A-BEC8-1E42EBDDD098}"/>
              </c:ext>
            </c:extLst>
          </c:dPt>
          <c:dPt>
            <c:idx val="40"/>
            <c:invertIfNegative val="0"/>
            <c:bubble3D val="0"/>
            <c:spPr>
              <a:solidFill>
                <a:srgbClr val="336600"/>
              </a:solidFill>
            </c:spPr>
            <c:extLst>
              <c:ext xmlns:c16="http://schemas.microsoft.com/office/drawing/2014/chart" uri="{C3380CC4-5D6E-409C-BE32-E72D297353CC}">
                <c16:uniqueId val="{00000005-FC88-499A-BEC8-1E42EBDDD098}"/>
              </c:ext>
            </c:extLst>
          </c:dPt>
          <c:dPt>
            <c:idx val="41"/>
            <c:invertIfNegative val="0"/>
            <c:bubble3D val="0"/>
            <c:spPr>
              <a:solidFill>
                <a:srgbClr val="336600"/>
              </a:solidFill>
            </c:spPr>
            <c:extLst>
              <c:ext xmlns:c16="http://schemas.microsoft.com/office/drawing/2014/chart" uri="{C3380CC4-5D6E-409C-BE32-E72D297353CC}">
                <c16:uniqueId val="{00000004-FC88-499A-BEC8-1E42EBDDD098}"/>
              </c:ext>
            </c:extLst>
          </c:dPt>
          <c:dPt>
            <c:idx val="42"/>
            <c:invertIfNegative val="0"/>
            <c:bubble3D val="0"/>
            <c:spPr>
              <a:solidFill>
                <a:srgbClr val="336600"/>
              </a:solidFill>
            </c:spPr>
            <c:extLst>
              <c:ext xmlns:c16="http://schemas.microsoft.com/office/drawing/2014/chart" uri="{C3380CC4-5D6E-409C-BE32-E72D297353CC}">
                <c16:uniqueId val="{00000003-FC88-499A-BEC8-1E42EBDDD098}"/>
              </c:ext>
            </c:extLst>
          </c:dPt>
          <c:dPt>
            <c:idx val="43"/>
            <c:invertIfNegative val="0"/>
            <c:bubble3D val="0"/>
            <c:spPr>
              <a:solidFill>
                <a:srgbClr val="336600"/>
              </a:solidFill>
            </c:spPr>
            <c:extLst>
              <c:ext xmlns:c16="http://schemas.microsoft.com/office/drawing/2014/chart" uri="{C3380CC4-5D6E-409C-BE32-E72D297353CC}">
                <c16:uniqueId val="{00000002-FC88-499A-BEC8-1E42EBDDD098}"/>
              </c:ext>
            </c:extLst>
          </c:dPt>
          <c:dPt>
            <c:idx val="44"/>
            <c:invertIfNegative val="0"/>
            <c:bubble3D val="0"/>
            <c:spPr>
              <a:solidFill>
                <a:srgbClr val="336600"/>
              </a:solidFill>
            </c:spPr>
            <c:extLst>
              <c:ext xmlns:c16="http://schemas.microsoft.com/office/drawing/2014/chart" uri="{C3380CC4-5D6E-409C-BE32-E72D297353CC}">
                <c16:uniqueId val="{00000000-FC88-499A-BEC8-1E42EBDDD098}"/>
              </c:ext>
            </c:extLst>
          </c:dPt>
          <c:dPt>
            <c:idx val="45"/>
            <c:invertIfNegative val="0"/>
            <c:bubble3D val="0"/>
            <c:spPr>
              <a:solidFill>
                <a:srgbClr val="336600"/>
              </a:solidFill>
            </c:spPr>
            <c:extLst>
              <c:ext xmlns:c16="http://schemas.microsoft.com/office/drawing/2014/chart" uri="{C3380CC4-5D6E-409C-BE32-E72D297353CC}">
                <c16:uniqueId val="{00000001-FC88-499A-BEC8-1E42EBDDD098}"/>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Durango</c:v>
                </c:pt>
                <c:pt idx="3">
                  <c:v>Morelos</c:v>
                </c:pt>
                <c:pt idx="4">
                  <c:v>Hidalgo</c:v>
                </c:pt>
                <c:pt idx="5">
                  <c:v>Nayarit</c:v>
                </c:pt>
                <c:pt idx="6">
                  <c:v>Chihuahua</c:v>
                </c:pt>
                <c:pt idx="7">
                  <c:v>Coahuila de Zaragoza</c:v>
                </c:pt>
                <c:pt idx="8">
                  <c:v>Veracruz de Ignacio de la Llave</c:v>
                </c:pt>
                <c:pt idx="9">
                  <c:v>Quintana Roo</c:v>
                </c:pt>
                <c:pt idx="10">
                  <c:v>Tabasco</c:v>
                </c:pt>
                <c:pt idx="11">
                  <c:v>Chiapas</c:v>
                </c:pt>
                <c:pt idx="12">
                  <c:v>Nuevo León</c:v>
                </c:pt>
                <c:pt idx="13">
                  <c:v>Aguascalientes</c:v>
                </c:pt>
                <c:pt idx="14">
                  <c:v>Guerrero</c:v>
                </c:pt>
                <c:pt idx="15">
                  <c:v>Tlaxcala</c:v>
                </c:pt>
                <c:pt idx="16">
                  <c:v>San Luis Potosí</c:v>
                </c:pt>
                <c:pt idx="17">
                  <c:v>Zacatecas</c:v>
                </c:pt>
                <c:pt idx="18">
                  <c:v>CEFERESO No. 8 Nor-Poniente</c:v>
                </c:pt>
                <c:pt idx="19">
                  <c:v>CEFERESO No. 13 CPS Oaxaca</c:v>
                </c:pt>
                <c:pt idx="20">
                  <c:v>Oaxaca</c:v>
                </c:pt>
                <c:pt idx="21">
                  <c:v>Puebla</c:v>
                </c:pt>
                <c:pt idx="22">
                  <c:v>CEFERESO No. 1 Altiplano</c:v>
                </c:pt>
                <c:pt idx="23">
                  <c:v>CEFERESO No. 14 CPS Durango</c:v>
                </c:pt>
                <c:pt idx="24">
                  <c:v>CEFERESO No. 7 Nor-Noroeste</c:v>
                </c:pt>
                <c:pt idx="25">
                  <c:v>CEFEREPSI</c:v>
                </c:pt>
                <c:pt idx="26">
                  <c:v>Jalisco</c:v>
                </c:pt>
                <c:pt idx="27">
                  <c:v>CEFERESO No. 4 Noroeste</c:v>
                </c:pt>
                <c:pt idx="28">
                  <c:v>Guanajuato</c:v>
                </c:pt>
                <c:pt idx="29">
                  <c:v>Querétaro</c:v>
                </c:pt>
                <c:pt idx="30">
                  <c:v>CEFERESO No. 15 CPS Chiapas</c:v>
                </c:pt>
                <c:pt idx="31">
                  <c:v>CEFERESO No. 11 CPS Sonora</c:v>
                </c:pt>
                <c:pt idx="32">
                  <c:v>Centro Penitenciario Federal 18 CPS Coahuila</c:v>
                </c:pt>
                <c:pt idx="33">
                  <c:v>CEFERESO No. 12 CPS Guanajuato</c:v>
                </c:pt>
                <c:pt idx="34">
                  <c:v>Baja California Sur</c:v>
                </c:pt>
                <c:pt idx="35">
                  <c:v>Campeche</c:v>
                </c:pt>
                <c:pt idx="36">
                  <c:v>CEFERESO No. 17 CPS Michoacán</c:v>
                </c:pt>
                <c:pt idx="37">
                  <c:v>Yucatán</c:v>
                </c:pt>
                <c:pt idx="38">
                  <c:v>CEFERESO No. 16 CPS Femenil Morelos</c:v>
                </c:pt>
                <c:pt idx="39">
                  <c:v>CEFERESO No. 5 Oriente</c:v>
                </c:pt>
                <c:pt idx="40">
                  <c:v>Michoacán de Ocampo</c:v>
                </c:pt>
                <c:pt idx="41">
                  <c:v>Tamaulipas</c:v>
                </c:pt>
                <c:pt idx="42">
                  <c:v>Colima</c:v>
                </c:pt>
                <c:pt idx="43">
                  <c:v>Sinaloa</c:v>
                </c:pt>
                <c:pt idx="44">
                  <c:v>Baja California</c:v>
                </c:pt>
                <c:pt idx="45">
                  <c:v>Ciudad de México</c:v>
                </c:pt>
              </c:strCache>
            </c:strRef>
          </c:cat>
          <c:val>
            <c:numRef>
              <c:f>'Pág-14-Grá-SP'!$B$6:$B$51</c:f>
              <c:numCache>
                <c:formatCode>#,##0</c:formatCode>
                <c:ptCount val="46"/>
                <c:pt idx="0">
                  <c:v>20861</c:v>
                </c:pt>
                <c:pt idx="1">
                  <c:v>2992</c:v>
                </c:pt>
                <c:pt idx="2">
                  <c:v>1837</c:v>
                </c:pt>
                <c:pt idx="3">
                  <c:v>1833</c:v>
                </c:pt>
                <c:pt idx="4">
                  <c:v>1607</c:v>
                </c:pt>
                <c:pt idx="5">
                  <c:v>1564</c:v>
                </c:pt>
                <c:pt idx="6">
                  <c:v>1385</c:v>
                </c:pt>
                <c:pt idx="7">
                  <c:v>1101</c:v>
                </c:pt>
                <c:pt idx="8">
                  <c:v>1067</c:v>
                </c:pt>
                <c:pt idx="9">
                  <c:v>1057</c:v>
                </c:pt>
                <c:pt idx="10" formatCode="General">
                  <c:v>956</c:v>
                </c:pt>
                <c:pt idx="11" formatCode="General">
                  <c:v>912</c:v>
                </c:pt>
                <c:pt idx="12" formatCode="General">
                  <c:v>499</c:v>
                </c:pt>
                <c:pt idx="13" formatCode="General">
                  <c:v>197</c:v>
                </c:pt>
                <c:pt idx="14" formatCode="General">
                  <c:v>165</c:v>
                </c:pt>
                <c:pt idx="15" formatCode="General">
                  <c:v>-7</c:v>
                </c:pt>
                <c:pt idx="16" formatCode="General">
                  <c:v>-98</c:v>
                </c:pt>
                <c:pt idx="17" formatCode="General">
                  <c:v>-109</c:v>
                </c:pt>
                <c:pt idx="18" formatCode="General">
                  <c:v>-177</c:v>
                </c:pt>
                <c:pt idx="19" formatCode="General">
                  <c:v>-196</c:v>
                </c:pt>
                <c:pt idx="20" formatCode="General">
                  <c:v>-211</c:v>
                </c:pt>
                <c:pt idx="21" formatCode="General">
                  <c:v>-244</c:v>
                </c:pt>
                <c:pt idx="22" formatCode="General">
                  <c:v>-271</c:v>
                </c:pt>
                <c:pt idx="23" formatCode="General">
                  <c:v>-303</c:v>
                </c:pt>
                <c:pt idx="24" formatCode="General">
                  <c:v>-322</c:v>
                </c:pt>
                <c:pt idx="25" formatCode="General">
                  <c:v>-331</c:v>
                </c:pt>
                <c:pt idx="26" formatCode="General">
                  <c:v>-334</c:v>
                </c:pt>
                <c:pt idx="27" formatCode="General">
                  <c:v>-370</c:v>
                </c:pt>
                <c:pt idx="28" formatCode="General">
                  <c:v>-391</c:v>
                </c:pt>
                <c:pt idx="29" formatCode="General">
                  <c:v>-420</c:v>
                </c:pt>
                <c:pt idx="30" formatCode="General">
                  <c:v>-440</c:v>
                </c:pt>
                <c:pt idx="31" formatCode="General">
                  <c:v>-458</c:v>
                </c:pt>
                <c:pt idx="32" formatCode="General">
                  <c:v>-502</c:v>
                </c:pt>
                <c:pt idx="33" formatCode="General">
                  <c:v>-608</c:v>
                </c:pt>
                <c:pt idx="34" formatCode="General">
                  <c:v>-701</c:v>
                </c:pt>
                <c:pt idx="35" formatCode="General">
                  <c:v>-764</c:v>
                </c:pt>
                <c:pt idx="36">
                  <c:v>-1091</c:v>
                </c:pt>
                <c:pt idx="37">
                  <c:v>-1267</c:v>
                </c:pt>
                <c:pt idx="38">
                  <c:v>-1346</c:v>
                </c:pt>
                <c:pt idx="39">
                  <c:v>-1386</c:v>
                </c:pt>
                <c:pt idx="40">
                  <c:v>-1678</c:v>
                </c:pt>
                <c:pt idx="41">
                  <c:v>-2156</c:v>
                </c:pt>
                <c:pt idx="42">
                  <c:v>-2369</c:v>
                </c:pt>
                <c:pt idx="43">
                  <c:v>-2647</c:v>
                </c:pt>
                <c:pt idx="44">
                  <c:v>-2755</c:v>
                </c:pt>
                <c:pt idx="45">
                  <c:v>-3472</c:v>
                </c:pt>
              </c:numCache>
            </c:numRef>
          </c:val>
          <c:extLst>
            <c:ext xmlns:c16="http://schemas.microsoft.com/office/drawing/2014/chart" uri="{C3380CC4-5D6E-409C-BE32-E72D297353CC}">
              <c16:uniqueId val="{00000001-1F3B-434D-87FA-5FC6514AB72C}"/>
            </c:ext>
          </c:extLst>
        </c:ser>
        <c:dLbls>
          <c:showLegendKey val="0"/>
          <c:showVal val="0"/>
          <c:showCatName val="0"/>
          <c:showSerName val="0"/>
          <c:showPercent val="0"/>
          <c:showBubbleSize val="0"/>
        </c:dLbls>
        <c:gapWidth val="38"/>
        <c:axId val="201787472"/>
        <c:axId val="201786032"/>
      </c:barChart>
      <c:catAx>
        <c:axId val="201787472"/>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201786032"/>
        <c:crosses val="autoZero"/>
        <c:auto val="1"/>
        <c:lblAlgn val="ctr"/>
        <c:lblOffset val="100"/>
        <c:noMultiLvlLbl val="0"/>
      </c:catAx>
      <c:valAx>
        <c:axId val="201786032"/>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20178747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Febrero 2024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5602</xdr:colOff>
      <xdr:row>5</xdr:row>
      <xdr:rowOff>13260</xdr:rowOff>
    </xdr:from>
    <xdr:to>
      <xdr:col>25</xdr:col>
      <xdr:colOff>22412</xdr:colOff>
      <xdr:row>44</xdr:row>
      <xdr:rowOff>7097</xdr:rowOff>
    </xdr:to>
    <xdr:graphicFrame macro="">
      <xdr:nvGraphicFramePr>
        <xdr:cNvPr id="2" name="Gráfico 1">
          <a:extLst>
            <a:ext uri="{FF2B5EF4-FFF2-40B4-BE49-F238E27FC236}">
              <a16:creationId xmlns:a16="http://schemas.microsoft.com/office/drawing/2014/main" id="{B0A16CAA-37D3-6A14-BDE3-9CB0C47BCD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410882</xdr:colOff>
      <xdr:row>4</xdr:row>
      <xdr:rowOff>374650</xdr:rowOff>
    </xdr:from>
    <xdr:to>
      <xdr:col>25</xdr:col>
      <xdr:colOff>22412</xdr:colOff>
      <xdr:row>43</xdr:row>
      <xdr:rowOff>266700</xdr:rowOff>
    </xdr:to>
    <xdr:graphicFrame macro="">
      <xdr:nvGraphicFramePr>
        <xdr:cNvPr id="2" name="Gráfico 1">
          <a:extLst>
            <a:ext uri="{FF2B5EF4-FFF2-40B4-BE49-F238E27FC236}">
              <a16:creationId xmlns:a16="http://schemas.microsoft.com/office/drawing/2014/main" id="{5FE1CAED-48C7-2449-47C0-D2C1F382F2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14006</xdr:colOff>
      <xdr:row>4</xdr:row>
      <xdr:rowOff>377451</xdr:rowOff>
    </xdr:from>
    <xdr:to>
      <xdr:col>25</xdr:col>
      <xdr:colOff>11205</xdr:colOff>
      <xdr:row>43</xdr:row>
      <xdr:rowOff>268568</xdr:rowOff>
    </xdr:to>
    <xdr:graphicFrame macro="">
      <xdr:nvGraphicFramePr>
        <xdr:cNvPr id="2" name="Gráfico 1">
          <a:extLst>
            <a:ext uri="{FF2B5EF4-FFF2-40B4-BE49-F238E27FC236}">
              <a16:creationId xmlns:a16="http://schemas.microsoft.com/office/drawing/2014/main" id="{1C6BD3D1-A641-EF1D-A134-3BD8A352B5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2800</xdr:colOff>
      <xdr:row>5</xdr:row>
      <xdr:rowOff>25400</xdr:rowOff>
    </xdr:from>
    <xdr:to>
      <xdr:col>24</xdr:col>
      <xdr:colOff>761999</xdr:colOff>
      <xdr:row>44</xdr:row>
      <xdr:rowOff>28575</xdr:rowOff>
    </xdr:to>
    <xdr:graphicFrame macro="">
      <xdr:nvGraphicFramePr>
        <xdr:cNvPr id="2" name="Gráfico 1">
          <a:extLst>
            <a:ext uri="{FF2B5EF4-FFF2-40B4-BE49-F238E27FC236}">
              <a16:creationId xmlns:a16="http://schemas.microsoft.com/office/drawing/2014/main" id="{784CEC88-3EA1-F6E8-68B2-9BC8BE4CED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5602</xdr:colOff>
      <xdr:row>5</xdr:row>
      <xdr:rowOff>2054</xdr:rowOff>
    </xdr:from>
    <xdr:to>
      <xdr:col>25</xdr:col>
      <xdr:colOff>0</xdr:colOff>
      <xdr:row>43</xdr:row>
      <xdr:rowOff>264833</xdr:rowOff>
    </xdr:to>
    <xdr:graphicFrame macro="">
      <xdr:nvGraphicFramePr>
        <xdr:cNvPr id="2" name="Gráfico 1">
          <a:extLst>
            <a:ext uri="{FF2B5EF4-FFF2-40B4-BE49-F238E27FC236}">
              <a16:creationId xmlns:a16="http://schemas.microsoft.com/office/drawing/2014/main" id="{40F45FA2-9F05-DF0A-3C7A-E1CFBEF57B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22412</xdr:colOff>
      <xdr:row>5</xdr:row>
      <xdr:rowOff>9525</xdr:rowOff>
    </xdr:from>
    <xdr:to>
      <xdr:col>24</xdr:col>
      <xdr:colOff>761999</xdr:colOff>
      <xdr:row>44</xdr:row>
      <xdr:rowOff>12700</xdr:rowOff>
    </xdr:to>
    <xdr:graphicFrame macro="">
      <xdr:nvGraphicFramePr>
        <xdr:cNvPr id="2" name="Gráfico 1">
          <a:extLst>
            <a:ext uri="{FF2B5EF4-FFF2-40B4-BE49-F238E27FC236}">
              <a16:creationId xmlns:a16="http://schemas.microsoft.com/office/drawing/2014/main" id="{D1AC52BD-21C1-81DA-107C-E0CD377E5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15874</xdr:colOff>
      <xdr:row>5</xdr:row>
      <xdr:rowOff>9525</xdr:rowOff>
    </xdr:from>
    <xdr:to>
      <xdr:col>25</xdr:col>
      <xdr:colOff>31749</xdr:colOff>
      <xdr:row>44</xdr:row>
      <xdr:rowOff>12700</xdr:rowOff>
    </xdr:to>
    <xdr:graphicFrame macro="">
      <xdr:nvGraphicFramePr>
        <xdr:cNvPr id="2" name="Gráfico 1">
          <a:extLst>
            <a:ext uri="{FF2B5EF4-FFF2-40B4-BE49-F238E27FC236}">
              <a16:creationId xmlns:a16="http://schemas.microsoft.com/office/drawing/2014/main" id="{21784FE0-5036-ED55-40CF-15A672D2C7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47624</xdr:colOff>
      <xdr:row>4</xdr:row>
      <xdr:rowOff>374650</xdr:rowOff>
    </xdr:from>
    <xdr:to>
      <xdr:col>24</xdr:col>
      <xdr:colOff>761999</xdr:colOff>
      <xdr:row>43</xdr:row>
      <xdr:rowOff>266700</xdr:rowOff>
    </xdr:to>
    <xdr:graphicFrame macro="">
      <xdr:nvGraphicFramePr>
        <xdr:cNvPr id="2" name="Gráfico 1">
          <a:extLst>
            <a:ext uri="{FF2B5EF4-FFF2-40B4-BE49-F238E27FC236}">
              <a16:creationId xmlns:a16="http://schemas.microsoft.com/office/drawing/2014/main" id="{DB41AEC6-A1E9-DEB4-4075-BF3D21786D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25399</xdr:colOff>
      <xdr:row>5</xdr:row>
      <xdr:rowOff>50800</xdr:rowOff>
    </xdr:from>
    <xdr:to>
      <xdr:col>24</xdr:col>
      <xdr:colOff>746124</xdr:colOff>
      <xdr:row>44</xdr:row>
      <xdr:rowOff>15875</xdr:rowOff>
    </xdr:to>
    <xdr:graphicFrame macro="">
      <xdr:nvGraphicFramePr>
        <xdr:cNvPr id="5" name="Gráfico 1">
          <a:extLst>
            <a:ext uri="{FF2B5EF4-FFF2-40B4-BE49-F238E27FC236}">
              <a16:creationId xmlns:a16="http://schemas.microsoft.com/office/drawing/2014/main" id="{C4FFE3E7-085C-0387-840E-DFA557D9BE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400049</xdr:colOff>
      <xdr:row>5</xdr:row>
      <xdr:rowOff>12700</xdr:rowOff>
    </xdr:from>
    <xdr:to>
      <xdr:col>24</xdr:col>
      <xdr:colOff>737906</xdr:colOff>
      <xdr:row>44</xdr:row>
      <xdr:rowOff>12700</xdr:rowOff>
    </xdr:to>
    <xdr:graphicFrame macro="">
      <xdr:nvGraphicFramePr>
        <xdr:cNvPr id="4" name="Gráfico 1">
          <a:extLst>
            <a:ext uri="{FF2B5EF4-FFF2-40B4-BE49-F238E27FC236}">
              <a16:creationId xmlns:a16="http://schemas.microsoft.com/office/drawing/2014/main" id="{88DF7758-6F90-662D-D2B0-473E8D4111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111125</xdr:rowOff>
    </xdr:to>
    <xdr:graphicFrame macro="">
      <xdr:nvGraphicFramePr>
        <xdr:cNvPr id="2" name="Gráfico 1">
          <a:extLst>
            <a:ext uri="{FF2B5EF4-FFF2-40B4-BE49-F238E27FC236}">
              <a16:creationId xmlns:a16="http://schemas.microsoft.com/office/drawing/2014/main" id="{7C644177-8AD3-98E9-43CD-FB43EF2E51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114300</xdr:colOff>
      <xdr:row>22</xdr:row>
      <xdr:rowOff>34235</xdr:rowOff>
    </xdr:from>
    <xdr:to>
      <xdr:col>7</xdr:col>
      <xdr:colOff>348300</xdr:colOff>
      <xdr:row>38</xdr:row>
      <xdr:rowOff>38806</xdr:rowOff>
    </xdr:to>
    <xdr:pic>
      <xdr:nvPicPr>
        <xdr:cNvPr id="3" name="Imagen 3">
          <a:extLst>
            <a:ext uri="{FF2B5EF4-FFF2-40B4-BE49-F238E27FC236}">
              <a16:creationId xmlns:a16="http://schemas.microsoft.com/office/drawing/2014/main" id="{1C8DE36E-DADB-6452-1AE3-1E37BAA0B187}"/>
            </a:ext>
          </a:extLst>
        </xdr:cNvPr>
        <xdr:cNvPicPr>
          <a:picLocks noChangeAspect="1"/>
        </xdr:cNvPicPr>
      </xdr:nvPicPr>
      <xdr:blipFill>
        <a:blip xmlns:r="http://schemas.openxmlformats.org/officeDocument/2006/relationships" r:link="rId2"/>
        <a:stretch>
          <a:fillRect/>
        </a:stretch>
      </xdr:blipFill>
      <xdr:spPr>
        <a:xfrm>
          <a:off x="3419061" y="4954105"/>
          <a:ext cx="2520000" cy="2613592"/>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94C65825-2162-9ECD-A72B-9F6D4350AE89}"/>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569024</xdr:colOff>
      <xdr:row>30</xdr:row>
      <xdr:rowOff>85725</xdr:rowOff>
    </xdr:from>
    <xdr:to>
      <xdr:col>10</xdr:col>
      <xdr:colOff>16574</xdr:colOff>
      <xdr:row>30</xdr:row>
      <xdr:rowOff>85725</xdr:rowOff>
    </xdr:to>
    <xdr:cxnSp macro="">
      <xdr:nvCxnSpPr>
        <xdr:cNvPr id="6" name="Conector recto de flecha 5">
          <a:extLst>
            <a:ext uri="{FF2B5EF4-FFF2-40B4-BE49-F238E27FC236}">
              <a16:creationId xmlns:a16="http://schemas.microsoft.com/office/drawing/2014/main" id="{CF2F9F9D-C0FB-B2FF-255A-2C1084124008}"/>
            </a:ext>
          </a:extLst>
        </xdr:cNvPr>
        <xdr:cNvCxnSpPr/>
      </xdr:nvCxnSpPr>
      <xdr:spPr bwMode="auto">
        <a:xfrm>
          <a:off x="5397785" y="6413638"/>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43580</xdr:colOff>
      <xdr:row>5</xdr:row>
      <xdr:rowOff>21354</xdr:rowOff>
    </xdr:from>
    <xdr:to>
      <xdr:col>24</xdr:col>
      <xdr:colOff>739589</xdr:colOff>
      <xdr:row>43</xdr:row>
      <xdr:rowOff>246530</xdr:rowOff>
    </xdr:to>
    <xdr:graphicFrame macro="">
      <xdr:nvGraphicFramePr>
        <xdr:cNvPr id="4" name="Gráfico 1">
          <a:extLst>
            <a:ext uri="{FF2B5EF4-FFF2-40B4-BE49-F238E27FC236}">
              <a16:creationId xmlns:a16="http://schemas.microsoft.com/office/drawing/2014/main" id="{BD8FBB48-3393-D91D-A140-DF83F6BE09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9525</xdr:colOff>
      <xdr:row>4</xdr:row>
      <xdr:rowOff>374650</xdr:rowOff>
    </xdr:from>
    <xdr:to>
      <xdr:col>24</xdr:col>
      <xdr:colOff>748393</xdr:colOff>
      <xdr:row>43</xdr:row>
      <xdr:rowOff>260350</xdr:rowOff>
    </xdr:to>
    <xdr:graphicFrame macro="">
      <xdr:nvGraphicFramePr>
        <xdr:cNvPr id="4" name="Gráfico 1">
          <a:extLst>
            <a:ext uri="{FF2B5EF4-FFF2-40B4-BE49-F238E27FC236}">
              <a16:creationId xmlns:a16="http://schemas.microsoft.com/office/drawing/2014/main" id="{285A21EF-BD9C-15BE-A34C-49ABD99C80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12699</xdr:colOff>
      <xdr:row>4</xdr:row>
      <xdr:rowOff>371475</xdr:rowOff>
    </xdr:from>
    <xdr:to>
      <xdr:col>24</xdr:col>
      <xdr:colOff>752474</xdr:colOff>
      <xdr:row>43</xdr:row>
      <xdr:rowOff>260350</xdr:rowOff>
    </xdr:to>
    <xdr:graphicFrame macro="">
      <xdr:nvGraphicFramePr>
        <xdr:cNvPr id="4" name="Gráfico 1">
          <a:extLst>
            <a:ext uri="{FF2B5EF4-FFF2-40B4-BE49-F238E27FC236}">
              <a16:creationId xmlns:a16="http://schemas.microsoft.com/office/drawing/2014/main" id="{FD1FCC6B-DE72-524A-6061-0069A10E8F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8938</xdr:colOff>
      <xdr:row>5</xdr:row>
      <xdr:rowOff>13660</xdr:rowOff>
    </xdr:from>
    <xdr:to>
      <xdr:col>25</xdr:col>
      <xdr:colOff>13607</xdr:colOff>
      <xdr:row>44</xdr:row>
      <xdr:rowOff>17768</xdr:rowOff>
    </xdr:to>
    <xdr:graphicFrame macro="">
      <xdr:nvGraphicFramePr>
        <xdr:cNvPr id="3" name="Gráfico 1">
          <a:extLst>
            <a:ext uri="{FF2B5EF4-FFF2-40B4-BE49-F238E27FC236}">
              <a16:creationId xmlns:a16="http://schemas.microsoft.com/office/drawing/2014/main" id="{2B70F022-3437-F662-FE2D-ED3811E3CD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225669</xdr:colOff>
      <xdr:row>3</xdr:row>
      <xdr:rowOff>29309</xdr:rowOff>
    </xdr:from>
    <xdr:to>
      <xdr:col>9</xdr:col>
      <xdr:colOff>619125</xdr:colOff>
      <xdr:row>27</xdr:row>
      <xdr:rowOff>152400</xdr:rowOff>
    </xdr:to>
    <xdr:graphicFrame macro="">
      <xdr:nvGraphicFramePr>
        <xdr:cNvPr id="23" name="Gráfico 1">
          <a:extLst>
            <a:ext uri="{FF2B5EF4-FFF2-40B4-BE49-F238E27FC236}">
              <a16:creationId xmlns:a16="http://schemas.microsoft.com/office/drawing/2014/main" id="{64204F8E-AFBE-E499-6593-61D565FE91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136953</xdr:rowOff>
    </xdr:from>
    <xdr:to>
      <xdr:col>12</xdr:col>
      <xdr:colOff>728870</xdr:colOff>
      <xdr:row>31</xdr:row>
      <xdr:rowOff>356153</xdr:rowOff>
    </xdr:to>
    <xdr:graphicFrame macro="">
      <xdr:nvGraphicFramePr>
        <xdr:cNvPr id="2" name="Gráfico 1">
          <a:extLst>
            <a:ext uri="{FF2B5EF4-FFF2-40B4-BE49-F238E27FC236}">
              <a16:creationId xmlns:a16="http://schemas.microsoft.com/office/drawing/2014/main" id="{9BCEF4C5-7787-4EB5-BCB7-5C6252300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635000</xdr:colOff>
      <xdr:row>5</xdr:row>
      <xdr:rowOff>184151</xdr:rowOff>
    </xdr:from>
    <xdr:to>
      <xdr:col>9</xdr:col>
      <xdr:colOff>104775</xdr:colOff>
      <xdr:row>31</xdr:row>
      <xdr:rowOff>266701</xdr:rowOff>
    </xdr:to>
    <xdr:graphicFrame macro="">
      <xdr:nvGraphicFramePr>
        <xdr:cNvPr id="18" name="Gráfico 2">
          <a:extLst>
            <a:ext uri="{FF2B5EF4-FFF2-40B4-BE49-F238E27FC236}">
              <a16:creationId xmlns:a16="http://schemas.microsoft.com/office/drawing/2014/main" id="{4D37CB34-496D-9975-8129-9CBCFAEEEA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104774</xdr:colOff>
      <xdr:row>5</xdr:row>
      <xdr:rowOff>57150</xdr:rowOff>
    </xdr:from>
    <xdr:to>
      <xdr:col>7</xdr:col>
      <xdr:colOff>38099</xdr:colOff>
      <xdr:row>5</xdr:row>
      <xdr:rowOff>390525</xdr:rowOff>
    </xdr:to>
    <xdr:sp macro="" textlink="">
      <xdr:nvSpPr>
        <xdr:cNvPr id="42" name="CuadroTexto 3">
          <a:extLst>
            <a:ext uri="{FF2B5EF4-FFF2-40B4-BE49-F238E27FC236}">
              <a16:creationId xmlns:a16="http://schemas.microsoft.com/office/drawing/2014/main" id="{A5F89971-D56E-3A9C-CB51-1C807A9450D7}"/>
            </a:ext>
          </a:extLst>
        </xdr:cNvPr>
        <xdr:cNvSpPr txBox="1"/>
      </xdr:nvSpPr>
      <xdr:spPr>
        <a:xfrm>
          <a:off x="2886074" y="933450"/>
          <a:ext cx="221932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t>Sustitutivos de Pena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251558</xdr:colOff>
      <xdr:row>4</xdr:row>
      <xdr:rowOff>186981</xdr:rowOff>
    </xdr:from>
    <xdr:to>
      <xdr:col>6</xdr:col>
      <xdr:colOff>683085</xdr:colOff>
      <xdr:row>31</xdr:row>
      <xdr:rowOff>58300</xdr:rowOff>
    </xdr:to>
    <xdr:graphicFrame macro="">
      <xdr:nvGraphicFramePr>
        <xdr:cNvPr id="37" name="Gráfico 1">
          <a:extLst>
            <a:ext uri="{FF2B5EF4-FFF2-40B4-BE49-F238E27FC236}">
              <a16:creationId xmlns:a16="http://schemas.microsoft.com/office/drawing/2014/main" id="{EA580387-9903-7065-F165-F646C69486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9036</xdr:colOff>
      <xdr:row>3</xdr:row>
      <xdr:rowOff>155087</xdr:rowOff>
    </xdr:from>
    <xdr:to>
      <xdr:col>12</xdr:col>
      <xdr:colOff>644036</xdr:colOff>
      <xdr:row>29</xdr:row>
      <xdr:rowOff>154842</xdr:rowOff>
    </xdr:to>
    <xdr:graphicFrame macro="">
      <xdr:nvGraphicFramePr>
        <xdr:cNvPr id="35" name="Gráfico 2">
          <a:extLst>
            <a:ext uri="{FF2B5EF4-FFF2-40B4-BE49-F238E27FC236}">
              <a16:creationId xmlns:a16="http://schemas.microsoft.com/office/drawing/2014/main" id="{E95D9EAB-DDDE-A824-CF3B-E86608B77E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79375</xdr:colOff>
      <xdr:row>5</xdr:row>
      <xdr:rowOff>63500</xdr:rowOff>
    </xdr:from>
    <xdr:to>
      <xdr:col>6</xdr:col>
      <xdr:colOff>536575</xdr:colOff>
      <xdr:row>32</xdr:row>
      <xdr:rowOff>184150</xdr:rowOff>
    </xdr:to>
    <xdr:graphicFrame macro="">
      <xdr:nvGraphicFramePr>
        <xdr:cNvPr id="37" name="Gráfico 1">
          <a:extLst>
            <a:ext uri="{FF2B5EF4-FFF2-40B4-BE49-F238E27FC236}">
              <a16:creationId xmlns:a16="http://schemas.microsoft.com/office/drawing/2014/main" id="{FD231462-41CE-B75C-AFB2-5FD2B24C35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673099</xdr:colOff>
      <xdr:row>5</xdr:row>
      <xdr:rowOff>120650</xdr:rowOff>
    </xdr:from>
    <xdr:to>
      <xdr:col>12</xdr:col>
      <xdr:colOff>981074</xdr:colOff>
      <xdr:row>33</xdr:row>
      <xdr:rowOff>31750</xdr:rowOff>
    </xdr:to>
    <xdr:graphicFrame macro="">
      <xdr:nvGraphicFramePr>
        <xdr:cNvPr id="38" name="Gráfico 2">
          <a:extLst>
            <a:ext uri="{FF2B5EF4-FFF2-40B4-BE49-F238E27FC236}">
              <a16:creationId xmlns:a16="http://schemas.microsoft.com/office/drawing/2014/main" id="{16EA419A-95D8-472A-3FA8-BD9CCE71F7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212726</xdr:colOff>
      <xdr:row>2</xdr:row>
      <xdr:rowOff>228601</xdr:rowOff>
    </xdr:from>
    <xdr:to>
      <xdr:col>12</xdr:col>
      <xdr:colOff>504826</xdr:colOff>
      <xdr:row>28</xdr:row>
      <xdr:rowOff>133350</xdr:rowOff>
    </xdr:to>
    <xdr:graphicFrame macro="">
      <xdr:nvGraphicFramePr>
        <xdr:cNvPr id="4" name="Gráfico 1">
          <a:extLst>
            <a:ext uri="{FF2B5EF4-FFF2-40B4-BE49-F238E27FC236}">
              <a16:creationId xmlns:a16="http://schemas.microsoft.com/office/drawing/2014/main" id="{2680E1EA-F0A1-83DE-C561-0143CDA59C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130555</xdr:colOff>
      <xdr:row>3</xdr:row>
      <xdr:rowOff>278436</xdr:rowOff>
    </xdr:from>
    <xdr:to>
      <xdr:col>21</xdr:col>
      <xdr:colOff>109049</xdr:colOff>
      <xdr:row>65</xdr:row>
      <xdr:rowOff>367639</xdr:rowOff>
    </xdr:to>
    <xdr:graphicFrame macro="">
      <xdr:nvGraphicFramePr>
        <xdr:cNvPr id="2" name="Gráfico 1">
          <a:extLst>
            <a:ext uri="{FF2B5EF4-FFF2-40B4-BE49-F238E27FC236}">
              <a16:creationId xmlns:a16="http://schemas.microsoft.com/office/drawing/2014/main" id="{B562DF7C-98FF-4D2E-B92E-8088F3579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5</xdr:row>
      <xdr:rowOff>41275</xdr:rowOff>
    </xdr:from>
    <xdr:to>
      <xdr:col>7</xdr:col>
      <xdr:colOff>234950</xdr:colOff>
      <xdr:row>38</xdr:row>
      <xdr:rowOff>31750</xdr:rowOff>
    </xdr:to>
    <xdr:graphicFrame macro="">
      <xdr:nvGraphicFramePr>
        <xdr:cNvPr id="2" name="Gráfico 1">
          <a:extLst>
            <a:ext uri="{FF2B5EF4-FFF2-40B4-BE49-F238E27FC236}">
              <a16:creationId xmlns:a16="http://schemas.microsoft.com/office/drawing/2014/main" id="{7D1E1F68-A851-D0CA-0F60-BDF1B3A60B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5</xdr:row>
      <xdr:rowOff>41275</xdr:rowOff>
    </xdr:from>
    <xdr:to>
      <xdr:col>13</xdr:col>
      <xdr:colOff>654050</xdr:colOff>
      <xdr:row>38</xdr:row>
      <xdr:rowOff>31750</xdr:rowOff>
    </xdr:to>
    <xdr:graphicFrame macro="">
      <xdr:nvGraphicFramePr>
        <xdr:cNvPr id="3" name="Gráfico 2">
          <a:extLst>
            <a:ext uri="{FF2B5EF4-FFF2-40B4-BE49-F238E27FC236}">
              <a16:creationId xmlns:a16="http://schemas.microsoft.com/office/drawing/2014/main" id="{C98944C2-0456-2AD4-9E58-0E3D6916E0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CB5DB6EE-F46B-FCEE-778D-E249AF874A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184897</xdr:colOff>
      <xdr:row>6</xdr:row>
      <xdr:rowOff>2054</xdr:rowOff>
    </xdr:from>
    <xdr:to>
      <xdr:col>14</xdr:col>
      <xdr:colOff>608853</xdr:colOff>
      <xdr:row>21</xdr:row>
      <xdr:rowOff>113180</xdr:rowOff>
    </xdr:to>
    <xdr:graphicFrame macro="">
      <xdr:nvGraphicFramePr>
        <xdr:cNvPr id="2" name="Gráfico 1">
          <a:extLst>
            <a:ext uri="{FF2B5EF4-FFF2-40B4-BE49-F238E27FC236}">
              <a16:creationId xmlns:a16="http://schemas.microsoft.com/office/drawing/2014/main" id="{7A893FE2-1073-10CA-A4E0-51D2C73A1F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27</xdr:row>
      <xdr:rowOff>34925</xdr:rowOff>
    </xdr:from>
    <xdr:to>
      <xdr:col>14</xdr:col>
      <xdr:colOff>603250</xdr:colOff>
      <xdr:row>42</xdr:row>
      <xdr:rowOff>38100</xdr:rowOff>
    </xdr:to>
    <xdr:graphicFrame macro="">
      <xdr:nvGraphicFramePr>
        <xdr:cNvPr id="3" name="Gráfico 2">
          <a:extLst>
            <a:ext uri="{FF2B5EF4-FFF2-40B4-BE49-F238E27FC236}">
              <a16:creationId xmlns:a16="http://schemas.microsoft.com/office/drawing/2014/main" id="{4FD32639-C794-4C7C-926A-02D8E246B7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6424BEFA-2BEA-8DD2-3898-A8E3EAF20F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39F4F549-950B-54D0-80EA-2BB6E0988A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323850</xdr:colOff>
      <xdr:row>4</xdr:row>
      <xdr:rowOff>161926</xdr:rowOff>
    </xdr:from>
    <xdr:to>
      <xdr:col>11</xdr:col>
      <xdr:colOff>720725</xdr:colOff>
      <xdr:row>20</xdr:row>
      <xdr:rowOff>47626</xdr:rowOff>
    </xdr:to>
    <xdr:graphicFrame macro="">
      <xdr:nvGraphicFramePr>
        <xdr:cNvPr id="2" name="Gráfico 1">
          <a:extLst>
            <a:ext uri="{FF2B5EF4-FFF2-40B4-BE49-F238E27FC236}">
              <a16:creationId xmlns:a16="http://schemas.microsoft.com/office/drawing/2014/main" id="{E551A689-6E9C-8FDB-A909-D51929BBBF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B6BA6872-FB81-617E-EC1F-37A2AC3A3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FCC9CE2D-E4FB-1A12-4531-98484A6117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2024\02%20Febrero\5%20Informaci&#243;n%20Complementaria\Captura_Escolaridad_2024.xlsx" TargetMode="External"/><Relationship Id="rId1" Type="http://schemas.openxmlformats.org/officeDocument/2006/relationships/externalLinkPath" Target="/2024/02%20Febrero/5%20Informaci&#243;n%20Complementaria/Captura_Escolaridad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alogos"/>
      <sheetName val="Plantilla Mensual"/>
      <sheetName val="Altas"/>
      <sheetName val="TOTAL CF Y EF"/>
      <sheetName val="ESCOLARIDAD TOTAL"/>
      <sheetName val="GRAF PAST ESC"/>
      <sheetName val="ESCOLARIDAD_SITJUR"/>
      <sheetName val="REPORTE_CAPTUR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Febrero'&amp;anio='2024'&amp;origen='excel'" preserveFormatting="0" connectionId="5841" xr16:uid="{D0440A39-5456-49F1-AE10-2B9222BB3695}"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Febrero'&amp;anio='2024'&amp;origen='excel'" preserveFormatting="0" connectionId="5851" xr16:uid="{D72F8015-4A8B-4639-828D-805E3A999C82}"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Febrero'&amp;anio='2024'&amp;origen='excel'" preserveFormatting="0" connectionId="5852" xr16:uid="{EBD4F38B-CAD1-4FE8-9971-5DC94E6FD29D}"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Febrero'&amp;anio='2024'&amp;origen='excel'" preserveFormatting="0" connectionId="5853" xr16:uid="{5F287E48-3E20-4090-BD26-7C2665E93C2F}"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Febrero'&amp;anio='2024'&amp;origen='excel'" preserveFormatting="0" connectionId="5854" xr16:uid="{0D95886C-D349-45A3-8D9D-7D84BEDA5ECE}"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197" preserveFormatting="0" connectionId="5856" xr16:uid="{1185F410-9BB8-4626-96FD-A4B605D72C55}"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251" preserveFormatting="0" connectionId="5857" xr16:uid="{DCDAD72A-E3D6-4515-B5FD-5254CA0F3EC9}"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407" preserveFormatting="0" connectionId="5859" xr16:uid="{3BF422F2-2CD5-4DFD-B59E-40DB772B0424}"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430" preserveFormatting="0" connectionId="5860" xr16:uid="{87040D20-6068-4F32-8418-DB83C4F5C987}"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437" preserveFormatting="0" connectionId="5861" xr16:uid="{D19A4DE8-9E70-464C-8146-4C8C96EC357D}"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445" preserveFormatting="0" connectionId="5862" xr16:uid="{F1513AE7-24E8-4943-9B13-1B97917CF76C}"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7911457F-8115-4FD6-97BD-D321B1AE7F08}"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446" preserveFormatting="0" connectionId="5863" xr16:uid="{71BEE08C-6809-4BD9-BDF5-982C8C340B24}"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470" preserveFormatting="0" connectionId="5864" xr16:uid="{7D774B39-0066-4D34-8F6E-C16E547D7954}"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474" preserveFormatting="0" connectionId="5865" xr16:uid="{F540D4F4-A7F8-4971-8216-9B11E42E19AE}"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653" preserveFormatting="0" connectionId="5866" xr16:uid="{138CFBEF-0F5E-4CEC-BCBE-C82A89250778}"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654" preserveFormatting="0" connectionId="5868" xr16:uid="{2F584101-2A06-4521-8FC8-DAF302FA87EB}"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655" preserveFormatting="0" connectionId="5869" xr16:uid="{0CD9A700-3BEC-42F9-B735-9039CA34D73E}"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660" preserveFormatting="0" connectionId="5870" xr16:uid="{CB1D9E8F-A712-4C1C-9E22-0B699F4D7461}"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Febrero'&amp;anio='2024'&amp;id_centro=229" preserveFormatting="0" connectionId="5871" xr16:uid="{AF61ECAC-1223-4D75-97B0-6E4E9C9995A1}"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Febrero&amp;anio=2024&amp;origen=excel" preserveFormatting="0" connectionId="5855" xr16:uid="{38D788F3-FDCE-46B5-8A09-A18FCA5DC257}"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357240B5-6866-4E6E-96A1-5F1DEAA73061}"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F7CB8089-2760-46AE-BADF-EBF02C5B7E6F}"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Febrero'&amp;anio='2024'&amp;origen='excel'" preserveFormatting="0" connectionId="5872" xr16:uid="{FE85BB7C-65D7-4D77-B1E7-2C14C7F9955B}"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Febrero'&amp;anio='2024'&amp;origen='excel'" preserveFormatting="0" connectionId="5873" xr16:uid="{53006024-AFC2-44A0-B6B3-7FB439B5A0A2}"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Febrero'&amp;anio='2024'&amp;origen='excel'" preserveFormatting="0" connectionId="5874" xr16:uid="{E898E198-1174-4B00-8F54-55379F5527D2}"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Febrero'&amp;anio='2024'&amp;origen='excel'" preserveFormatting="0" connectionId="5875" xr16:uid="{5F2E757D-30AD-478B-AB71-30A1B41CB806}"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Febrero'&amp;anio='2024'&amp;origen='excel'" preserveFormatting="0" connectionId="5876" xr16:uid="{D652033A-A1EB-42AD-88DA-5892CADB10EA}"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Febrero'&amp;anio='2024'&amp;origen='excel'" preserveFormatting="0" connectionId="5877" xr16:uid="{9F9DA272-BF11-464A-8F20-77B771AF83AF}"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Febrero'&amp;anio='2024'&amp;origen='excel'" preserveFormatting="0" connectionId="5879" xr16:uid="{031A2EC5-6790-4FE4-A740-D0D14B4436E4}"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Febrero'&amp;anio='2024'&amp;origen='excel'" preserveFormatting="0" connectionId="5880" xr16:uid="{3075EC53-2AF1-4B4D-B639-F5FC35669D86}"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Febrero'&amp;anio='2024'&amp;origen='excel'" preserveFormatting="0" connectionId="5881" xr16:uid="{78859716-73D8-471B-B0B4-17919A88EF1E}"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Febrero'&amp;anio='2024'&amp;origen='excel'" preserveFormatting="0" connectionId="5882" xr16:uid="{C8B1C681-7DE4-491C-8647-43CC5CD8CFA2}"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Febrero'&amp;anio='2024'&amp;origen='excel'" preserveFormatting="0" connectionId="5842" xr16:uid="{61AA6ECE-68B5-4774-89C9-785BAE17EECF}"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Febrero'&amp;anio='2024'&amp;origen='excel'" preserveFormatting="0" connectionId="5883" xr16:uid="{9EA05CE0-18AC-4899-A9AF-3E059A2E69C1}"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E9302012-B102-45F1-99D6-A0793BFB60A4}"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Febrero'&amp;anio='2024'&amp;origen='excel'" preserveFormatting="0" connectionId="5843" xr16:uid="{6EB062B1-FF74-4D75-B32A-780777181534}"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Febrero'&amp;anio='2024'&amp;origen='excel'" preserveFormatting="0" connectionId="5844" xr16:uid="{FA521E3A-FC48-4063-8889-4DB9918188F5}"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Febrero'&amp;anio='2024'&amp;origen='excel'" preserveFormatting="0" connectionId="5847" xr16:uid="{A13E336E-3490-465A-A60F-96AD7D38EA72}"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Febrero'&amp;anio='2024'&amp;origen='excel'" preserveFormatting="0" connectionId="5849" xr16:uid="{14E1A7F0-BD4E-4C0A-9D58-CCA6E2C2D6F5}"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Febrero'&amp;anio='2024'&amp;origen='excel'" preserveFormatting="0" connectionId="5850" xr16:uid="{3C6B98D1-4B3A-428F-942F-C71BDB03BF1D}"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dimension ref="A1:N323"/>
  <sheetViews>
    <sheetView showGridLines="0" tabSelected="1" view="pageBreakPreview" zoomScale="70" zoomScaleNormal="70" zoomScaleSheetLayoutView="70" zoomScalePageLayoutView="75" workbookViewId="0">
      <selection activeCell="U22" sqref="U22"/>
    </sheetView>
  </sheetViews>
  <sheetFormatPr baseColWidth="10" defaultColWidth="11.42578125"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0</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spans="11:11" ht="27.75" customHeight="1">
      <c r="K33" s="692" t="s">
        <v>735</v>
      </c>
    </row>
    <row r="34" spans="11:11" ht="20.100000000000001" customHeight="1"/>
    <row r="35" spans="11:11" ht="20.100000000000001" customHeight="1"/>
    <row r="36" spans="11:11" ht="20.100000000000001" customHeight="1"/>
    <row r="37" spans="11:11" ht="20.100000000000001" customHeight="1"/>
    <row r="38" spans="11:11" ht="20.100000000000001" customHeight="1"/>
    <row r="39" spans="11:11" ht="20.100000000000001" customHeight="1"/>
    <row r="40" spans="11:11" ht="20.100000000000001" customHeight="1"/>
    <row r="41" spans="11:11" ht="20.100000000000001" customHeight="1"/>
    <row r="42" spans="11:11" ht="20.100000000000001" customHeight="1"/>
    <row r="43" spans="11:11" ht="20.100000000000001" customHeight="1"/>
    <row r="44" spans="11:11" ht="20.100000000000001" customHeight="1"/>
    <row r="45" spans="11:11" ht="20.100000000000001" customHeight="1"/>
    <row r="46" spans="11:11" ht="20.100000000000001" customHeight="1"/>
    <row r="47" spans="11:11" ht="20.100000000000001" customHeight="1"/>
    <row r="48" spans="11:11"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2F98F-358E-43EC-9720-D1F229712CA5}">
  <sheetPr>
    <pageSetUpPr fitToPage="1"/>
  </sheetPr>
  <dimension ref="A1:O46"/>
  <sheetViews>
    <sheetView view="pageBreakPreview" topLeftCell="A2" zoomScaleNormal="100" zoomScaleSheetLayoutView="100" workbookViewId="0">
      <selection activeCell="V21" sqref="V21"/>
    </sheetView>
  </sheetViews>
  <sheetFormatPr baseColWidth="10" defaultColWidth="11.42578125" defaultRowHeight="12.75"/>
  <cols>
    <col min="1" max="15" width="10.7109375" customWidth="1"/>
  </cols>
  <sheetData>
    <row r="1" spans="1:15">
      <c r="A1" s="126" t="s">
        <v>79</v>
      </c>
      <c r="B1" s="126"/>
      <c r="C1" s="126"/>
      <c r="D1" s="126"/>
      <c r="E1" s="126"/>
      <c r="F1" s="126"/>
      <c r="G1" s="126"/>
      <c r="H1" s="126"/>
      <c r="I1" s="126"/>
      <c r="J1" s="126"/>
      <c r="K1" s="126"/>
      <c r="L1" s="126"/>
      <c r="M1" s="126"/>
      <c r="N1" s="126"/>
      <c r="O1" s="126"/>
    </row>
    <row r="2" spans="1:15" ht="27.95" customHeight="1">
      <c r="A2" s="611" t="s">
        <v>179</v>
      </c>
      <c r="B2" s="611"/>
      <c r="C2" s="611"/>
      <c r="D2" s="611"/>
      <c r="E2" s="611"/>
      <c r="F2" s="611"/>
      <c r="G2" s="611"/>
      <c r="H2" s="611"/>
      <c r="I2" s="611"/>
      <c r="J2" s="611"/>
      <c r="K2" s="611"/>
      <c r="L2" s="611"/>
      <c r="M2" s="611"/>
      <c r="N2" s="611"/>
      <c r="O2" s="611"/>
    </row>
    <row r="3" spans="1:15" ht="24.95" customHeight="1">
      <c r="A3" s="611" t="str">
        <f>UPPER(CONCATENATE("Febrero 2024"))</f>
        <v>FEBRERO 2024</v>
      </c>
      <c r="B3" s="611"/>
      <c r="C3" s="611"/>
      <c r="D3" s="611"/>
      <c r="E3" s="611"/>
      <c r="F3" s="611"/>
      <c r="G3" s="611"/>
      <c r="H3" s="611"/>
      <c r="I3" s="611"/>
      <c r="J3" s="611"/>
      <c r="K3" s="611"/>
      <c r="L3" s="611"/>
      <c r="M3" s="611"/>
      <c r="N3" s="611"/>
      <c r="O3" s="611"/>
    </row>
    <row r="4" spans="1:15">
      <c r="A4" s="134"/>
      <c r="B4" s="126"/>
      <c r="C4" s="126"/>
      <c r="D4" s="126"/>
      <c r="E4" s="126"/>
      <c r="F4" s="126"/>
      <c r="G4" s="126"/>
      <c r="H4" s="126"/>
      <c r="I4" s="126"/>
      <c r="J4" s="126"/>
      <c r="K4" s="126"/>
      <c r="L4" s="126"/>
      <c r="M4" s="126"/>
      <c r="N4" s="126"/>
      <c r="O4" s="126"/>
    </row>
    <row r="5" spans="1:15" ht="24.95" customHeight="1">
      <c r="A5" s="611" t="str">
        <f>UPPER(CONCATENATE("2014 - 2024*"))</f>
        <v>2014 - 2024*</v>
      </c>
      <c r="B5" s="611"/>
      <c r="C5" s="611"/>
      <c r="D5" s="611"/>
      <c r="E5" s="611"/>
      <c r="F5" s="611"/>
      <c r="G5" s="611"/>
      <c r="H5" s="611"/>
      <c r="I5" s="611"/>
      <c r="J5" s="611"/>
      <c r="K5" s="611"/>
      <c r="L5" s="611"/>
      <c r="M5" s="611"/>
      <c r="N5" s="611"/>
      <c r="O5" s="611"/>
    </row>
    <row r="6" spans="1:15">
      <c r="A6" s="134"/>
      <c r="B6" s="126"/>
      <c r="C6" s="126"/>
      <c r="D6" s="126"/>
      <c r="E6" s="126"/>
      <c r="F6" s="126"/>
      <c r="G6" s="126"/>
      <c r="H6" s="126"/>
      <c r="I6" s="126"/>
      <c r="J6" s="126"/>
      <c r="K6" s="126"/>
      <c r="L6" s="126"/>
      <c r="M6" s="126"/>
      <c r="N6" s="126"/>
      <c r="O6" s="126"/>
    </row>
    <row r="7" spans="1:15">
      <c r="A7" s="356" t="s">
        <v>180</v>
      </c>
      <c r="B7" s="356" t="s">
        <v>97</v>
      </c>
      <c r="C7" s="126"/>
      <c r="D7" s="126"/>
      <c r="E7" s="126"/>
      <c r="F7" s="126"/>
      <c r="G7" s="126"/>
      <c r="H7" s="126"/>
      <c r="I7" s="126"/>
      <c r="J7" s="126"/>
      <c r="K7" s="126"/>
      <c r="L7" s="126"/>
      <c r="M7" s="126"/>
      <c r="N7" s="126"/>
      <c r="O7" s="126"/>
    </row>
    <row r="8" spans="1:15">
      <c r="A8" s="357">
        <v>2014</v>
      </c>
      <c r="B8" s="358">
        <v>255638</v>
      </c>
      <c r="C8" s="126"/>
      <c r="D8" s="126"/>
      <c r="E8" s="126"/>
      <c r="F8" s="126"/>
      <c r="G8" s="126"/>
      <c r="H8" s="126"/>
      <c r="I8" s="126"/>
      <c r="J8" s="126"/>
      <c r="K8" s="126"/>
      <c r="L8" s="126"/>
      <c r="M8" s="126"/>
      <c r="N8" s="126"/>
      <c r="O8" s="126"/>
    </row>
    <row r="9" spans="1:15">
      <c r="A9" s="357">
        <v>2015</v>
      </c>
      <c r="B9" s="358">
        <v>247488</v>
      </c>
      <c r="C9" s="126"/>
      <c r="D9" s="126"/>
      <c r="E9" s="126"/>
      <c r="F9" s="126"/>
      <c r="G9" s="126"/>
      <c r="H9" s="126"/>
      <c r="I9" s="126"/>
      <c r="J9" s="126"/>
      <c r="K9" s="126"/>
      <c r="L9" s="126"/>
      <c r="M9" s="126"/>
      <c r="N9" s="126"/>
      <c r="O9" s="126"/>
    </row>
    <row r="10" spans="1:15">
      <c r="A10" s="357">
        <v>2016</v>
      </c>
      <c r="B10" s="358">
        <v>217868</v>
      </c>
      <c r="C10" s="126"/>
      <c r="D10" s="126"/>
      <c r="E10" s="126"/>
      <c r="F10" s="126"/>
      <c r="G10" s="126"/>
      <c r="H10" s="126"/>
      <c r="I10" s="126"/>
      <c r="J10" s="126"/>
      <c r="K10" s="126"/>
      <c r="L10" s="126"/>
      <c r="M10" s="126"/>
      <c r="N10" s="126"/>
      <c r="O10" s="126"/>
    </row>
    <row r="11" spans="1:15">
      <c r="A11" s="357">
        <v>2017</v>
      </c>
      <c r="B11" s="358">
        <v>204617</v>
      </c>
      <c r="C11" s="126"/>
      <c r="D11" s="126"/>
      <c r="E11" s="126"/>
      <c r="F11" s="126"/>
      <c r="G11" s="126"/>
      <c r="H11" s="126"/>
      <c r="I11" s="126"/>
      <c r="J11" s="126"/>
      <c r="K11" s="126"/>
      <c r="L11" s="126"/>
      <c r="M11" s="126"/>
      <c r="N11" s="126"/>
      <c r="O11" s="126"/>
    </row>
    <row r="12" spans="1:15">
      <c r="A12" s="357">
        <v>2018</v>
      </c>
      <c r="B12" s="358">
        <v>197988</v>
      </c>
      <c r="C12" s="126"/>
      <c r="D12" s="126"/>
      <c r="E12" s="126"/>
      <c r="F12" s="126"/>
      <c r="G12" s="126"/>
      <c r="H12" s="126"/>
      <c r="I12" s="126"/>
      <c r="J12" s="126"/>
      <c r="K12" s="126"/>
      <c r="L12" s="126"/>
      <c r="M12" s="126"/>
      <c r="N12" s="126"/>
      <c r="O12" s="126"/>
    </row>
    <row r="13" spans="1:15">
      <c r="A13" s="357">
        <v>2019</v>
      </c>
      <c r="B13" s="358">
        <v>200936</v>
      </c>
      <c r="C13" s="126"/>
      <c r="D13" s="126"/>
      <c r="E13" s="126"/>
      <c r="F13" s="126"/>
      <c r="G13" s="126"/>
      <c r="H13" s="126"/>
      <c r="I13" s="126"/>
      <c r="J13" s="126"/>
      <c r="K13" s="126"/>
      <c r="L13" s="126"/>
      <c r="M13" s="126"/>
      <c r="N13" s="126"/>
      <c r="O13" s="126"/>
    </row>
    <row r="14" spans="1:15">
      <c r="A14" s="357">
        <v>2020</v>
      </c>
      <c r="B14" s="358">
        <v>214231</v>
      </c>
      <c r="C14" s="126"/>
      <c r="D14" s="126"/>
      <c r="E14" s="126"/>
      <c r="F14" s="126"/>
      <c r="G14" s="126"/>
      <c r="H14" s="126"/>
      <c r="I14" s="126"/>
      <c r="J14" s="126"/>
      <c r="K14" s="126"/>
      <c r="L14" s="126"/>
      <c r="M14" s="126"/>
      <c r="N14" s="126"/>
      <c r="O14" s="126"/>
    </row>
    <row r="15" spans="1:15">
      <c r="A15" s="357">
        <v>2021</v>
      </c>
      <c r="B15" s="358">
        <v>222369</v>
      </c>
      <c r="C15" s="126"/>
      <c r="D15" s="126"/>
      <c r="E15" s="126"/>
      <c r="F15" s="126"/>
      <c r="G15" s="126"/>
      <c r="H15" s="126"/>
      <c r="I15" s="126"/>
      <c r="J15" s="126"/>
      <c r="K15" s="126"/>
      <c r="L15" s="126"/>
      <c r="M15" s="126"/>
      <c r="N15" s="126"/>
      <c r="O15" s="126"/>
    </row>
    <row r="16" spans="1:15">
      <c r="A16" s="357">
        <v>2022</v>
      </c>
      <c r="B16" s="358">
        <v>228530</v>
      </c>
      <c r="C16" s="126"/>
      <c r="D16" s="126"/>
      <c r="E16" s="126"/>
      <c r="F16" s="126"/>
      <c r="G16" s="126"/>
      <c r="H16" s="126"/>
      <c r="I16" s="126"/>
      <c r="J16" s="126"/>
      <c r="K16" s="126"/>
      <c r="L16" s="126"/>
      <c r="M16" s="126"/>
      <c r="N16" s="126"/>
      <c r="O16" s="126"/>
    </row>
    <row r="17" spans="1:15">
      <c r="A17" s="357">
        <v>2023</v>
      </c>
      <c r="B17" s="358">
        <v>231906</v>
      </c>
      <c r="C17" s="126"/>
      <c r="D17" s="126"/>
      <c r="E17" s="126"/>
      <c r="F17" s="126"/>
      <c r="G17" s="126"/>
      <c r="H17" s="126"/>
      <c r="I17" s="126"/>
      <c r="J17" s="126"/>
      <c r="K17" s="126"/>
      <c r="L17" s="126"/>
      <c r="M17" s="126"/>
      <c r="N17" s="126"/>
      <c r="O17" s="126"/>
    </row>
    <row r="18" spans="1:15">
      <c r="A18" s="357" t="s">
        <v>181</v>
      </c>
      <c r="B18" s="358">
        <v>232683</v>
      </c>
      <c r="C18" s="126"/>
      <c r="D18" s="126"/>
      <c r="E18" s="126"/>
      <c r="F18" s="126"/>
      <c r="G18" s="126"/>
      <c r="H18" s="126"/>
      <c r="I18" s="126"/>
      <c r="J18" s="126"/>
      <c r="K18" s="126"/>
      <c r="L18" s="126"/>
      <c r="M18" s="126"/>
      <c r="N18" s="126"/>
      <c r="O18" s="126"/>
    </row>
    <row r="19" spans="1:15">
      <c r="A19" s="356"/>
      <c r="B19" s="356"/>
      <c r="C19" s="126"/>
      <c r="D19" s="126"/>
      <c r="E19" s="126"/>
      <c r="F19" s="126"/>
      <c r="G19" s="126"/>
      <c r="H19" s="126"/>
      <c r="I19" s="126"/>
      <c r="J19" s="126"/>
      <c r="K19" s="126"/>
      <c r="L19" s="126"/>
      <c r="M19" s="126"/>
      <c r="N19" s="126"/>
      <c r="O19" s="126"/>
    </row>
    <row r="20" spans="1:15">
      <c r="A20" s="134"/>
      <c r="B20" s="126"/>
      <c r="C20" s="126"/>
      <c r="D20" s="126"/>
      <c r="E20" s="126"/>
      <c r="F20" s="126"/>
      <c r="G20" s="126"/>
      <c r="H20" s="126"/>
      <c r="I20" s="126"/>
      <c r="J20" s="126"/>
      <c r="K20" s="126"/>
      <c r="L20" s="126"/>
      <c r="M20" s="126"/>
      <c r="N20" s="126"/>
      <c r="O20" s="126"/>
    </row>
    <row r="21" spans="1:15">
      <c r="A21" s="134"/>
      <c r="B21" s="126"/>
      <c r="C21" s="126"/>
      <c r="D21" s="126"/>
      <c r="E21" s="126"/>
      <c r="F21" s="126"/>
      <c r="G21" s="126"/>
      <c r="H21" s="126"/>
      <c r="I21" s="126"/>
      <c r="J21" s="126"/>
      <c r="K21" s="126"/>
      <c r="L21" s="126"/>
      <c r="M21" s="126"/>
      <c r="N21" s="126"/>
      <c r="O21" s="126"/>
    </row>
    <row r="22" spans="1:15">
      <c r="A22" s="134"/>
      <c r="B22" s="126"/>
      <c r="C22" s="126"/>
      <c r="D22" s="126"/>
      <c r="E22" s="126"/>
      <c r="F22" s="126"/>
      <c r="G22" s="126"/>
      <c r="H22" s="126"/>
      <c r="I22" s="126"/>
      <c r="J22" s="126"/>
      <c r="K22" s="126"/>
      <c r="L22" s="126"/>
      <c r="M22" s="126"/>
      <c r="N22" s="126"/>
      <c r="O22" s="126"/>
    </row>
    <row r="23" spans="1:15">
      <c r="A23" s="134"/>
      <c r="B23" s="126"/>
      <c r="C23" s="126"/>
      <c r="D23" s="126"/>
      <c r="E23" s="126"/>
      <c r="F23" s="126"/>
      <c r="G23" s="126"/>
      <c r="H23" s="126"/>
      <c r="I23" s="126"/>
      <c r="J23" s="126"/>
      <c r="K23" s="126"/>
      <c r="L23" s="126"/>
      <c r="M23" s="126"/>
      <c r="N23" s="126"/>
      <c r="O23" s="126"/>
    </row>
    <row r="24" spans="1:15" ht="24.95" customHeight="1">
      <c r="A24" s="611" t="str">
        <f>UPPER(CONCATENATE("Febrero 2023 - Febrero 2024"))</f>
        <v>FEBRERO 2023 - FEBRERO 2024</v>
      </c>
      <c r="B24" s="611"/>
      <c r="C24" s="611"/>
      <c r="D24" s="611"/>
      <c r="E24" s="611"/>
      <c r="F24" s="611"/>
      <c r="G24" s="611"/>
      <c r="H24" s="611"/>
      <c r="I24" s="611"/>
      <c r="J24" s="611"/>
      <c r="K24" s="611"/>
      <c r="L24" s="611"/>
      <c r="M24" s="611"/>
      <c r="N24" s="611"/>
      <c r="O24" s="611"/>
    </row>
    <row r="25" spans="1:15">
      <c r="A25" s="146" t="s">
        <v>161</v>
      </c>
      <c r="B25" s="146" t="s">
        <v>162</v>
      </c>
      <c r="C25" s="146" t="s">
        <v>87</v>
      </c>
      <c r="D25" s="126"/>
      <c r="E25" s="126"/>
      <c r="F25" s="126"/>
      <c r="G25" s="126"/>
      <c r="H25" s="126"/>
      <c r="I25" s="126"/>
      <c r="J25" s="126"/>
      <c r="K25" s="126"/>
      <c r="L25" s="126"/>
      <c r="M25" s="126"/>
      <c r="N25" s="126"/>
      <c r="O25" s="126"/>
    </row>
    <row r="26" spans="1:15">
      <c r="A26" s="610">
        <v>2023</v>
      </c>
      <c r="B26" s="146" t="s">
        <v>166</v>
      </c>
      <c r="C26" s="147">
        <v>230730</v>
      </c>
      <c r="D26" s="126"/>
      <c r="E26" s="126"/>
      <c r="F26" s="126"/>
      <c r="G26" s="126"/>
      <c r="H26" s="126"/>
      <c r="I26" s="126"/>
      <c r="J26" s="126"/>
      <c r="K26" s="126"/>
      <c r="L26" s="126"/>
      <c r="M26" s="126"/>
      <c r="N26" s="126"/>
      <c r="O26" s="126"/>
    </row>
    <row r="27" spans="1:15">
      <c r="A27" s="610"/>
      <c r="B27" s="146" t="s">
        <v>167</v>
      </c>
      <c r="C27" s="147">
        <v>231100</v>
      </c>
      <c r="D27" s="126"/>
      <c r="E27" s="126"/>
      <c r="F27" s="126"/>
      <c r="G27" s="126"/>
      <c r="H27" s="126"/>
      <c r="I27" s="126"/>
      <c r="J27" s="126"/>
      <c r="K27" s="126"/>
      <c r="L27" s="126"/>
      <c r="M27" s="126"/>
      <c r="N27" s="126"/>
      <c r="O27" s="126"/>
    </row>
    <row r="28" spans="1:15">
      <c r="A28" s="610"/>
      <c r="B28" s="146" t="s">
        <v>168</v>
      </c>
      <c r="C28" s="147">
        <v>231907</v>
      </c>
      <c r="D28" s="126"/>
      <c r="E28" s="126"/>
      <c r="F28" s="126"/>
      <c r="G28" s="126"/>
      <c r="H28" s="126"/>
      <c r="I28" s="126"/>
      <c r="J28" s="126"/>
      <c r="K28" s="126"/>
      <c r="L28" s="126"/>
      <c r="M28" s="126"/>
      <c r="N28" s="126"/>
      <c r="O28" s="126"/>
    </row>
    <row r="29" spans="1:15">
      <c r="A29" s="610"/>
      <c r="B29" s="146" t="s">
        <v>169</v>
      </c>
      <c r="C29" s="147">
        <v>232230</v>
      </c>
      <c r="D29" s="126"/>
      <c r="E29" s="126"/>
      <c r="F29" s="126"/>
      <c r="G29" s="126"/>
      <c r="H29" s="126"/>
      <c r="I29" s="126"/>
      <c r="J29" s="126"/>
      <c r="K29" s="126"/>
      <c r="L29" s="126"/>
      <c r="M29" s="126"/>
      <c r="N29" s="126"/>
      <c r="O29" s="126"/>
    </row>
    <row r="30" spans="1:15">
      <c r="A30" s="610"/>
      <c r="B30" s="146" t="s">
        <v>170</v>
      </c>
      <c r="C30" s="147">
        <v>232807</v>
      </c>
      <c r="D30" s="126"/>
      <c r="E30" s="126"/>
      <c r="F30" s="126"/>
      <c r="G30" s="126"/>
      <c r="H30" s="126"/>
      <c r="I30" s="126"/>
      <c r="J30" s="126"/>
      <c r="K30" s="126"/>
      <c r="L30" s="126"/>
      <c r="M30" s="126"/>
      <c r="N30" s="126"/>
      <c r="O30" s="126"/>
    </row>
    <row r="31" spans="1:15">
      <c r="A31" s="610"/>
      <c r="B31" s="146" t="s">
        <v>171</v>
      </c>
      <c r="C31" s="147">
        <v>234067</v>
      </c>
      <c r="D31" s="126"/>
      <c r="E31" s="126"/>
      <c r="F31" s="126"/>
      <c r="G31" s="126"/>
      <c r="H31" s="126"/>
      <c r="I31" s="126"/>
      <c r="J31" s="126"/>
      <c r="K31" s="126"/>
      <c r="L31" s="126"/>
      <c r="M31" s="126"/>
      <c r="N31" s="126"/>
      <c r="O31" s="126"/>
    </row>
    <row r="32" spans="1:15">
      <c r="A32" s="610"/>
      <c r="B32" s="146" t="s">
        <v>172</v>
      </c>
      <c r="C32" s="147">
        <v>234561</v>
      </c>
      <c r="D32" s="126"/>
      <c r="E32" s="126"/>
      <c r="F32" s="126"/>
      <c r="G32" s="126"/>
      <c r="H32" s="126"/>
      <c r="I32" s="126"/>
      <c r="J32" s="126"/>
      <c r="K32" s="126"/>
      <c r="L32" s="126"/>
      <c r="M32" s="126"/>
      <c r="N32" s="126"/>
      <c r="O32" s="126"/>
    </row>
    <row r="33" spans="1:15">
      <c r="A33" s="610"/>
      <c r="B33" s="146" t="s">
        <v>173</v>
      </c>
      <c r="C33" s="147">
        <v>234762</v>
      </c>
      <c r="D33" s="126"/>
      <c r="E33" s="126"/>
      <c r="F33" s="126"/>
      <c r="G33" s="126"/>
      <c r="H33" s="126"/>
      <c r="I33" s="126"/>
      <c r="J33" s="126"/>
      <c r="K33" s="126"/>
      <c r="L33" s="126"/>
      <c r="M33" s="126"/>
      <c r="N33" s="126"/>
      <c r="O33" s="126"/>
    </row>
    <row r="34" spans="1:15">
      <c r="A34" s="610"/>
      <c r="B34" s="146" t="s">
        <v>174</v>
      </c>
      <c r="C34" s="147">
        <v>234324</v>
      </c>
      <c r="D34" s="126"/>
      <c r="E34" s="126"/>
      <c r="F34" s="126"/>
      <c r="G34" s="126"/>
      <c r="H34" s="126"/>
      <c r="I34" s="126"/>
      <c r="J34" s="126"/>
      <c r="K34" s="126"/>
      <c r="L34" s="126"/>
      <c r="M34" s="126"/>
      <c r="N34" s="126"/>
      <c r="O34" s="126"/>
    </row>
    <row r="35" spans="1:15">
      <c r="A35" s="610"/>
      <c r="B35" s="146" t="s">
        <v>175</v>
      </c>
      <c r="C35" s="147">
        <v>233836</v>
      </c>
      <c r="D35" s="126"/>
      <c r="E35" s="126"/>
      <c r="F35" s="126"/>
      <c r="G35" s="126"/>
      <c r="H35" s="126"/>
      <c r="I35" s="126"/>
      <c r="J35" s="126"/>
      <c r="K35" s="126"/>
      <c r="L35" s="126"/>
      <c r="M35" s="126"/>
      <c r="N35" s="126"/>
      <c r="O35" s="126"/>
    </row>
    <row r="36" spans="1:15">
      <c r="A36" s="610"/>
      <c r="B36" s="146" t="s">
        <v>176</v>
      </c>
      <c r="C36" s="147">
        <v>231906</v>
      </c>
      <c r="D36" s="126"/>
      <c r="E36" s="126"/>
      <c r="F36" s="126"/>
      <c r="G36" s="126"/>
      <c r="H36" s="126"/>
      <c r="I36" s="126"/>
      <c r="J36" s="126"/>
      <c r="K36" s="126"/>
      <c r="L36" s="126"/>
      <c r="M36" s="126"/>
      <c r="N36" s="126"/>
      <c r="O36" s="126"/>
    </row>
    <row r="37" spans="1:15">
      <c r="A37" s="610">
        <v>2024</v>
      </c>
      <c r="B37" s="146" t="s">
        <v>177</v>
      </c>
      <c r="C37" s="147">
        <v>232829</v>
      </c>
      <c r="D37" s="126"/>
      <c r="E37" s="126"/>
      <c r="F37" s="126"/>
      <c r="G37" s="126"/>
      <c r="H37" s="126"/>
      <c r="I37" s="126"/>
      <c r="J37" s="126"/>
      <c r="K37" s="126"/>
      <c r="L37" s="126"/>
      <c r="M37" s="126"/>
      <c r="N37" s="126"/>
      <c r="O37" s="126"/>
    </row>
    <row r="38" spans="1:15">
      <c r="A38" s="610"/>
      <c r="B38" s="146" t="s">
        <v>166</v>
      </c>
      <c r="C38" s="147">
        <v>232683</v>
      </c>
      <c r="D38" s="126"/>
      <c r="E38" s="126"/>
      <c r="F38" s="126"/>
      <c r="G38" s="126"/>
      <c r="H38" s="126"/>
      <c r="I38" s="126"/>
      <c r="J38" s="126"/>
      <c r="K38" s="126"/>
      <c r="L38" s="126"/>
      <c r="M38" s="126"/>
      <c r="N38" s="126"/>
      <c r="O38" s="126"/>
    </row>
    <row r="39" spans="1:15">
      <c r="A39" s="146"/>
      <c r="B39" s="134"/>
      <c r="C39" s="126"/>
      <c r="D39" s="126"/>
      <c r="E39" s="126"/>
      <c r="F39" s="126"/>
      <c r="G39" s="126"/>
      <c r="H39" s="126"/>
      <c r="I39" s="126"/>
      <c r="J39" s="126"/>
      <c r="K39" s="126"/>
      <c r="L39" s="126"/>
      <c r="M39" s="126"/>
      <c r="N39" s="126"/>
      <c r="O39" s="126"/>
    </row>
    <row r="40" spans="1:15">
      <c r="A40" s="134"/>
      <c r="B40" s="126"/>
      <c r="C40" s="126"/>
      <c r="D40" s="126"/>
      <c r="E40" s="126"/>
      <c r="F40" s="126"/>
      <c r="G40" s="126"/>
      <c r="H40" s="126"/>
      <c r="I40" s="126"/>
      <c r="J40" s="126"/>
      <c r="K40" s="126"/>
      <c r="L40" s="126"/>
      <c r="M40" s="126"/>
      <c r="N40" s="126"/>
      <c r="O40" s="126"/>
    </row>
    <row r="41" spans="1:15">
      <c r="A41" s="134"/>
      <c r="B41" s="126"/>
      <c r="C41" s="126"/>
      <c r="D41" s="126"/>
      <c r="E41" s="126"/>
      <c r="F41" s="126"/>
      <c r="G41" s="126"/>
      <c r="H41" s="126"/>
      <c r="I41" s="126"/>
      <c r="J41" s="126"/>
      <c r="K41" s="126"/>
      <c r="L41" s="126"/>
      <c r="M41" s="126"/>
      <c r="N41" s="126"/>
      <c r="O41" s="126"/>
    </row>
    <row r="42" spans="1:15" ht="21" customHeight="1">
      <c r="A42" s="134"/>
      <c r="B42" s="126"/>
      <c r="C42" s="126"/>
      <c r="D42" s="126"/>
      <c r="E42" s="126"/>
      <c r="F42" s="126"/>
      <c r="G42" s="126"/>
      <c r="H42" s="126"/>
      <c r="I42" s="126"/>
      <c r="J42" s="126"/>
      <c r="K42" s="126"/>
      <c r="L42" s="126"/>
      <c r="M42" s="126"/>
      <c r="N42" s="126"/>
      <c r="O42" s="126"/>
    </row>
    <row r="43" spans="1:15" ht="9.75" customHeight="1">
      <c r="A43" s="148" t="s">
        <v>182</v>
      </c>
      <c r="B43" s="126"/>
      <c r="C43" s="126"/>
      <c r="D43" s="126"/>
      <c r="E43" s="126"/>
      <c r="F43" s="126"/>
      <c r="G43" s="126"/>
      <c r="H43" s="126"/>
      <c r="I43" s="126"/>
      <c r="J43" s="126"/>
      <c r="K43" s="126"/>
      <c r="L43" s="126"/>
      <c r="M43" s="126"/>
      <c r="N43" s="126"/>
      <c r="O43" s="126"/>
    </row>
    <row r="44" spans="1:15" ht="9.75" customHeight="1">
      <c r="A44" s="362" t="s">
        <v>91</v>
      </c>
      <c r="B44" s="126"/>
      <c r="C44" s="126"/>
      <c r="D44" s="126"/>
      <c r="E44" s="126"/>
      <c r="F44" s="126"/>
      <c r="G44" s="126"/>
      <c r="H44" s="126"/>
      <c r="I44" s="126"/>
      <c r="J44" s="126"/>
      <c r="K44" s="126"/>
      <c r="L44" s="126"/>
      <c r="M44" s="126"/>
      <c r="N44" s="126"/>
      <c r="O44" s="126"/>
    </row>
    <row r="45" spans="1:15" ht="9.75" customHeight="1">
      <c r="A45" s="362" t="s">
        <v>92</v>
      </c>
      <c r="B45" s="126"/>
      <c r="C45" s="126"/>
      <c r="D45" s="126"/>
      <c r="E45" s="126"/>
      <c r="F45" s="126"/>
      <c r="G45" s="126"/>
      <c r="H45" s="126"/>
      <c r="I45" s="126"/>
      <c r="J45" s="126"/>
      <c r="K45" s="126"/>
      <c r="L45" s="126"/>
      <c r="M45" s="126"/>
      <c r="N45" s="126"/>
      <c r="O45" s="126"/>
    </row>
    <row r="46" spans="1:15" ht="12" customHeight="1">
      <c r="A46" s="140"/>
    </row>
  </sheetData>
  <mergeCells count="6">
    <mergeCell ref="A26:A36"/>
    <mergeCell ref="A37:A38"/>
    <mergeCell ref="A24:O24"/>
    <mergeCell ref="A3:O3"/>
    <mergeCell ref="A2:O2"/>
    <mergeCell ref="A5:O5"/>
  </mergeCells>
  <printOptions horizontalCentered="1"/>
  <pageMargins left="0.23622047244094502" right="0.23622047244094502" top="0.74803149606299202" bottom="0.35433070866141703" header="0" footer="0.31496062992126"/>
  <pageSetup scale="83"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558D6-D44A-4A56-8936-8C6916302D22}">
  <sheetPr>
    <pageSetUpPr fitToPage="1"/>
  </sheetPr>
  <dimension ref="A1:L49"/>
  <sheetViews>
    <sheetView view="pageBreakPreview" zoomScale="85" zoomScaleNormal="100" zoomScaleSheetLayoutView="85" workbookViewId="0">
      <selection activeCell="O25" sqref="O25"/>
    </sheetView>
  </sheetViews>
  <sheetFormatPr baseColWidth="10" defaultColWidth="11.42578125" defaultRowHeight="12.75"/>
  <cols>
    <col min="1" max="12" width="14.7109375" customWidth="1"/>
  </cols>
  <sheetData>
    <row r="1" spans="1:12">
      <c r="A1" s="126" t="s">
        <v>79</v>
      </c>
      <c r="B1" s="126"/>
      <c r="C1" s="126"/>
      <c r="D1" s="126"/>
      <c r="E1" s="126"/>
      <c r="F1" s="126"/>
      <c r="G1" s="126"/>
      <c r="H1" s="126"/>
      <c r="I1" s="126"/>
      <c r="J1" s="126"/>
      <c r="K1" s="126"/>
      <c r="L1" s="126"/>
    </row>
    <row r="2" spans="1:12" ht="50.1" customHeight="1">
      <c r="A2" s="612" t="s">
        <v>183</v>
      </c>
      <c r="B2" s="612"/>
      <c r="C2" s="612"/>
      <c r="D2" s="612"/>
      <c r="E2" s="612"/>
      <c r="F2" s="612"/>
      <c r="G2" s="612"/>
      <c r="H2" s="612"/>
      <c r="I2" s="612"/>
      <c r="J2" s="612"/>
      <c r="K2" s="612"/>
      <c r="L2" s="612"/>
    </row>
    <row r="3" spans="1:12" ht="24.95" customHeight="1">
      <c r="A3" s="612" t="str">
        <f>UPPER(CONCATENATE("Febrero 2023 - Febrero 2024"))</f>
        <v>FEBRERO 2023 - FEBRERO 2024</v>
      </c>
      <c r="B3" s="612"/>
      <c r="C3" s="612"/>
      <c r="D3" s="612"/>
      <c r="E3" s="612"/>
      <c r="F3" s="612"/>
      <c r="G3" s="612"/>
      <c r="H3" s="612"/>
      <c r="I3" s="612"/>
      <c r="J3" s="612"/>
      <c r="K3" s="612"/>
      <c r="L3" s="612"/>
    </row>
    <row r="4" spans="1:12" ht="22.5">
      <c r="A4" s="150"/>
      <c r="B4" s="126"/>
      <c r="C4" s="126"/>
      <c r="D4" s="126"/>
      <c r="E4" s="126"/>
      <c r="F4" s="126"/>
      <c r="G4" s="126"/>
      <c r="H4" s="126"/>
      <c r="I4" s="126"/>
      <c r="J4" s="126"/>
      <c r="K4" s="126"/>
      <c r="L4" s="126"/>
    </row>
    <row r="5" spans="1:12" ht="24.95" customHeight="1">
      <c r="A5" s="612" t="s">
        <v>184</v>
      </c>
      <c r="B5" s="612"/>
      <c r="C5" s="612"/>
      <c r="D5" s="612"/>
      <c r="E5" s="612"/>
      <c r="F5" s="612"/>
      <c r="G5" s="612"/>
      <c r="H5" s="612"/>
      <c r="I5" s="612"/>
      <c r="J5" s="612"/>
      <c r="K5" s="612"/>
      <c r="L5" s="612"/>
    </row>
    <row r="6" spans="1:12" ht="14.25" customHeight="1">
      <c r="A6" s="613" t="s">
        <v>152</v>
      </c>
      <c r="B6" s="613"/>
      <c r="C6" s="613"/>
      <c r="D6" s="613"/>
      <c r="E6" s="151" t="s">
        <v>185</v>
      </c>
      <c r="F6" s="613" t="s">
        <v>153</v>
      </c>
      <c r="G6" s="613"/>
      <c r="H6" s="613"/>
      <c r="I6" s="613"/>
      <c r="J6" s="126"/>
      <c r="K6" s="126"/>
      <c r="L6" s="126"/>
    </row>
    <row r="7" spans="1:12" ht="30">
      <c r="A7" s="151" t="s">
        <v>186</v>
      </c>
      <c r="B7" s="151" t="s">
        <v>187</v>
      </c>
      <c r="C7" s="151" t="s">
        <v>87</v>
      </c>
      <c r="D7" s="151" t="s">
        <v>162</v>
      </c>
      <c r="E7" s="151"/>
      <c r="F7" s="151" t="s">
        <v>186</v>
      </c>
      <c r="G7" s="151" t="s">
        <v>187</v>
      </c>
      <c r="H7" s="151" t="s">
        <v>87</v>
      </c>
      <c r="I7" s="151" t="s">
        <v>162</v>
      </c>
      <c r="J7" s="126"/>
      <c r="K7" s="126"/>
      <c r="L7" s="126"/>
    </row>
    <row r="8" spans="1:12" ht="15">
      <c r="A8" s="152">
        <v>79624</v>
      </c>
      <c r="B8" s="152">
        <v>121347</v>
      </c>
      <c r="C8" s="152">
        <v>200971</v>
      </c>
      <c r="D8" s="153" t="s">
        <v>166</v>
      </c>
      <c r="E8" s="151"/>
      <c r="F8" s="152">
        <v>13221</v>
      </c>
      <c r="G8" s="152">
        <v>16538</v>
      </c>
      <c r="H8" s="152">
        <v>29759</v>
      </c>
      <c r="I8" s="154" t="s">
        <v>166</v>
      </c>
      <c r="J8" s="126"/>
      <c r="K8" s="126"/>
      <c r="L8" s="126"/>
    </row>
    <row r="9" spans="1:12" ht="15">
      <c r="A9" s="152">
        <v>79564</v>
      </c>
      <c r="B9" s="152">
        <v>121690</v>
      </c>
      <c r="C9" s="152">
        <v>201254</v>
      </c>
      <c r="D9" s="153" t="s">
        <v>167</v>
      </c>
      <c r="E9" s="151"/>
      <c r="F9" s="152">
        <v>13262</v>
      </c>
      <c r="G9" s="152">
        <v>16584</v>
      </c>
      <c r="H9" s="152">
        <v>29846</v>
      </c>
      <c r="I9" s="154" t="s">
        <v>167</v>
      </c>
      <c r="J9" s="126"/>
      <c r="K9" s="126"/>
      <c r="L9" s="126"/>
    </row>
    <row r="10" spans="1:12" ht="15">
      <c r="A10" s="152">
        <v>80352</v>
      </c>
      <c r="B10" s="152">
        <v>121589</v>
      </c>
      <c r="C10" s="152">
        <v>201941</v>
      </c>
      <c r="D10" s="153" t="s">
        <v>168</v>
      </c>
      <c r="E10" s="151"/>
      <c r="F10" s="152">
        <v>13219</v>
      </c>
      <c r="G10" s="152">
        <v>16747</v>
      </c>
      <c r="H10" s="152">
        <v>29966</v>
      </c>
      <c r="I10" s="154" t="s">
        <v>168</v>
      </c>
      <c r="J10" s="126"/>
      <c r="K10" s="126"/>
      <c r="L10" s="126"/>
    </row>
    <row r="11" spans="1:12" ht="15">
      <c r="A11" s="152">
        <v>80219</v>
      </c>
      <c r="B11" s="152">
        <v>121946</v>
      </c>
      <c r="C11" s="152">
        <v>202165</v>
      </c>
      <c r="D11" s="153" t="s">
        <v>169</v>
      </c>
      <c r="E11" s="151"/>
      <c r="F11" s="152">
        <v>13265</v>
      </c>
      <c r="G11" s="152">
        <v>16800</v>
      </c>
      <c r="H11" s="152">
        <v>30065</v>
      </c>
      <c r="I11" s="154" t="s">
        <v>169</v>
      </c>
      <c r="J11" s="126"/>
      <c r="K11" s="126"/>
      <c r="L11" s="126"/>
    </row>
    <row r="12" spans="1:12" ht="15">
      <c r="A12" s="152">
        <v>80120</v>
      </c>
      <c r="B12" s="152">
        <v>122437</v>
      </c>
      <c r="C12" s="152">
        <v>202557</v>
      </c>
      <c r="D12" s="153" t="s">
        <v>170</v>
      </c>
      <c r="E12" s="151"/>
      <c r="F12" s="152">
        <v>13378</v>
      </c>
      <c r="G12" s="152">
        <v>16872</v>
      </c>
      <c r="H12" s="152">
        <v>30250</v>
      </c>
      <c r="I12" s="154" t="s">
        <v>170</v>
      </c>
      <c r="J12" s="126"/>
      <c r="K12" s="126"/>
      <c r="L12" s="126"/>
    </row>
    <row r="13" spans="1:12" ht="15">
      <c r="A13" s="152">
        <v>80494</v>
      </c>
      <c r="B13" s="152">
        <v>123170</v>
      </c>
      <c r="C13" s="152">
        <v>203664</v>
      </c>
      <c r="D13" s="153" t="s">
        <v>171</v>
      </c>
      <c r="E13" s="151"/>
      <c r="F13" s="152">
        <v>13434</v>
      </c>
      <c r="G13" s="152">
        <v>16969</v>
      </c>
      <c r="H13" s="152">
        <v>30403</v>
      </c>
      <c r="I13" s="154" t="s">
        <v>171</v>
      </c>
      <c r="J13" s="126"/>
      <c r="K13" s="126"/>
      <c r="L13" s="126"/>
    </row>
    <row r="14" spans="1:12" ht="15">
      <c r="A14" s="152">
        <v>79376</v>
      </c>
      <c r="B14" s="152">
        <v>124667</v>
      </c>
      <c r="C14" s="152">
        <v>204043</v>
      </c>
      <c r="D14" s="153" t="s">
        <v>172</v>
      </c>
      <c r="E14" s="151"/>
      <c r="F14" s="152">
        <v>13444</v>
      </c>
      <c r="G14" s="152">
        <v>17074</v>
      </c>
      <c r="H14" s="152">
        <v>30518</v>
      </c>
      <c r="I14" s="154" t="s">
        <v>172</v>
      </c>
      <c r="J14" s="126"/>
      <c r="K14" s="126"/>
      <c r="L14" s="126"/>
    </row>
    <row r="15" spans="1:12" ht="15">
      <c r="A15" s="152">
        <v>78253</v>
      </c>
      <c r="B15" s="152">
        <v>126132</v>
      </c>
      <c r="C15" s="152">
        <v>204385</v>
      </c>
      <c r="D15" s="153" t="s">
        <v>173</v>
      </c>
      <c r="E15" s="151"/>
      <c r="F15" s="152">
        <v>13261</v>
      </c>
      <c r="G15" s="152">
        <v>17116</v>
      </c>
      <c r="H15" s="152">
        <v>30377</v>
      </c>
      <c r="I15" s="154" t="s">
        <v>173</v>
      </c>
      <c r="J15" s="126"/>
      <c r="K15" s="126"/>
      <c r="L15" s="126"/>
    </row>
    <row r="16" spans="1:12" ht="15">
      <c r="A16" s="152">
        <v>76854</v>
      </c>
      <c r="B16" s="152">
        <v>127308</v>
      </c>
      <c r="C16" s="152">
        <v>204162</v>
      </c>
      <c r="D16" s="153" t="s">
        <v>174</v>
      </c>
      <c r="E16" s="151"/>
      <c r="F16" s="152">
        <v>13140</v>
      </c>
      <c r="G16" s="152">
        <v>17022</v>
      </c>
      <c r="H16" s="152">
        <v>30162</v>
      </c>
      <c r="I16" s="154" t="s">
        <v>174</v>
      </c>
      <c r="J16" s="126"/>
      <c r="K16" s="126"/>
      <c r="L16" s="126"/>
    </row>
    <row r="17" spans="1:12" ht="15">
      <c r="A17" s="152">
        <v>76029</v>
      </c>
      <c r="B17" s="152">
        <v>127709</v>
      </c>
      <c r="C17" s="152">
        <v>203738</v>
      </c>
      <c r="D17" s="153" t="s">
        <v>175</v>
      </c>
      <c r="E17" s="151"/>
      <c r="F17" s="152">
        <v>12963</v>
      </c>
      <c r="G17" s="152">
        <v>17135</v>
      </c>
      <c r="H17" s="152">
        <v>30098</v>
      </c>
      <c r="I17" s="154" t="s">
        <v>175</v>
      </c>
      <c r="J17" s="126"/>
      <c r="K17" s="126"/>
      <c r="L17" s="126"/>
    </row>
    <row r="18" spans="1:12" ht="15">
      <c r="A18" s="152">
        <v>75222</v>
      </c>
      <c r="B18" s="152">
        <v>127086</v>
      </c>
      <c r="C18" s="152">
        <v>202308</v>
      </c>
      <c r="D18" s="153" t="s">
        <v>176</v>
      </c>
      <c r="E18" s="151"/>
      <c r="F18" s="152">
        <v>12590</v>
      </c>
      <c r="G18" s="152">
        <v>17008</v>
      </c>
      <c r="H18" s="152">
        <v>29598</v>
      </c>
      <c r="I18" s="154" t="s">
        <v>176</v>
      </c>
      <c r="J18" s="126"/>
      <c r="K18" s="126"/>
      <c r="L18" s="126"/>
    </row>
    <row r="19" spans="1:12" ht="15">
      <c r="A19" s="152">
        <v>75700</v>
      </c>
      <c r="B19" s="152">
        <v>127589</v>
      </c>
      <c r="C19" s="152">
        <v>203289</v>
      </c>
      <c r="D19" s="153" t="s">
        <v>177</v>
      </c>
      <c r="E19" s="151"/>
      <c r="F19" s="152">
        <v>12372</v>
      </c>
      <c r="G19" s="152">
        <v>17168</v>
      </c>
      <c r="H19" s="152">
        <v>29540</v>
      </c>
      <c r="I19" s="154" t="s">
        <v>177</v>
      </c>
      <c r="J19" s="126"/>
      <c r="K19" s="126"/>
      <c r="L19" s="126"/>
    </row>
    <row r="20" spans="1:12" ht="15">
      <c r="A20" s="152">
        <v>75564</v>
      </c>
      <c r="B20" s="152">
        <v>127641</v>
      </c>
      <c r="C20" s="152">
        <v>203205</v>
      </c>
      <c r="D20" s="153" t="s">
        <v>166</v>
      </c>
      <c r="E20" s="151"/>
      <c r="F20" s="152">
        <v>12360</v>
      </c>
      <c r="G20" s="152">
        <v>17119</v>
      </c>
      <c r="H20" s="152">
        <v>29479</v>
      </c>
      <c r="I20" s="154" t="s">
        <v>166</v>
      </c>
      <c r="J20" s="126"/>
      <c r="K20" s="126"/>
      <c r="L20" s="126"/>
    </row>
    <row r="21" spans="1:12" ht="15">
      <c r="A21" s="151"/>
      <c r="B21" s="126"/>
      <c r="C21" s="126"/>
      <c r="D21" s="126"/>
      <c r="E21" s="126"/>
      <c r="F21" s="126"/>
      <c r="G21" s="126"/>
      <c r="H21" s="126"/>
      <c r="I21" s="126"/>
      <c r="J21" s="126"/>
      <c r="K21" s="126"/>
      <c r="L21" s="126"/>
    </row>
    <row r="22" spans="1:12">
      <c r="A22" s="134"/>
      <c r="B22" s="126"/>
      <c r="C22" s="126"/>
      <c r="D22" s="126"/>
      <c r="E22" s="126"/>
      <c r="F22" s="126"/>
      <c r="G22" s="126"/>
      <c r="H22" s="126"/>
      <c r="I22" s="126"/>
      <c r="J22" s="126"/>
      <c r="K22" s="126"/>
      <c r="L22" s="126"/>
    </row>
    <row r="23" spans="1:12">
      <c r="A23" s="134"/>
      <c r="B23" s="126"/>
      <c r="C23" s="126"/>
      <c r="D23" s="126"/>
      <c r="E23" s="126"/>
      <c r="F23" s="126"/>
      <c r="G23" s="126"/>
      <c r="H23" s="126"/>
      <c r="I23" s="126"/>
      <c r="J23" s="126"/>
      <c r="K23" s="126"/>
      <c r="L23" s="126"/>
    </row>
    <row r="24" spans="1:12">
      <c r="A24" s="134"/>
      <c r="B24" s="126"/>
      <c r="C24" s="126"/>
      <c r="D24" s="126"/>
      <c r="E24" s="126"/>
      <c r="F24" s="126"/>
      <c r="G24" s="126"/>
      <c r="H24" s="126"/>
      <c r="I24" s="126"/>
      <c r="J24" s="126"/>
      <c r="K24" s="126"/>
      <c r="L24" s="126"/>
    </row>
    <row r="25" spans="1:12" ht="24.95" customHeight="1">
      <c r="A25" s="614" t="s">
        <v>188</v>
      </c>
      <c r="B25" s="614"/>
      <c r="C25" s="614"/>
      <c r="D25" s="614"/>
      <c r="E25" s="614"/>
      <c r="F25" s="614"/>
      <c r="G25" s="614"/>
      <c r="H25" s="614"/>
      <c r="I25" s="614"/>
      <c r="J25" s="614"/>
      <c r="K25" s="614"/>
      <c r="L25" s="614"/>
    </row>
    <row r="26" spans="1:12" ht="22.5">
      <c r="A26" s="155"/>
      <c r="B26" s="126"/>
      <c r="C26" s="126"/>
      <c r="D26" s="126"/>
      <c r="E26" s="126"/>
      <c r="F26" s="126"/>
      <c r="G26" s="126"/>
      <c r="H26" s="126"/>
      <c r="I26" s="126"/>
      <c r="J26" s="126"/>
      <c r="K26" s="126"/>
      <c r="L26" s="126"/>
    </row>
    <row r="27" spans="1:12">
      <c r="A27" s="156"/>
      <c r="B27" s="126"/>
      <c r="C27" s="126"/>
      <c r="D27" s="126"/>
      <c r="E27" s="126"/>
      <c r="F27" s="126"/>
      <c r="G27" s="126"/>
      <c r="H27" s="126"/>
      <c r="I27" s="126"/>
      <c r="J27" s="126"/>
      <c r="K27" s="126"/>
      <c r="L27" s="126"/>
    </row>
    <row r="28" spans="1:12">
      <c r="A28" s="156"/>
      <c r="B28" s="126"/>
      <c r="C28" s="126"/>
      <c r="D28" s="126"/>
      <c r="E28" s="126"/>
      <c r="F28" s="126"/>
      <c r="G28" s="126"/>
      <c r="H28" s="126"/>
      <c r="I28" s="126"/>
      <c r="J28" s="126"/>
      <c r="K28" s="126"/>
      <c r="L28" s="126"/>
    </row>
    <row r="29" spans="1:12">
      <c r="A29" s="156"/>
      <c r="B29" s="126"/>
      <c r="C29" s="126"/>
      <c r="D29" s="126"/>
      <c r="E29" s="126"/>
      <c r="F29" s="126"/>
      <c r="G29" s="126"/>
      <c r="H29" s="126"/>
      <c r="I29" s="126"/>
      <c r="J29" s="126"/>
      <c r="K29" s="126"/>
      <c r="L29" s="126"/>
    </row>
    <row r="30" spans="1:12">
      <c r="A30" s="156"/>
      <c r="B30" s="126"/>
      <c r="C30" s="126"/>
      <c r="D30" s="126"/>
      <c r="E30" s="126"/>
      <c r="F30" s="126"/>
      <c r="G30" s="126"/>
      <c r="H30" s="126"/>
      <c r="I30" s="126"/>
      <c r="J30" s="126"/>
      <c r="K30" s="126"/>
      <c r="L30" s="126"/>
    </row>
    <row r="31" spans="1:12">
      <c r="A31" s="156"/>
      <c r="B31" s="126"/>
      <c r="C31" s="126"/>
      <c r="D31" s="126"/>
      <c r="E31" s="126"/>
      <c r="F31" s="126"/>
      <c r="G31" s="126"/>
      <c r="H31" s="126"/>
      <c r="I31" s="126"/>
      <c r="J31" s="126"/>
      <c r="K31" s="126"/>
      <c r="L31" s="126"/>
    </row>
    <row r="32" spans="1:12">
      <c r="A32" s="156"/>
      <c r="B32" s="126"/>
      <c r="C32" s="126"/>
      <c r="D32" s="126"/>
      <c r="E32" s="126"/>
      <c r="F32" s="126"/>
      <c r="G32" s="126"/>
      <c r="H32" s="126"/>
      <c r="I32" s="126"/>
      <c r="J32" s="126"/>
      <c r="K32" s="126"/>
      <c r="L32" s="126"/>
    </row>
    <row r="33" spans="1:12">
      <c r="A33" s="156"/>
      <c r="B33" s="126"/>
      <c r="C33" s="126"/>
      <c r="D33" s="126"/>
      <c r="E33" s="126"/>
      <c r="F33" s="126"/>
      <c r="G33" s="126"/>
      <c r="H33" s="126"/>
      <c r="I33" s="126"/>
      <c r="J33" s="126"/>
      <c r="K33" s="126"/>
      <c r="L33" s="126"/>
    </row>
    <row r="34" spans="1:12">
      <c r="A34" s="156"/>
      <c r="B34" s="126"/>
      <c r="C34" s="126"/>
      <c r="D34" s="126"/>
      <c r="E34" s="126"/>
      <c r="F34" s="126"/>
      <c r="G34" s="126"/>
      <c r="H34" s="126"/>
      <c r="I34" s="126"/>
      <c r="J34" s="126"/>
      <c r="K34" s="126"/>
      <c r="L34" s="126"/>
    </row>
    <row r="35" spans="1:12">
      <c r="A35" s="156"/>
      <c r="B35" s="126"/>
      <c r="C35" s="126"/>
      <c r="D35" s="126"/>
      <c r="E35" s="126"/>
      <c r="F35" s="126"/>
      <c r="G35" s="126"/>
      <c r="H35" s="126"/>
      <c r="I35" s="126"/>
      <c r="J35" s="126"/>
      <c r="K35" s="126"/>
      <c r="L35" s="126"/>
    </row>
    <row r="36" spans="1:12">
      <c r="A36" s="156"/>
      <c r="B36" s="126"/>
      <c r="C36" s="126"/>
      <c r="D36" s="126"/>
      <c r="E36" s="126"/>
      <c r="F36" s="126"/>
      <c r="G36" s="126"/>
      <c r="H36" s="126"/>
      <c r="I36" s="126"/>
      <c r="J36" s="126"/>
      <c r="K36" s="126"/>
      <c r="L36" s="126"/>
    </row>
    <row r="37" spans="1:12">
      <c r="A37" s="156"/>
      <c r="B37" s="126"/>
      <c r="C37" s="126"/>
      <c r="D37" s="126"/>
      <c r="E37" s="126"/>
      <c r="F37" s="126"/>
      <c r="G37" s="126"/>
      <c r="H37" s="126"/>
      <c r="I37" s="126"/>
      <c r="J37" s="126"/>
      <c r="K37" s="126"/>
      <c r="L37" s="126"/>
    </row>
    <row r="38" spans="1:12">
      <c r="A38" s="156"/>
      <c r="B38" s="126"/>
      <c r="C38" s="126"/>
      <c r="D38" s="126"/>
      <c r="E38" s="126"/>
      <c r="F38" s="126"/>
      <c r="G38" s="126"/>
      <c r="H38" s="126"/>
      <c r="I38" s="126"/>
      <c r="J38" s="126"/>
      <c r="K38" s="126"/>
      <c r="L38" s="126"/>
    </row>
    <row r="39" spans="1:12">
      <c r="A39" s="156"/>
      <c r="B39" s="126"/>
      <c r="C39" s="126"/>
      <c r="D39" s="126"/>
      <c r="E39" s="126"/>
      <c r="F39" s="126"/>
      <c r="G39" s="126"/>
      <c r="H39" s="126"/>
      <c r="I39" s="126"/>
      <c r="J39" s="126"/>
      <c r="K39" s="126"/>
      <c r="L39" s="126"/>
    </row>
    <row r="40" spans="1:12">
      <c r="A40" s="156"/>
      <c r="B40" s="126"/>
      <c r="C40" s="126"/>
      <c r="D40" s="126"/>
      <c r="E40" s="126"/>
      <c r="F40" s="126"/>
      <c r="G40" s="126"/>
      <c r="H40" s="126"/>
      <c r="I40" s="126"/>
      <c r="J40" s="126"/>
      <c r="K40" s="126"/>
      <c r="L40" s="126"/>
    </row>
    <row r="41" spans="1:12">
      <c r="A41" s="156"/>
      <c r="B41" s="126"/>
      <c r="C41" s="126"/>
      <c r="D41" s="126"/>
      <c r="E41" s="126"/>
      <c r="F41" s="126"/>
      <c r="G41" s="126"/>
      <c r="H41" s="126"/>
      <c r="I41" s="126"/>
      <c r="J41" s="126"/>
      <c r="K41" s="126"/>
      <c r="L41" s="126"/>
    </row>
    <row r="42" spans="1:12">
      <c r="A42" s="156"/>
      <c r="B42" s="126"/>
      <c r="C42" s="126"/>
      <c r="D42" s="126"/>
      <c r="E42" s="126"/>
      <c r="F42" s="126"/>
      <c r="G42" s="126"/>
      <c r="H42" s="126"/>
      <c r="I42" s="126"/>
      <c r="J42" s="126"/>
      <c r="K42" s="126"/>
      <c r="L42" s="126"/>
    </row>
    <row r="43" spans="1:12">
      <c r="A43" s="156"/>
      <c r="B43" s="126"/>
      <c r="C43" s="126"/>
      <c r="D43" s="126"/>
      <c r="E43" s="126"/>
      <c r="F43" s="126"/>
      <c r="G43" s="126"/>
      <c r="H43" s="126"/>
      <c r="I43" s="126"/>
      <c r="J43" s="126"/>
      <c r="K43" s="126"/>
      <c r="L43" s="126"/>
    </row>
    <row r="44" spans="1:12">
      <c r="A44" s="156"/>
      <c r="B44" s="126"/>
      <c r="C44" s="126"/>
      <c r="D44" s="126"/>
      <c r="E44" s="126"/>
      <c r="F44" s="126"/>
      <c r="G44" s="126"/>
      <c r="H44" s="126"/>
      <c r="I44" s="126"/>
      <c r="J44" s="126"/>
      <c r="K44" s="126"/>
      <c r="L44" s="126"/>
    </row>
    <row r="45" spans="1:12">
      <c r="A45" s="156"/>
      <c r="B45" s="126"/>
      <c r="C45" s="126"/>
      <c r="D45" s="126"/>
      <c r="E45" s="126"/>
      <c r="F45" s="126"/>
      <c r="G45" s="126"/>
      <c r="H45" s="126"/>
      <c r="I45" s="126"/>
      <c r="J45" s="126"/>
      <c r="K45" s="126"/>
      <c r="L45" s="126"/>
    </row>
    <row r="46" spans="1:12">
      <c r="A46" s="156"/>
      <c r="B46" s="126"/>
      <c r="C46" s="126"/>
      <c r="D46" s="126"/>
      <c r="E46" s="126"/>
      <c r="F46" s="126"/>
      <c r="G46" s="126"/>
      <c r="H46" s="126"/>
      <c r="I46" s="126"/>
      <c r="J46" s="126"/>
      <c r="K46" s="126"/>
      <c r="L46" s="126"/>
    </row>
    <row r="47" spans="1:12" ht="13.5" customHeight="1">
      <c r="A47" s="157" t="s">
        <v>91</v>
      </c>
      <c r="B47" s="126"/>
      <c r="C47" s="126"/>
      <c r="D47" s="126"/>
      <c r="E47" s="126"/>
      <c r="F47" s="126"/>
      <c r="G47" s="126"/>
      <c r="H47" s="126"/>
      <c r="I47" s="126"/>
      <c r="J47" s="126"/>
      <c r="K47" s="126"/>
      <c r="L47" s="126"/>
    </row>
    <row r="48" spans="1:12" ht="13.5" customHeight="1">
      <c r="A48" s="157" t="s">
        <v>92</v>
      </c>
      <c r="B48" s="126"/>
      <c r="C48" s="126"/>
      <c r="D48" s="126"/>
      <c r="E48" s="126"/>
      <c r="F48" s="126"/>
      <c r="G48" s="126"/>
      <c r="H48" s="126"/>
      <c r="I48" s="126"/>
      <c r="J48" s="126"/>
      <c r="K48" s="126"/>
      <c r="L48" s="126"/>
    </row>
    <row r="49" spans="1:1" ht="14.25">
      <c r="A49" s="149"/>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 footer="0.31496062992126"/>
  <pageSetup scale="68"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68741-3951-4A32-A227-CEE10666583C}">
  <sheetPr>
    <pageSetUpPr fitToPage="1"/>
  </sheetPr>
  <dimension ref="A1:L27"/>
  <sheetViews>
    <sheetView view="pageBreakPreview" zoomScaleNormal="100" zoomScaleSheetLayoutView="100" workbookViewId="0">
      <selection activeCell="P18" sqref="P18"/>
    </sheetView>
  </sheetViews>
  <sheetFormatPr baseColWidth="10" defaultColWidth="11.42578125" defaultRowHeight="12.75"/>
  <cols>
    <col min="1" max="1" width="10.7109375" customWidth="1"/>
    <col min="2" max="2" width="12.28515625" bestFit="1" customWidth="1"/>
  </cols>
  <sheetData>
    <row r="1" spans="1:12">
      <c r="A1" s="120" t="s">
        <v>79</v>
      </c>
    </row>
    <row r="2" spans="1:12" ht="18" customHeight="1">
      <c r="A2" s="580" t="s">
        <v>189</v>
      </c>
      <c r="B2" s="580"/>
      <c r="C2" s="580"/>
      <c r="D2" s="580"/>
      <c r="E2" s="580"/>
      <c r="F2" s="580"/>
      <c r="G2" s="580"/>
      <c r="H2" s="580"/>
      <c r="I2" s="580"/>
      <c r="J2" s="580"/>
      <c r="K2" s="580"/>
      <c r="L2" s="580"/>
    </row>
    <row r="3" spans="1:12" ht="18" customHeight="1">
      <c r="A3" s="580" t="str">
        <f>UPPER(CONCATENATE("Febrero 2024"))</f>
        <v>FEBRERO 2024</v>
      </c>
      <c r="B3" s="580"/>
      <c r="C3" s="580"/>
      <c r="D3" s="580"/>
      <c r="E3" s="580"/>
      <c r="F3" s="580"/>
      <c r="G3" s="580"/>
      <c r="H3" s="580"/>
      <c r="I3" s="580"/>
      <c r="J3" s="580"/>
      <c r="K3" s="580"/>
      <c r="L3" s="580"/>
    </row>
    <row r="4" spans="1:12" ht="15.75">
      <c r="A4" s="158"/>
    </row>
    <row r="5" spans="1:12" ht="30">
      <c r="A5" s="159" t="s">
        <v>190</v>
      </c>
      <c r="B5" s="159" t="s">
        <v>191</v>
      </c>
    </row>
    <row r="6" spans="1:12" ht="45">
      <c r="A6" s="160" t="s">
        <v>69</v>
      </c>
      <c r="B6" s="159">
        <v>255</v>
      </c>
    </row>
    <row r="7" spans="1:12" ht="30">
      <c r="A7" s="160" t="s">
        <v>65</v>
      </c>
      <c r="B7" s="159">
        <v>14</v>
      </c>
    </row>
    <row r="8" spans="1:12" ht="75">
      <c r="A8" s="160" t="s">
        <v>67</v>
      </c>
      <c r="B8" s="159">
        <v>13</v>
      </c>
    </row>
    <row r="9" spans="1:12" ht="60">
      <c r="A9" s="160" t="s">
        <v>192</v>
      </c>
      <c r="B9" s="159">
        <v>0</v>
      </c>
    </row>
    <row r="10" spans="1:12" ht="15">
      <c r="A10" s="159" t="s">
        <v>97</v>
      </c>
      <c r="B10" s="159">
        <v>282</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ht="18.75">
      <c r="A21" s="121"/>
      <c r="F21" s="162" t="s">
        <v>88</v>
      </c>
      <c r="G21" s="164">
        <v>282</v>
      </c>
    </row>
    <row r="22" spans="1:7">
      <c r="A22" s="121"/>
    </row>
    <row r="23" spans="1:7">
      <c r="A23" s="121"/>
    </row>
    <row r="24" spans="1:7">
      <c r="A24" s="121"/>
    </row>
    <row r="25" spans="1:7" ht="9.9499999999999993" customHeight="1">
      <c r="A25" s="148" t="s">
        <v>91</v>
      </c>
    </row>
    <row r="26" spans="1:7" ht="9.9499999999999993" customHeight="1">
      <c r="A26" s="148" t="s">
        <v>92</v>
      </c>
    </row>
    <row r="27" spans="1:7" ht="15">
      <c r="A27" s="160"/>
    </row>
  </sheetData>
  <sortState xmlns:xlrd2="http://schemas.microsoft.com/office/spreadsheetml/2017/richdata2" ref="A6:B8">
    <sortCondition descending="1" ref="B6:B8"/>
  </sortState>
  <mergeCells count="2">
    <mergeCell ref="A3:L3"/>
    <mergeCell ref="A2:L2"/>
  </mergeCells>
  <printOptions horizontalCentered="1"/>
  <pageMargins left="0.23622047244094502" right="0.23622047244094502" top="0.74803149606299202" bottom="0.35433070866141703" header="0" footer="0.31496062992126"/>
  <pageSetup scale="99"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33060-F2F8-4517-A8D5-C7AD904E9BA0}">
  <sheetPr>
    <pageSetUpPr fitToPage="1"/>
  </sheetPr>
  <dimension ref="A1:K63"/>
  <sheetViews>
    <sheetView view="pageBreakPreview" zoomScale="55" zoomScaleNormal="100" zoomScaleSheetLayoutView="55" workbookViewId="0">
      <selection activeCell="F51" sqref="F51"/>
    </sheetView>
  </sheetViews>
  <sheetFormatPr baseColWidth="10" defaultColWidth="11.42578125"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6" t="s">
        <v>79</v>
      </c>
      <c r="B1" s="126"/>
      <c r="C1" s="126"/>
      <c r="D1" s="126"/>
      <c r="E1" s="126"/>
      <c r="F1" s="126"/>
      <c r="G1" s="126"/>
      <c r="H1" s="126"/>
      <c r="I1" s="126"/>
      <c r="J1" s="126"/>
      <c r="K1" s="126"/>
    </row>
    <row r="2" spans="1:11" ht="75" customHeight="1">
      <c r="A2" s="615" t="s">
        <v>193</v>
      </c>
      <c r="B2" s="615"/>
      <c r="C2" s="615"/>
      <c r="D2" s="615"/>
      <c r="E2" s="615"/>
      <c r="F2" s="615"/>
      <c r="G2" s="615"/>
      <c r="H2" s="615"/>
      <c r="I2" s="615"/>
      <c r="J2" s="615"/>
      <c r="K2" s="615"/>
    </row>
    <row r="3" spans="1:11" ht="24.95" customHeight="1">
      <c r="A3" s="615" t="str">
        <f>UPPER(CONCATENATE("Febrero 2024"))</f>
        <v>FEBRERO 2024</v>
      </c>
      <c r="B3" s="615"/>
      <c r="C3" s="615"/>
      <c r="D3" s="615"/>
      <c r="E3" s="615"/>
      <c r="F3" s="615"/>
      <c r="G3" s="615"/>
      <c r="H3" s="615"/>
      <c r="I3" s="615"/>
      <c r="J3" s="615"/>
      <c r="K3" s="615"/>
    </row>
    <row r="4" spans="1:11">
      <c r="A4" s="134"/>
      <c r="B4" s="126"/>
      <c r="C4" s="126"/>
      <c r="D4" s="126"/>
      <c r="E4" s="126"/>
      <c r="F4" s="126"/>
      <c r="G4" s="126"/>
      <c r="H4" s="126"/>
      <c r="I4" s="126"/>
      <c r="J4" s="126"/>
      <c r="K4" s="126"/>
    </row>
    <row r="5" spans="1:11" ht="30" customHeight="1">
      <c r="A5" s="599" t="s">
        <v>94</v>
      </c>
      <c r="B5" s="580"/>
      <c r="C5" s="599" t="s">
        <v>194</v>
      </c>
      <c r="D5" s="600" t="s">
        <v>52</v>
      </c>
      <c r="E5" s="580"/>
      <c r="F5" s="599" t="s">
        <v>195</v>
      </c>
      <c r="G5" s="599" t="s">
        <v>52</v>
      </c>
      <c r="H5" s="580"/>
      <c r="I5" s="599" t="s">
        <v>196</v>
      </c>
      <c r="J5" s="599" t="s">
        <v>66</v>
      </c>
      <c r="K5" s="599"/>
    </row>
    <row r="6" spans="1:11" ht="30" customHeight="1">
      <c r="A6" s="599"/>
      <c r="B6" s="580"/>
      <c r="C6" s="599"/>
      <c r="D6" s="600"/>
      <c r="E6" s="580"/>
      <c r="F6" s="599"/>
      <c r="G6" s="599"/>
      <c r="H6" s="580"/>
      <c r="I6" s="599"/>
      <c r="J6" s="300" t="s">
        <v>197</v>
      </c>
      <c r="K6" s="300" t="s">
        <v>198</v>
      </c>
    </row>
    <row r="7" spans="1:11" ht="8.1" customHeight="1">
      <c r="A7" s="365"/>
      <c r="B7" s="130"/>
      <c r="C7" s="365"/>
      <c r="D7" s="172"/>
      <c r="E7" s="130"/>
      <c r="F7" s="365"/>
      <c r="G7" s="365"/>
      <c r="H7" s="130"/>
      <c r="I7" s="365"/>
      <c r="J7" s="365"/>
      <c r="K7" s="365"/>
    </row>
    <row r="8" spans="1:11" ht="21.75" customHeight="1">
      <c r="A8" s="261" t="s">
        <v>112</v>
      </c>
      <c r="B8" s="166"/>
      <c r="C8" s="168">
        <v>23</v>
      </c>
      <c r="D8" s="135">
        <v>8.16</v>
      </c>
      <c r="E8" s="167"/>
      <c r="F8" s="252">
        <v>14327</v>
      </c>
      <c r="G8" s="135">
        <v>6.45</v>
      </c>
      <c r="H8" s="167"/>
      <c r="I8" s="252">
        <v>35188</v>
      </c>
      <c r="J8" s="251">
        <v>20861</v>
      </c>
      <c r="K8" s="168">
        <v>145.61000000000001</v>
      </c>
    </row>
    <row r="9" spans="1:11" ht="21.75" customHeight="1">
      <c r="A9" s="261" t="s">
        <v>127</v>
      </c>
      <c r="B9" s="166"/>
      <c r="C9" s="168">
        <v>13</v>
      </c>
      <c r="D9" s="135">
        <v>4.6100000000000003</v>
      </c>
      <c r="E9" s="167"/>
      <c r="F9" s="252">
        <v>7988</v>
      </c>
      <c r="G9" s="135">
        <v>3.6</v>
      </c>
      <c r="H9" s="167"/>
      <c r="I9" s="252">
        <v>10980</v>
      </c>
      <c r="J9" s="251">
        <v>2992</v>
      </c>
      <c r="K9" s="168">
        <v>37.46</v>
      </c>
    </row>
    <row r="10" spans="1:11" ht="21.75" customHeight="1">
      <c r="A10" s="261" t="s">
        <v>111</v>
      </c>
      <c r="B10" s="166"/>
      <c r="C10" s="168">
        <v>3</v>
      </c>
      <c r="D10" s="135">
        <v>1.06</v>
      </c>
      <c r="E10" s="167"/>
      <c r="F10" s="252">
        <v>2295</v>
      </c>
      <c r="G10" s="135">
        <v>1.03</v>
      </c>
      <c r="H10" s="167"/>
      <c r="I10" s="252">
        <v>4132</v>
      </c>
      <c r="J10" s="251">
        <v>1837</v>
      </c>
      <c r="K10" s="168">
        <v>80.040000000000006</v>
      </c>
    </row>
    <row r="11" spans="1:11" ht="21.75" customHeight="1">
      <c r="A11" s="261" t="s">
        <v>118</v>
      </c>
      <c r="B11" s="166"/>
      <c r="C11" s="168">
        <v>5</v>
      </c>
      <c r="D11" s="135">
        <v>1.77</v>
      </c>
      <c r="E11" s="167"/>
      <c r="F11" s="252">
        <v>2047</v>
      </c>
      <c r="G11" s="135">
        <v>0.92</v>
      </c>
      <c r="H11" s="167"/>
      <c r="I11" s="252">
        <v>3880</v>
      </c>
      <c r="J11" s="251">
        <v>1833</v>
      </c>
      <c r="K11" s="168">
        <v>89.55</v>
      </c>
    </row>
    <row r="12" spans="1:11" ht="21.75" customHeight="1">
      <c r="A12" s="261" t="s">
        <v>115</v>
      </c>
      <c r="B12" s="166"/>
      <c r="C12" s="168">
        <v>12</v>
      </c>
      <c r="D12" s="135">
        <v>4.26</v>
      </c>
      <c r="E12" s="167"/>
      <c r="F12" s="252">
        <v>3478</v>
      </c>
      <c r="G12" s="135">
        <v>1.57</v>
      </c>
      <c r="H12" s="167"/>
      <c r="I12" s="252">
        <v>5085</v>
      </c>
      <c r="J12" s="251">
        <v>1607</v>
      </c>
      <c r="K12" s="366">
        <v>46.2</v>
      </c>
    </row>
    <row r="13" spans="1:11" ht="21.75" customHeight="1">
      <c r="A13" s="261" t="s">
        <v>119</v>
      </c>
      <c r="B13" s="166"/>
      <c r="C13" s="168">
        <v>3</v>
      </c>
      <c r="D13" s="135">
        <v>1.06</v>
      </c>
      <c r="E13" s="167"/>
      <c r="F13" s="252">
        <v>1173</v>
      </c>
      <c r="G13" s="135">
        <v>0.53</v>
      </c>
      <c r="H13" s="167"/>
      <c r="I13" s="252">
        <v>2737</v>
      </c>
      <c r="J13" s="251">
        <v>1564</v>
      </c>
      <c r="K13" s="168">
        <v>133.33000000000001</v>
      </c>
    </row>
    <row r="14" spans="1:11" ht="21.75" customHeight="1">
      <c r="A14" s="261" t="s">
        <v>107</v>
      </c>
      <c r="B14" s="166"/>
      <c r="C14" s="168">
        <v>9</v>
      </c>
      <c r="D14" s="135">
        <v>3.19</v>
      </c>
      <c r="E14" s="167"/>
      <c r="F14" s="252">
        <v>7386</v>
      </c>
      <c r="G14" s="135">
        <v>3.33</v>
      </c>
      <c r="H14" s="167"/>
      <c r="I14" s="252">
        <v>8771</v>
      </c>
      <c r="J14" s="251">
        <v>1385</v>
      </c>
      <c r="K14" s="168">
        <v>18.75</v>
      </c>
    </row>
    <row r="15" spans="1:11" ht="21.75" customHeight="1">
      <c r="A15" s="261" t="s">
        <v>109</v>
      </c>
      <c r="B15" s="166"/>
      <c r="C15" s="168">
        <v>7</v>
      </c>
      <c r="D15" s="135">
        <v>2.48</v>
      </c>
      <c r="E15" s="167"/>
      <c r="F15" s="252">
        <v>3240</v>
      </c>
      <c r="G15" s="135">
        <v>1.46</v>
      </c>
      <c r="H15" s="167"/>
      <c r="I15" s="252">
        <v>4341</v>
      </c>
      <c r="J15" s="251">
        <v>1101</v>
      </c>
      <c r="K15" s="168">
        <v>33.979999999999997</v>
      </c>
    </row>
    <row r="16" spans="1:11" ht="21.75" customHeight="1">
      <c r="A16" s="261" t="s">
        <v>131</v>
      </c>
      <c r="B16" s="166"/>
      <c r="C16" s="168">
        <v>17</v>
      </c>
      <c r="D16" s="135">
        <v>6.03</v>
      </c>
      <c r="E16" s="167"/>
      <c r="F16" s="252">
        <v>6946</v>
      </c>
      <c r="G16" s="135">
        <v>3.13</v>
      </c>
      <c r="H16" s="167"/>
      <c r="I16" s="252">
        <v>8013</v>
      </c>
      <c r="J16" s="251">
        <v>1067</v>
      </c>
      <c r="K16" s="168">
        <v>15.36</v>
      </c>
    </row>
    <row r="17" spans="1:11" ht="21.75" customHeight="1">
      <c r="A17" s="261" t="s">
        <v>124</v>
      </c>
      <c r="B17" s="166"/>
      <c r="C17" s="168">
        <v>4</v>
      </c>
      <c r="D17" s="135">
        <v>1.42</v>
      </c>
      <c r="E17" s="167"/>
      <c r="F17" s="252">
        <v>2695</v>
      </c>
      <c r="G17" s="135">
        <v>1.21</v>
      </c>
      <c r="H17" s="167"/>
      <c r="I17" s="252">
        <v>3752</v>
      </c>
      <c r="J17" s="251">
        <v>1057</v>
      </c>
      <c r="K17" s="168">
        <v>39.22</v>
      </c>
    </row>
    <row r="18" spans="1:11" ht="21.75" customHeight="1">
      <c r="A18" s="261" t="s">
        <v>128</v>
      </c>
      <c r="B18" s="166"/>
      <c r="C18" s="168">
        <v>8</v>
      </c>
      <c r="D18" s="135">
        <v>2.84</v>
      </c>
      <c r="E18" s="167"/>
      <c r="F18" s="252">
        <v>3146</v>
      </c>
      <c r="G18" s="135">
        <v>1.42</v>
      </c>
      <c r="H18" s="167"/>
      <c r="I18" s="252">
        <v>4102</v>
      </c>
      <c r="J18" s="135">
        <v>956</v>
      </c>
      <c r="K18" s="168">
        <v>30.39</v>
      </c>
    </row>
    <row r="19" spans="1:11" ht="21.75" customHeight="1">
      <c r="A19" s="261" t="s">
        <v>106</v>
      </c>
      <c r="B19" s="166"/>
      <c r="C19" s="168">
        <v>15</v>
      </c>
      <c r="D19" s="135">
        <v>5.32</v>
      </c>
      <c r="E19" s="167"/>
      <c r="F19" s="252">
        <v>4610</v>
      </c>
      <c r="G19" s="135">
        <v>2.08</v>
      </c>
      <c r="H19" s="167"/>
      <c r="I19" s="252">
        <v>5522</v>
      </c>
      <c r="J19" s="135">
        <v>912</v>
      </c>
      <c r="K19" s="168">
        <v>19.78</v>
      </c>
    </row>
    <row r="20" spans="1:11" ht="21.75" customHeight="1">
      <c r="A20" s="261" t="s">
        <v>120</v>
      </c>
      <c r="B20" s="166"/>
      <c r="C20" s="168">
        <v>4</v>
      </c>
      <c r="D20" s="135">
        <v>1.42</v>
      </c>
      <c r="E20" s="167"/>
      <c r="F20" s="252">
        <v>9663</v>
      </c>
      <c r="G20" s="135">
        <v>4.3499999999999996</v>
      </c>
      <c r="H20" s="167"/>
      <c r="I20" s="252">
        <v>10162</v>
      </c>
      <c r="J20" s="135">
        <v>499</v>
      </c>
      <c r="K20" s="168">
        <v>5.16</v>
      </c>
    </row>
    <row r="21" spans="1:11" ht="21.75" customHeight="1">
      <c r="A21" s="261" t="s">
        <v>102</v>
      </c>
      <c r="B21" s="166"/>
      <c r="C21" s="168">
        <v>3</v>
      </c>
      <c r="D21" s="135">
        <v>1.06</v>
      </c>
      <c r="E21" s="167"/>
      <c r="F21" s="252">
        <v>1808</v>
      </c>
      <c r="G21" s="135">
        <v>0.81</v>
      </c>
      <c r="H21" s="167"/>
      <c r="I21" s="252">
        <v>2005</v>
      </c>
      <c r="J21" s="135">
        <v>197</v>
      </c>
      <c r="K21" s="366">
        <v>10.9</v>
      </c>
    </row>
    <row r="22" spans="1:11" ht="21.75" customHeight="1">
      <c r="A22" s="261" t="s">
        <v>114</v>
      </c>
      <c r="B22" s="166"/>
      <c r="C22" s="168">
        <v>12</v>
      </c>
      <c r="D22" s="135">
        <v>4.26</v>
      </c>
      <c r="E22" s="167"/>
      <c r="F22" s="252">
        <v>3827</v>
      </c>
      <c r="G22" s="135">
        <v>1.72</v>
      </c>
      <c r="H22" s="167"/>
      <c r="I22" s="252">
        <v>3992</v>
      </c>
      <c r="J22" s="135">
        <v>165</v>
      </c>
      <c r="K22" s="168">
        <v>4.3099999999999996</v>
      </c>
    </row>
    <row r="23" spans="1:11" ht="21.75" customHeight="1">
      <c r="A23" s="261" t="s">
        <v>130</v>
      </c>
      <c r="B23" s="166"/>
      <c r="C23" s="168">
        <v>2</v>
      </c>
      <c r="D23" s="135">
        <v>0.71</v>
      </c>
      <c r="E23" s="167"/>
      <c r="F23" s="252">
        <v>1060</v>
      </c>
      <c r="G23" s="135">
        <v>0.48</v>
      </c>
      <c r="H23" s="167"/>
      <c r="I23" s="252">
        <v>1053</v>
      </c>
      <c r="J23" s="135">
        <v>-7</v>
      </c>
      <c r="K23" s="168">
        <v>-0.66</v>
      </c>
    </row>
    <row r="24" spans="1:11" ht="21.75" customHeight="1">
      <c r="A24" s="261" t="s">
        <v>125</v>
      </c>
      <c r="B24" s="166"/>
      <c r="C24" s="168">
        <v>5</v>
      </c>
      <c r="D24" s="135">
        <v>1.77</v>
      </c>
      <c r="E24" s="167"/>
      <c r="F24" s="252">
        <v>3230</v>
      </c>
      <c r="G24" s="135">
        <v>1.45</v>
      </c>
      <c r="H24" s="167"/>
      <c r="I24" s="252">
        <v>3132</v>
      </c>
      <c r="J24" s="135">
        <v>-98</v>
      </c>
      <c r="K24" s="168">
        <v>-3.03</v>
      </c>
    </row>
    <row r="25" spans="1:11" ht="21.75" customHeight="1">
      <c r="A25" s="261" t="s">
        <v>133</v>
      </c>
      <c r="B25" s="166"/>
      <c r="C25" s="168">
        <v>13</v>
      </c>
      <c r="D25" s="135">
        <v>4.6100000000000003</v>
      </c>
      <c r="E25" s="167"/>
      <c r="F25" s="252">
        <v>2415</v>
      </c>
      <c r="G25" s="135">
        <v>1.0900000000000001</v>
      </c>
      <c r="H25" s="167"/>
      <c r="I25" s="252">
        <v>2306</v>
      </c>
      <c r="J25" s="135">
        <v>-109</v>
      </c>
      <c r="K25" s="168">
        <v>-4.51</v>
      </c>
    </row>
    <row r="26" spans="1:11" ht="21.75" customHeight="1">
      <c r="A26" s="261" t="s">
        <v>139</v>
      </c>
      <c r="B26" s="166"/>
      <c r="C26" s="168">
        <v>1</v>
      </c>
      <c r="D26" s="135">
        <v>0.35</v>
      </c>
      <c r="E26" s="167"/>
      <c r="F26" s="168">
        <v>812</v>
      </c>
      <c r="G26" s="135">
        <v>0.37</v>
      </c>
      <c r="H26" s="167"/>
      <c r="I26" s="168">
        <v>635</v>
      </c>
      <c r="J26" s="135">
        <v>-177</v>
      </c>
      <c r="K26" s="366">
        <v>-21.8</v>
      </c>
    </row>
    <row r="27" spans="1:11" ht="21.75" customHeight="1">
      <c r="A27" s="261" t="s">
        <v>142</v>
      </c>
      <c r="B27" s="166"/>
      <c r="C27" s="168">
        <v>1</v>
      </c>
      <c r="D27" s="135">
        <v>0.35</v>
      </c>
      <c r="E27" s="167"/>
      <c r="F27" s="252">
        <v>2520</v>
      </c>
      <c r="G27" s="135">
        <v>1.1299999999999999</v>
      </c>
      <c r="H27" s="167"/>
      <c r="I27" s="252">
        <v>2324</v>
      </c>
      <c r="J27" s="135">
        <v>-196</v>
      </c>
      <c r="K27" s="168">
        <v>-7.78</v>
      </c>
    </row>
    <row r="28" spans="1:11" ht="21.75" customHeight="1">
      <c r="A28" s="261" t="s">
        <v>121</v>
      </c>
      <c r="B28" s="166"/>
      <c r="C28" s="168">
        <v>9</v>
      </c>
      <c r="D28" s="135">
        <v>3.19</v>
      </c>
      <c r="E28" s="167"/>
      <c r="F28" s="252">
        <v>4072</v>
      </c>
      <c r="G28" s="135">
        <v>1.83</v>
      </c>
      <c r="H28" s="167"/>
      <c r="I28" s="252">
        <v>3861</v>
      </c>
      <c r="J28" s="135">
        <v>-211</v>
      </c>
      <c r="K28" s="168">
        <v>-5.18</v>
      </c>
    </row>
    <row r="29" spans="1:11" ht="21.75" customHeight="1">
      <c r="A29" s="261" t="s">
        <v>122</v>
      </c>
      <c r="B29" s="166"/>
      <c r="C29" s="168">
        <v>20</v>
      </c>
      <c r="D29" s="135">
        <v>7.09</v>
      </c>
      <c r="E29" s="167"/>
      <c r="F29" s="252">
        <v>7798</v>
      </c>
      <c r="G29" s="135">
        <v>3.51</v>
      </c>
      <c r="H29" s="167"/>
      <c r="I29" s="252">
        <v>7554</v>
      </c>
      <c r="J29" s="135">
        <v>-244</v>
      </c>
      <c r="K29" s="168">
        <v>-3.13</v>
      </c>
    </row>
    <row r="30" spans="1:11" ht="21.75" customHeight="1">
      <c r="A30" s="261" t="s">
        <v>135</v>
      </c>
      <c r="B30" s="166"/>
      <c r="C30" s="168">
        <v>1</v>
      </c>
      <c r="D30" s="135">
        <v>0.35</v>
      </c>
      <c r="E30" s="167"/>
      <c r="F30" s="168">
        <v>844</v>
      </c>
      <c r="G30" s="135">
        <v>0.38</v>
      </c>
      <c r="H30" s="167"/>
      <c r="I30" s="168">
        <v>573</v>
      </c>
      <c r="J30" s="135">
        <v>-271</v>
      </c>
      <c r="K30" s="168">
        <v>-32.11</v>
      </c>
    </row>
    <row r="31" spans="1:11" ht="21.75" customHeight="1">
      <c r="A31" s="261" t="s">
        <v>143</v>
      </c>
      <c r="B31" s="166"/>
      <c r="C31" s="168">
        <v>1</v>
      </c>
      <c r="D31" s="135">
        <v>0.35</v>
      </c>
      <c r="E31" s="167"/>
      <c r="F31" s="252">
        <v>2520</v>
      </c>
      <c r="G31" s="135">
        <v>1.1299999999999999</v>
      </c>
      <c r="H31" s="167"/>
      <c r="I31" s="252">
        <v>2217</v>
      </c>
      <c r="J31" s="135">
        <v>-303</v>
      </c>
      <c r="K31" s="168">
        <v>-12.02</v>
      </c>
    </row>
    <row r="32" spans="1:11" ht="21.75" customHeight="1">
      <c r="A32" s="261" t="s">
        <v>138</v>
      </c>
      <c r="B32" s="166"/>
      <c r="C32" s="168">
        <v>1</v>
      </c>
      <c r="D32" s="135">
        <v>0.35</v>
      </c>
      <c r="E32" s="167"/>
      <c r="F32" s="168">
        <v>480</v>
      </c>
      <c r="G32" s="135">
        <v>0.22</v>
      </c>
      <c r="H32" s="167"/>
      <c r="I32" s="168">
        <v>158</v>
      </c>
      <c r="J32" s="135">
        <v>-322</v>
      </c>
      <c r="K32" s="168">
        <v>-67.08</v>
      </c>
    </row>
    <row r="33" spans="1:11" ht="21.75" customHeight="1">
      <c r="A33" s="261" t="s">
        <v>148</v>
      </c>
      <c r="B33" s="166"/>
      <c r="C33" s="168">
        <v>1</v>
      </c>
      <c r="D33" s="135">
        <v>0.35</v>
      </c>
      <c r="E33" s="167"/>
      <c r="F33" s="168">
        <v>460</v>
      </c>
      <c r="G33" s="135">
        <v>0.21</v>
      </c>
      <c r="H33" s="167"/>
      <c r="I33" s="168">
        <v>129</v>
      </c>
      <c r="J33" s="135">
        <v>-331</v>
      </c>
      <c r="K33" s="168">
        <v>-71.959999999999994</v>
      </c>
    </row>
    <row r="34" spans="1:11" ht="21.75" customHeight="1">
      <c r="A34" s="261" t="s">
        <v>116</v>
      </c>
      <c r="B34" s="166"/>
      <c r="C34" s="168">
        <v>12</v>
      </c>
      <c r="D34" s="135">
        <v>4.26</v>
      </c>
      <c r="E34" s="167"/>
      <c r="F34" s="252">
        <v>13667</v>
      </c>
      <c r="G34" s="135">
        <v>6.15</v>
      </c>
      <c r="H34" s="167"/>
      <c r="I34" s="252">
        <v>13333</v>
      </c>
      <c r="J34" s="135">
        <v>-334</v>
      </c>
      <c r="K34" s="168">
        <v>-2.44</v>
      </c>
    </row>
    <row r="35" spans="1:11" ht="21.75" customHeight="1">
      <c r="A35" s="261" t="s">
        <v>136</v>
      </c>
      <c r="B35" s="166"/>
      <c r="C35" s="168">
        <v>1</v>
      </c>
      <c r="D35" s="135">
        <v>0.35</v>
      </c>
      <c r="E35" s="167"/>
      <c r="F35" s="252">
        <v>2670</v>
      </c>
      <c r="G35" s="135">
        <v>1.2</v>
      </c>
      <c r="H35" s="167"/>
      <c r="I35" s="252">
        <v>2300</v>
      </c>
      <c r="J35" s="135">
        <v>-370</v>
      </c>
      <c r="K35" s="168">
        <v>-13.86</v>
      </c>
    </row>
    <row r="36" spans="1:11" ht="21.75" customHeight="1">
      <c r="A36" s="261" t="s">
        <v>113</v>
      </c>
      <c r="B36" s="166"/>
      <c r="C36" s="168">
        <v>11</v>
      </c>
      <c r="D36" s="135">
        <v>3.9</v>
      </c>
      <c r="E36" s="167"/>
      <c r="F36" s="252">
        <v>6781</v>
      </c>
      <c r="G36" s="135">
        <v>3.05</v>
      </c>
      <c r="H36" s="167"/>
      <c r="I36" s="252">
        <v>6390</v>
      </c>
      <c r="J36" s="135">
        <v>-391</v>
      </c>
      <c r="K36" s="168">
        <v>-5.77</v>
      </c>
    </row>
    <row r="37" spans="1:11" ht="21.75" customHeight="1">
      <c r="A37" s="261" t="s">
        <v>123</v>
      </c>
      <c r="B37" s="166"/>
      <c r="C37" s="168">
        <v>4</v>
      </c>
      <c r="D37" s="135">
        <v>1.42</v>
      </c>
      <c r="E37" s="167"/>
      <c r="F37" s="252">
        <v>3463</v>
      </c>
      <c r="G37" s="135">
        <v>1.56</v>
      </c>
      <c r="H37" s="167"/>
      <c r="I37" s="252">
        <v>3043</v>
      </c>
      <c r="J37" s="135">
        <v>-420</v>
      </c>
      <c r="K37" s="168">
        <v>-12.13</v>
      </c>
    </row>
    <row r="38" spans="1:11" ht="21.75" customHeight="1">
      <c r="A38" s="261" t="s">
        <v>144</v>
      </c>
      <c r="B38" s="166"/>
      <c r="C38" s="168">
        <v>1</v>
      </c>
      <c r="D38" s="135">
        <v>0.35</v>
      </c>
      <c r="E38" s="167"/>
      <c r="F38" s="252">
        <v>2520</v>
      </c>
      <c r="G38" s="135">
        <v>1.1299999999999999</v>
      </c>
      <c r="H38" s="167"/>
      <c r="I38" s="252">
        <v>2080</v>
      </c>
      <c r="J38" s="135">
        <v>-440</v>
      </c>
      <c r="K38" s="168">
        <v>-17.46</v>
      </c>
    </row>
    <row r="39" spans="1:11" ht="21.75" customHeight="1">
      <c r="A39" s="261" t="s">
        <v>140</v>
      </c>
      <c r="B39" s="166"/>
      <c r="C39" s="168">
        <v>1</v>
      </c>
      <c r="D39" s="135">
        <v>0.35</v>
      </c>
      <c r="E39" s="167"/>
      <c r="F39" s="252">
        <v>2520</v>
      </c>
      <c r="G39" s="135">
        <v>1.1299999999999999</v>
      </c>
      <c r="H39" s="167"/>
      <c r="I39" s="252">
        <v>2062</v>
      </c>
      <c r="J39" s="135">
        <v>-458</v>
      </c>
      <c r="K39" s="168">
        <v>-18.170000000000002</v>
      </c>
    </row>
    <row r="40" spans="1:11" ht="21.75" customHeight="1">
      <c r="A40" s="261" t="s">
        <v>147</v>
      </c>
      <c r="B40" s="166"/>
      <c r="C40" s="168">
        <v>1</v>
      </c>
      <c r="D40" s="135">
        <v>0.35</v>
      </c>
      <c r="E40" s="167"/>
      <c r="F40" s="252">
        <v>2528</v>
      </c>
      <c r="G40" s="135">
        <v>1.1399999999999999</v>
      </c>
      <c r="H40" s="167"/>
      <c r="I40" s="252">
        <v>2026</v>
      </c>
      <c r="J40" s="135">
        <v>-502</v>
      </c>
      <c r="K40" s="168">
        <v>-19.86</v>
      </c>
    </row>
    <row r="41" spans="1:11" ht="21.75" customHeight="1">
      <c r="A41" s="261" t="s">
        <v>141</v>
      </c>
      <c r="B41" s="166"/>
      <c r="C41" s="168">
        <v>1</v>
      </c>
      <c r="D41" s="135">
        <v>0.35</v>
      </c>
      <c r="E41" s="167"/>
      <c r="F41" s="252">
        <v>2520</v>
      </c>
      <c r="G41" s="135">
        <v>1.1299999999999999</v>
      </c>
      <c r="H41" s="167"/>
      <c r="I41" s="252">
        <v>1912</v>
      </c>
      <c r="J41" s="135">
        <v>-608</v>
      </c>
      <c r="K41" s="168">
        <v>-24.13</v>
      </c>
    </row>
    <row r="42" spans="1:11" ht="21.75" customHeight="1">
      <c r="A42" s="261" t="s">
        <v>104</v>
      </c>
      <c r="B42" s="166"/>
      <c r="C42" s="168">
        <v>4</v>
      </c>
      <c r="D42" s="135">
        <v>1.42</v>
      </c>
      <c r="E42" s="167"/>
      <c r="F42" s="252">
        <v>1909</v>
      </c>
      <c r="G42" s="135">
        <v>0.86</v>
      </c>
      <c r="H42" s="167"/>
      <c r="I42" s="252">
        <v>1208</v>
      </c>
      <c r="J42" s="135">
        <v>-701</v>
      </c>
      <c r="K42" s="168">
        <v>-36.72</v>
      </c>
    </row>
    <row r="43" spans="1:11" ht="21.75" customHeight="1">
      <c r="A43" s="261" t="s">
        <v>105</v>
      </c>
      <c r="B43" s="166"/>
      <c r="C43" s="168">
        <v>2</v>
      </c>
      <c r="D43" s="135">
        <v>0.71</v>
      </c>
      <c r="E43" s="167"/>
      <c r="F43" s="252">
        <v>1782</v>
      </c>
      <c r="G43" s="135">
        <v>0.8</v>
      </c>
      <c r="H43" s="167"/>
      <c r="I43" s="252">
        <v>1018</v>
      </c>
      <c r="J43" s="135">
        <v>-764</v>
      </c>
      <c r="K43" s="168">
        <v>-42.87</v>
      </c>
    </row>
    <row r="44" spans="1:11" ht="21.75" customHeight="1">
      <c r="A44" s="261" t="s">
        <v>146</v>
      </c>
      <c r="B44" s="166"/>
      <c r="C44" s="168">
        <v>1</v>
      </c>
      <c r="D44" s="135">
        <v>0.35</v>
      </c>
      <c r="E44" s="167"/>
      <c r="F44" s="252">
        <v>2520</v>
      </c>
      <c r="G44" s="135">
        <v>1.1299999999999999</v>
      </c>
      <c r="H44" s="167"/>
      <c r="I44" s="252">
        <v>1429</v>
      </c>
      <c r="J44" s="251">
        <v>-1091</v>
      </c>
      <c r="K44" s="168">
        <v>-43.29</v>
      </c>
    </row>
    <row r="45" spans="1:11" ht="21.75" customHeight="1">
      <c r="A45" s="261" t="s">
        <v>132</v>
      </c>
      <c r="B45" s="166"/>
      <c r="C45" s="168">
        <v>4</v>
      </c>
      <c r="D45" s="135">
        <v>1.42</v>
      </c>
      <c r="E45" s="167"/>
      <c r="F45" s="252">
        <v>3019</v>
      </c>
      <c r="G45" s="135">
        <v>1.36</v>
      </c>
      <c r="H45" s="167"/>
      <c r="I45" s="252">
        <v>1752</v>
      </c>
      <c r="J45" s="251">
        <v>-1267</v>
      </c>
      <c r="K45" s="168">
        <v>-41.97</v>
      </c>
    </row>
    <row r="46" spans="1:11" ht="21.75" customHeight="1">
      <c r="A46" s="261" t="s">
        <v>145</v>
      </c>
      <c r="B46" s="166"/>
      <c r="C46" s="168">
        <v>1</v>
      </c>
      <c r="D46" s="135">
        <v>0.35</v>
      </c>
      <c r="E46" s="167"/>
      <c r="F46" s="252">
        <v>2528</v>
      </c>
      <c r="G46" s="135">
        <v>1.1399999999999999</v>
      </c>
      <c r="H46" s="167"/>
      <c r="I46" s="252">
        <v>1182</v>
      </c>
      <c r="J46" s="251">
        <v>-1346</v>
      </c>
      <c r="K46" s="168">
        <v>-53.24</v>
      </c>
    </row>
    <row r="47" spans="1:11" ht="21.75" customHeight="1">
      <c r="A47" s="261" t="s">
        <v>137</v>
      </c>
      <c r="B47" s="166"/>
      <c r="C47" s="168">
        <v>1</v>
      </c>
      <c r="D47" s="135">
        <v>0.35</v>
      </c>
      <c r="E47" s="167"/>
      <c r="F47" s="252">
        <v>3078</v>
      </c>
      <c r="G47" s="135">
        <v>1.39</v>
      </c>
      <c r="H47" s="167"/>
      <c r="I47" s="252">
        <v>1692</v>
      </c>
      <c r="J47" s="251">
        <v>-1386</v>
      </c>
      <c r="K47" s="168">
        <v>-45.03</v>
      </c>
    </row>
    <row r="48" spans="1:11" ht="21.75" customHeight="1">
      <c r="A48" s="261" t="s">
        <v>117</v>
      </c>
      <c r="B48" s="166"/>
      <c r="C48" s="168">
        <v>11</v>
      </c>
      <c r="D48" s="135">
        <v>3.9</v>
      </c>
      <c r="E48" s="167"/>
      <c r="F48" s="252">
        <v>8233</v>
      </c>
      <c r="G48" s="135">
        <v>3.71</v>
      </c>
      <c r="H48" s="167"/>
      <c r="I48" s="252">
        <v>6555</v>
      </c>
      <c r="J48" s="251">
        <v>-1678</v>
      </c>
      <c r="K48" s="168">
        <v>-20.38</v>
      </c>
    </row>
    <row r="49" spans="1:11" ht="21.75" customHeight="1">
      <c r="A49" s="261" t="s">
        <v>129</v>
      </c>
      <c r="B49" s="166"/>
      <c r="C49" s="168">
        <v>7</v>
      </c>
      <c r="D49" s="135">
        <v>2.48</v>
      </c>
      <c r="E49" s="167"/>
      <c r="F49" s="252">
        <v>6158</v>
      </c>
      <c r="G49" s="135">
        <v>2.77</v>
      </c>
      <c r="H49" s="167"/>
      <c r="I49" s="252">
        <v>4002</v>
      </c>
      <c r="J49" s="251">
        <v>-2156</v>
      </c>
      <c r="K49" s="168">
        <v>-35.01</v>
      </c>
    </row>
    <row r="50" spans="1:11" ht="21.75" customHeight="1">
      <c r="A50" s="261" t="s">
        <v>110</v>
      </c>
      <c r="B50" s="166"/>
      <c r="C50" s="168">
        <v>4</v>
      </c>
      <c r="D50" s="135">
        <v>1.42</v>
      </c>
      <c r="E50" s="167"/>
      <c r="F50" s="252">
        <v>3573</v>
      </c>
      <c r="G50" s="135">
        <v>1.61</v>
      </c>
      <c r="H50" s="167"/>
      <c r="I50" s="252">
        <v>1204</v>
      </c>
      <c r="J50" s="251">
        <v>-2369</v>
      </c>
      <c r="K50" s="366">
        <v>-66.3</v>
      </c>
    </row>
    <row r="51" spans="1:11" ht="21.75" customHeight="1">
      <c r="A51" s="261" t="s">
        <v>126</v>
      </c>
      <c r="B51" s="166"/>
      <c r="C51" s="168">
        <v>4</v>
      </c>
      <c r="D51" s="135">
        <v>1.42</v>
      </c>
      <c r="E51" s="167"/>
      <c r="F51" s="252">
        <v>6732</v>
      </c>
      <c r="G51" s="135">
        <v>3.03</v>
      </c>
      <c r="H51" s="167"/>
      <c r="I51" s="252">
        <v>4085</v>
      </c>
      <c r="J51" s="251">
        <v>-2647</v>
      </c>
      <c r="K51" s="168">
        <v>-39.32</v>
      </c>
    </row>
    <row r="52" spans="1:11" ht="21.75" customHeight="1">
      <c r="A52" s="261" t="s">
        <v>103</v>
      </c>
      <c r="B52" s="166"/>
      <c r="C52" s="168">
        <v>5</v>
      </c>
      <c r="D52" s="135">
        <v>1.77</v>
      </c>
      <c r="E52" s="167"/>
      <c r="F52" s="252">
        <v>16065</v>
      </c>
      <c r="G52" s="135">
        <v>7.23</v>
      </c>
      <c r="H52" s="167"/>
      <c r="I52" s="252">
        <v>13310</v>
      </c>
      <c r="J52" s="251">
        <v>-2755</v>
      </c>
      <c r="K52" s="168">
        <v>-17.149999999999999</v>
      </c>
    </row>
    <row r="53" spans="1:11" ht="21.75" customHeight="1">
      <c r="A53" s="261" t="s">
        <v>108</v>
      </c>
      <c r="B53" s="166"/>
      <c r="C53" s="168">
        <v>13</v>
      </c>
      <c r="D53" s="135">
        <v>4.6100000000000003</v>
      </c>
      <c r="E53" s="167"/>
      <c r="F53" s="252">
        <v>28969</v>
      </c>
      <c r="G53" s="135">
        <v>13.04</v>
      </c>
      <c r="H53" s="167"/>
      <c r="I53" s="252">
        <v>25497</v>
      </c>
      <c r="J53" s="251">
        <v>-3472</v>
      </c>
      <c r="K53" s="168">
        <v>-11.99</v>
      </c>
    </row>
    <row r="54" spans="1:11" ht="8.1" customHeight="1">
      <c r="A54" s="134"/>
      <c r="B54" s="134"/>
      <c r="C54" s="134"/>
      <c r="D54" s="134"/>
      <c r="E54" s="134"/>
      <c r="F54" s="134"/>
      <c r="G54" s="134"/>
      <c r="H54" s="134"/>
      <c r="I54" s="134"/>
      <c r="J54" s="134"/>
      <c r="K54" s="134"/>
    </row>
    <row r="55" spans="1:11" ht="18.75">
      <c r="A55" s="254" t="s">
        <v>199</v>
      </c>
      <c r="B55" s="145"/>
      <c r="C55" s="138">
        <v>282</v>
      </c>
      <c r="D55" s="137">
        <v>100</v>
      </c>
      <c r="E55" s="169"/>
      <c r="F55" s="253">
        <v>222075</v>
      </c>
      <c r="G55" s="138">
        <v>100</v>
      </c>
      <c r="H55" s="169"/>
      <c r="I55" s="253">
        <v>232684</v>
      </c>
      <c r="J55" s="253">
        <v>10609</v>
      </c>
      <c r="K55" s="138">
        <v>4.78</v>
      </c>
    </row>
    <row r="56" spans="1:11" ht="8.1" customHeight="1">
      <c r="A56" s="170"/>
      <c r="B56" s="145"/>
      <c r="C56" s="130"/>
      <c r="D56" s="130"/>
      <c r="E56" s="145"/>
      <c r="F56" s="130"/>
      <c r="G56" s="130"/>
      <c r="H56" s="145"/>
      <c r="I56" s="130"/>
      <c r="J56" s="130"/>
      <c r="K56" s="130"/>
    </row>
    <row r="57" spans="1:11" ht="18.75">
      <c r="A57" s="254" t="s">
        <v>200</v>
      </c>
      <c r="B57" s="145"/>
      <c r="C57" s="138">
        <v>285</v>
      </c>
      <c r="D57" s="137">
        <v>100</v>
      </c>
      <c r="E57" s="169"/>
      <c r="F57" s="253">
        <v>220994</v>
      </c>
      <c r="G57" s="138">
        <v>100</v>
      </c>
      <c r="H57" s="169"/>
      <c r="I57" s="253">
        <v>232829</v>
      </c>
      <c r="J57" s="253">
        <v>11835</v>
      </c>
      <c r="K57" s="138">
        <v>5.36</v>
      </c>
    </row>
    <row r="58" spans="1:11">
      <c r="A58" s="171"/>
      <c r="B58" s="134"/>
      <c r="C58" s="126"/>
      <c r="D58" s="126"/>
      <c r="E58" s="126"/>
      <c r="F58" s="126"/>
      <c r="G58" s="126"/>
      <c r="H58" s="126"/>
      <c r="I58" s="126"/>
      <c r="J58" s="126"/>
      <c r="K58" s="126"/>
    </row>
    <row r="59" spans="1:11" s="165" customFormat="1" ht="15" customHeight="1">
      <c r="A59" s="126" t="s">
        <v>201</v>
      </c>
      <c r="B59" s="126"/>
      <c r="C59" s="126"/>
      <c r="D59" s="126"/>
      <c r="E59" s="126"/>
      <c r="F59" s="126"/>
      <c r="G59" s="126"/>
      <c r="H59" s="126"/>
      <c r="I59" s="126"/>
      <c r="J59" s="126"/>
      <c r="K59" s="126"/>
    </row>
    <row r="60" spans="1:11" s="165" customFormat="1" ht="15" customHeight="1">
      <c r="A60" s="126" t="s">
        <v>202</v>
      </c>
      <c r="B60" s="126"/>
      <c r="C60" s="126"/>
      <c r="D60" s="126"/>
      <c r="E60" s="126"/>
      <c r="F60" s="126"/>
      <c r="G60" s="126"/>
      <c r="H60" s="126"/>
      <c r="I60" s="126"/>
      <c r="J60" s="126"/>
      <c r="K60" s="126"/>
    </row>
    <row r="61" spans="1:11" s="165" customFormat="1" ht="15" customHeight="1">
      <c r="A61" s="126" t="s">
        <v>91</v>
      </c>
      <c r="B61" s="126"/>
      <c r="C61" s="126"/>
      <c r="D61" s="126"/>
      <c r="E61" s="126"/>
      <c r="F61" s="126"/>
      <c r="G61" s="126"/>
      <c r="H61" s="126"/>
      <c r="I61" s="126"/>
      <c r="J61" s="126"/>
      <c r="K61" s="126"/>
    </row>
    <row r="62" spans="1:11" s="165" customFormat="1" ht="15" customHeight="1">
      <c r="A62" s="126" t="s">
        <v>92</v>
      </c>
      <c r="B62" s="126"/>
      <c r="C62" s="126"/>
      <c r="D62" s="126"/>
      <c r="E62" s="126"/>
      <c r="F62" s="126"/>
      <c r="G62" s="126"/>
      <c r="H62" s="126"/>
      <c r="I62" s="126"/>
      <c r="J62" s="126"/>
      <c r="K62" s="126"/>
    </row>
    <row r="63" spans="1:11" s="165"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 footer="0.31496062992126"/>
  <pageSetup scale="39"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3DACA-F2AF-4EAB-B0C2-CC01A2F8A566}">
  <sheetPr>
    <pageSetUpPr fitToPage="1"/>
  </sheetPr>
  <dimension ref="A1:L78"/>
  <sheetViews>
    <sheetView view="pageBreakPreview" zoomScale="115" zoomScaleNormal="100" zoomScaleSheetLayoutView="115" workbookViewId="0">
      <selection activeCell="O28" sqref="O28"/>
    </sheetView>
  </sheetViews>
  <sheetFormatPr baseColWidth="10" defaultColWidth="11.42578125" defaultRowHeight="12.75"/>
  <cols>
    <col min="1" max="1" width="10.7109375" customWidth="1"/>
    <col min="2" max="2" width="12.140625" bestFit="1" customWidth="1"/>
  </cols>
  <sheetData>
    <row r="1" spans="1:12">
      <c r="A1" s="120" t="s">
        <v>79</v>
      </c>
    </row>
    <row r="2" spans="1:12" ht="21.95" customHeight="1">
      <c r="A2" s="580" t="s">
        <v>203</v>
      </c>
      <c r="B2" s="580"/>
      <c r="C2" s="580"/>
      <c r="D2" s="580"/>
      <c r="E2" s="580"/>
      <c r="F2" s="580"/>
      <c r="G2" s="580"/>
      <c r="H2" s="580"/>
      <c r="I2" s="580"/>
      <c r="J2" s="580"/>
      <c r="K2" s="580"/>
      <c r="L2" s="580"/>
    </row>
    <row r="3" spans="1:12" ht="21.95" customHeight="1">
      <c r="A3" s="580" t="str">
        <f>UPPER(CONCATENATE("Febrero 2024"))</f>
        <v>FEBRERO 2024</v>
      </c>
      <c r="B3" s="580"/>
      <c r="C3" s="580"/>
      <c r="D3" s="580"/>
      <c r="E3" s="580"/>
      <c r="F3" s="580"/>
      <c r="G3" s="580"/>
      <c r="H3" s="580"/>
      <c r="I3" s="580"/>
      <c r="J3" s="580"/>
      <c r="K3" s="580"/>
      <c r="L3" s="580"/>
    </row>
    <row r="4" spans="1:12">
      <c r="A4" s="121"/>
    </row>
    <row r="5" spans="1:12" ht="6" customHeight="1">
      <c r="A5" s="173" t="s">
        <v>204</v>
      </c>
      <c r="B5" s="173" t="s">
        <v>205</v>
      </c>
    </row>
    <row r="6" spans="1:12" ht="6" customHeight="1">
      <c r="A6" s="174" t="s">
        <v>112</v>
      </c>
      <c r="B6" s="175">
        <v>20861</v>
      </c>
    </row>
    <row r="7" spans="1:12" ht="6" customHeight="1">
      <c r="A7" s="174" t="s">
        <v>127</v>
      </c>
      <c r="B7" s="175">
        <v>2992</v>
      </c>
    </row>
    <row r="8" spans="1:12" ht="6" customHeight="1">
      <c r="A8" s="174" t="s">
        <v>111</v>
      </c>
      <c r="B8" s="175">
        <v>1837</v>
      </c>
    </row>
    <row r="9" spans="1:12" ht="6" customHeight="1">
      <c r="A9" s="174" t="s">
        <v>118</v>
      </c>
      <c r="B9" s="175">
        <v>1833</v>
      </c>
    </row>
    <row r="10" spans="1:12" ht="6" customHeight="1">
      <c r="A10" s="174" t="s">
        <v>115</v>
      </c>
      <c r="B10" s="175">
        <v>1607</v>
      </c>
    </row>
    <row r="11" spans="1:12" ht="6" customHeight="1">
      <c r="A11" s="174" t="s">
        <v>119</v>
      </c>
      <c r="B11" s="175">
        <v>1564</v>
      </c>
    </row>
    <row r="12" spans="1:12" ht="6" customHeight="1">
      <c r="A12" s="174" t="s">
        <v>107</v>
      </c>
      <c r="B12" s="175">
        <v>1385</v>
      </c>
    </row>
    <row r="13" spans="1:12" ht="6" customHeight="1">
      <c r="A13" s="174" t="s">
        <v>109</v>
      </c>
      <c r="B13" s="175">
        <v>1101</v>
      </c>
    </row>
    <row r="14" spans="1:12" ht="6" customHeight="1">
      <c r="A14" s="174" t="s">
        <v>131</v>
      </c>
      <c r="B14" s="175">
        <v>1067</v>
      </c>
    </row>
    <row r="15" spans="1:12" ht="6" customHeight="1">
      <c r="A15" s="174" t="s">
        <v>124</v>
      </c>
      <c r="B15" s="175">
        <v>1057</v>
      </c>
    </row>
    <row r="16" spans="1:12" ht="6" customHeight="1">
      <c r="A16" s="174" t="s">
        <v>128</v>
      </c>
      <c r="B16" s="173">
        <v>956</v>
      </c>
    </row>
    <row r="17" spans="1:2" ht="6" customHeight="1">
      <c r="A17" s="174" t="s">
        <v>106</v>
      </c>
      <c r="B17" s="173">
        <v>912</v>
      </c>
    </row>
    <row r="18" spans="1:2" ht="6" customHeight="1">
      <c r="A18" s="174" t="s">
        <v>120</v>
      </c>
      <c r="B18" s="173">
        <v>499</v>
      </c>
    </row>
    <row r="19" spans="1:2" ht="6" customHeight="1">
      <c r="A19" s="174" t="s">
        <v>102</v>
      </c>
      <c r="B19" s="173">
        <v>197</v>
      </c>
    </row>
    <row r="20" spans="1:2" ht="6" customHeight="1">
      <c r="A20" s="174" t="s">
        <v>114</v>
      </c>
      <c r="B20" s="173">
        <v>165</v>
      </c>
    </row>
    <row r="21" spans="1:2" ht="6" customHeight="1">
      <c r="A21" s="174" t="s">
        <v>130</v>
      </c>
      <c r="B21" s="173">
        <v>-7</v>
      </c>
    </row>
    <row r="22" spans="1:2" ht="6" customHeight="1">
      <c r="A22" s="174" t="s">
        <v>125</v>
      </c>
      <c r="B22" s="173">
        <v>-98</v>
      </c>
    </row>
    <row r="23" spans="1:2" ht="6" customHeight="1">
      <c r="A23" s="174" t="s">
        <v>133</v>
      </c>
      <c r="B23" s="173">
        <v>-109</v>
      </c>
    </row>
    <row r="24" spans="1:2" ht="6" customHeight="1">
      <c r="A24" s="174" t="s">
        <v>139</v>
      </c>
      <c r="B24" s="173">
        <v>-177</v>
      </c>
    </row>
    <row r="25" spans="1:2" ht="6" customHeight="1">
      <c r="A25" s="174" t="s">
        <v>142</v>
      </c>
      <c r="B25" s="173">
        <v>-196</v>
      </c>
    </row>
    <row r="26" spans="1:2" ht="6" customHeight="1">
      <c r="A26" s="174" t="s">
        <v>121</v>
      </c>
      <c r="B26" s="173">
        <v>-211</v>
      </c>
    </row>
    <row r="27" spans="1:2" ht="6" customHeight="1">
      <c r="A27" s="174" t="s">
        <v>122</v>
      </c>
      <c r="B27" s="173">
        <v>-244</v>
      </c>
    </row>
    <row r="28" spans="1:2" ht="6" customHeight="1">
      <c r="A28" s="174" t="s">
        <v>135</v>
      </c>
      <c r="B28" s="173">
        <v>-271</v>
      </c>
    </row>
    <row r="29" spans="1:2" ht="6" customHeight="1">
      <c r="A29" s="174" t="s">
        <v>143</v>
      </c>
      <c r="B29" s="173">
        <v>-303</v>
      </c>
    </row>
    <row r="30" spans="1:2" ht="6" customHeight="1">
      <c r="A30" s="174" t="s">
        <v>138</v>
      </c>
      <c r="B30" s="173">
        <v>-322</v>
      </c>
    </row>
    <row r="31" spans="1:2" ht="6" customHeight="1">
      <c r="A31" s="174" t="s">
        <v>148</v>
      </c>
      <c r="B31" s="173">
        <v>-331</v>
      </c>
    </row>
    <row r="32" spans="1:2" ht="6" customHeight="1">
      <c r="A32" s="174" t="s">
        <v>116</v>
      </c>
      <c r="B32" s="173">
        <v>-334</v>
      </c>
    </row>
    <row r="33" spans="1:2" ht="6" customHeight="1">
      <c r="A33" s="174" t="s">
        <v>136</v>
      </c>
      <c r="B33" s="173">
        <v>-370</v>
      </c>
    </row>
    <row r="34" spans="1:2" ht="6" customHeight="1">
      <c r="A34" s="174" t="s">
        <v>113</v>
      </c>
      <c r="B34" s="173">
        <v>-391</v>
      </c>
    </row>
    <row r="35" spans="1:2" ht="6" customHeight="1">
      <c r="A35" s="174" t="s">
        <v>123</v>
      </c>
      <c r="B35" s="173">
        <v>-420</v>
      </c>
    </row>
    <row r="36" spans="1:2" ht="6" customHeight="1">
      <c r="A36" s="174" t="s">
        <v>144</v>
      </c>
      <c r="B36" s="173">
        <v>-440</v>
      </c>
    </row>
    <row r="37" spans="1:2" ht="6" customHeight="1">
      <c r="A37" s="174" t="s">
        <v>140</v>
      </c>
      <c r="B37" s="173">
        <v>-458</v>
      </c>
    </row>
    <row r="38" spans="1:2" ht="6" customHeight="1">
      <c r="A38" s="174" t="s">
        <v>147</v>
      </c>
      <c r="B38" s="173">
        <v>-502</v>
      </c>
    </row>
    <row r="39" spans="1:2" ht="6" customHeight="1">
      <c r="A39" s="174" t="s">
        <v>141</v>
      </c>
      <c r="B39" s="173">
        <v>-608</v>
      </c>
    </row>
    <row r="40" spans="1:2" ht="6" customHeight="1">
      <c r="A40" s="174" t="s">
        <v>104</v>
      </c>
      <c r="B40" s="173">
        <v>-701</v>
      </c>
    </row>
    <row r="41" spans="1:2" ht="6" customHeight="1">
      <c r="A41" s="174" t="s">
        <v>105</v>
      </c>
      <c r="B41" s="173">
        <v>-764</v>
      </c>
    </row>
    <row r="42" spans="1:2" ht="6" customHeight="1">
      <c r="A42" s="174" t="s">
        <v>146</v>
      </c>
      <c r="B42" s="175">
        <v>-1091</v>
      </c>
    </row>
    <row r="43" spans="1:2" ht="6" customHeight="1">
      <c r="A43" s="174" t="s">
        <v>132</v>
      </c>
      <c r="B43" s="175">
        <v>-1267</v>
      </c>
    </row>
    <row r="44" spans="1:2" ht="6" customHeight="1">
      <c r="A44" s="174" t="s">
        <v>145</v>
      </c>
      <c r="B44" s="175">
        <v>-1346</v>
      </c>
    </row>
    <row r="45" spans="1:2" ht="6" customHeight="1">
      <c r="A45" s="174" t="s">
        <v>137</v>
      </c>
      <c r="B45" s="175">
        <v>-1386</v>
      </c>
    </row>
    <row r="46" spans="1:2" ht="6" customHeight="1">
      <c r="A46" s="174" t="s">
        <v>117</v>
      </c>
      <c r="B46" s="175">
        <v>-1678</v>
      </c>
    </row>
    <row r="47" spans="1:2" ht="6" customHeight="1">
      <c r="A47" s="174" t="s">
        <v>129</v>
      </c>
      <c r="B47" s="175">
        <v>-2156</v>
      </c>
    </row>
    <row r="48" spans="1:2" ht="6" customHeight="1">
      <c r="A48" s="174" t="s">
        <v>110</v>
      </c>
      <c r="B48" s="175">
        <v>-2369</v>
      </c>
    </row>
    <row r="49" spans="1:2" ht="6" customHeight="1">
      <c r="A49" s="174" t="s">
        <v>126</v>
      </c>
      <c r="B49" s="175">
        <v>-2647</v>
      </c>
    </row>
    <row r="50" spans="1:2" ht="6" customHeight="1">
      <c r="A50" s="174" t="s">
        <v>103</v>
      </c>
      <c r="B50" s="175">
        <v>-2755</v>
      </c>
    </row>
    <row r="51" spans="1:2" ht="6" customHeight="1">
      <c r="A51" s="174" t="s">
        <v>108</v>
      </c>
      <c r="B51" s="175">
        <v>-3472</v>
      </c>
    </row>
    <row r="52" spans="1:2" ht="6" customHeight="1">
      <c r="A52" s="121"/>
    </row>
    <row r="53" spans="1:2" ht="6" customHeight="1">
      <c r="A53" s="161"/>
    </row>
    <row r="54" spans="1:2" ht="6" customHeight="1">
      <c r="A54" s="161"/>
    </row>
    <row r="55" spans="1:2" ht="6" customHeight="1">
      <c r="A55" s="161"/>
    </row>
    <row r="56" spans="1:2" ht="6" customHeight="1">
      <c r="A56" s="174"/>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9.75" customHeight="1">
      <c r="A76" s="367" t="s">
        <v>206</v>
      </c>
    </row>
    <row r="77" spans="1:1" ht="9.75" customHeight="1">
      <c r="A77" s="367" t="s">
        <v>91</v>
      </c>
    </row>
    <row r="78" spans="1:1" ht="9.75" customHeight="1">
      <c r="A78" s="367" t="s">
        <v>92</v>
      </c>
    </row>
  </sheetData>
  <mergeCells count="2">
    <mergeCell ref="A3:L3"/>
    <mergeCell ref="A2:L2"/>
  </mergeCells>
  <printOptions horizontalCentered="1"/>
  <pageMargins left="0.23622047244094502" right="0.23622047244094502" top="0.74803149606299202" bottom="0.35433070866141703" header="0" footer="0.31496062992126"/>
  <pageSetup scale="99"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24F1-131F-4BF5-AE74-FD73ABFBFB8F}">
  <sheetPr>
    <pageSetUpPr fitToPage="1"/>
  </sheetPr>
  <dimension ref="A1:Z58"/>
  <sheetViews>
    <sheetView view="pageBreakPreview" zoomScale="40" zoomScaleNormal="40" zoomScaleSheetLayoutView="40" workbookViewId="0">
      <selection activeCell="J31" sqref="J31"/>
    </sheetView>
  </sheetViews>
  <sheetFormatPr baseColWidth="10" defaultColWidth="11.42578125" defaultRowHeight="12.75"/>
  <cols>
    <col min="1" max="1" width="69.85546875" style="277" customWidth="1"/>
    <col min="2" max="2" width="2.42578125" style="277" customWidth="1"/>
    <col min="3" max="23" width="18.7109375" style="277" customWidth="1"/>
    <col min="24" max="24" width="2" style="277" customWidth="1"/>
    <col min="25" max="25" width="21.85546875" style="277" customWidth="1"/>
    <col min="26" max="256" width="11.42578125" style="277"/>
    <col min="257" max="257" width="63.7109375" style="277" customWidth="1"/>
    <col min="258" max="258" width="2.42578125" style="277" customWidth="1"/>
    <col min="259" max="279" width="21" style="277" customWidth="1"/>
    <col min="280" max="280" width="2" style="277" customWidth="1"/>
    <col min="281" max="281" width="19.7109375" style="277" customWidth="1"/>
    <col min="282" max="512" width="11.42578125" style="277"/>
    <col min="513" max="513" width="63.7109375" style="277" customWidth="1"/>
    <col min="514" max="514" width="2.42578125" style="277" customWidth="1"/>
    <col min="515" max="535" width="21" style="277" customWidth="1"/>
    <col min="536" max="536" width="2" style="277" customWidth="1"/>
    <col min="537" max="537" width="19.7109375" style="277" customWidth="1"/>
    <col min="538" max="768" width="11.42578125" style="277"/>
    <col min="769" max="769" width="63.7109375" style="277" customWidth="1"/>
    <col min="770" max="770" width="2.42578125" style="277" customWidth="1"/>
    <col min="771" max="791" width="21" style="277" customWidth="1"/>
    <col min="792" max="792" width="2" style="277" customWidth="1"/>
    <col min="793" max="793" width="19.7109375" style="277" customWidth="1"/>
    <col min="794" max="1024" width="11.42578125" style="277"/>
    <col min="1025" max="1025" width="63.7109375" style="277" customWidth="1"/>
    <col min="1026" max="1026" width="2.42578125" style="277" customWidth="1"/>
    <col min="1027" max="1047" width="21" style="277" customWidth="1"/>
    <col min="1048" max="1048" width="2" style="277" customWidth="1"/>
    <col min="1049" max="1049" width="19.7109375" style="277" customWidth="1"/>
    <col min="1050" max="1280" width="11.42578125" style="277"/>
    <col min="1281" max="1281" width="63.7109375" style="277" customWidth="1"/>
    <col min="1282" max="1282" width="2.42578125" style="277" customWidth="1"/>
    <col min="1283" max="1303" width="21" style="277" customWidth="1"/>
    <col min="1304" max="1304" width="2" style="277" customWidth="1"/>
    <col min="1305" max="1305" width="19.7109375" style="277" customWidth="1"/>
    <col min="1306" max="1536" width="11.42578125" style="277"/>
    <col min="1537" max="1537" width="63.7109375" style="277" customWidth="1"/>
    <col min="1538" max="1538" width="2.42578125" style="277" customWidth="1"/>
    <col min="1539" max="1559" width="21" style="277" customWidth="1"/>
    <col min="1560" max="1560" width="2" style="277" customWidth="1"/>
    <col min="1561" max="1561" width="19.7109375" style="277" customWidth="1"/>
    <col min="1562" max="1792" width="11.42578125" style="277"/>
    <col min="1793" max="1793" width="63.7109375" style="277" customWidth="1"/>
    <col min="1794" max="1794" width="2.42578125" style="277" customWidth="1"/>
    <col min="1795" max="1815" width="21" style="277" customWidth="1"/>
    <col min="1816" max="1816" width="2" style="277" customWidth="1"/>
    <col min="1817" max="1817" width="19.7109375" style="277" customWidth="1"/>
    <col min="1818" max="2048" width="11.42578125" style="277"/>
    <col min="2049" max="2049" width="63.7109375" style="277" customWidth="1"/>
    <col min="2050" max="2050" width="2.42578125" style="277" customWidth="1"/>
    <col min="2051" max="2071" width="21" style="277" customWidth="1"/>
    <col min="2072" max="2072" width="2" style="277" customWidth="1"/>
    <col min="2073" max="2073" width="19.7109375" style="277" customWidth="1"/>
    <col min="2074" max="2304" width="11.42578125" style="277"/>
    <col min="2305" max="2305" width="63.7109375" style="277" customWidth="1"/>
    <col min="2306" max="2306" width="2.42578125" style="277" customWidth="1"/>
    <col min="2307" max="2327" width="21" style="277" customWidth="1"/>
    <col min="2328" max="2328" width="2" style="277" customWidth="1"/>
    <col min="2329" max="2329" width="19.7109375" style="277" customWidth="1"/>
    <col min="2330" max="2560" width="11.42578125" style="277"/>
    <col min="2561" max="2561" width="63.7109375" style="277" customWidth="1"/>
    <col min="2562" max="2562" width="2.42578125" style="277" customWidth="1"/>
    <col min="2563" max="2583" width="21" style="277" customWidth="1"/>
    <col min="2584" max="2584" width="2" style="277" customWidth="1"/>
    <col min="2585" max="2585" width="19.7109375" style="277" customWidth="1"/>
    <col min="2586" max="2816" width="11.42578125" style="277"/>
    <col min="2817" max="2817" width="63.7109375" style="277" customWidth="1"/>
    <col min="2818" max="2818" width="2.42578125" style="277" customWidth="1"/>
    <col min="2819" max="2839" width="21" style="277" customWidth="1"/>
    <col min="2840" max="2840" width="2" style="277" customWidth="1"/>
    <col min="2841" max="2841" width="19.7109375" style="277" customWidth="1"/>
    <col min="2842" max="3072" width="11.42578125" style="277"/>
    <col min="3073" max="3073" width="63.7109375" style="277" customWidth="1"/>
    <col min="3074" max="3074" width="2.42578125" style="277" customWidth="1"/>
    <col min="3075" max="3095" width="21" style="277" customWidth="1"/>
    <col min="3096" max="3096" width="2" style="277" customWidth="1"/>
    <col min="3097" max="3097" width="19.7109375" style="277" customWidth="1"/>
    <col min="3098" max="3328" width="11.42578125" style="277"/>
    <col min="3329" max="3329" width="63.7109375" style="277" customWidth="1"/>
    <col min="3330" max="3330" width="2.42578125" style="277" customWidth="1"/>
    <col min="3331" max="3351" width="21" style="277" customWidth="1"/>
    <col min="3352" max="3352" width="2" style="277" customWidth="1"/>
    <col min="3353" max="3353" width="19.7109375" style="277" customWidth="1"/>
    <col min="3354" max="3584" width="11.42578125" style="277"/>
    <col min="3585" max="3585" width="63.7109375" style="277" customWidth="1"/>
    <col min="3586" max="3586" width="2.42578125" style="277" customWidth="1"/>
    <col min="3587" max="3607" width="21" style="277" customWidth="1"/>
    <col min="3608" max="3608" width="2" style="277" customWidth="1"/>
    <col min="3609" max="3609" width="19.7109375" style="277" customWidth="1"/>
    <col min="3610" max="3840" width="11.42578125" style="277"/>
    <col min="3841" max="3841" width="63.7109375" style="277" customWidth="1"/>
    <col min="3842" max="3842" width="2.42578125" style="277" customWidth="1"/>
    <col min="3843" max="3863" width="21" style="277" customWidth="1"/>
    <col min="3864" max="3864" width="2" style="277" customWidth="1"/>
    <col min="3865" max="3865" width="19.7109375" style="277" customWidth="1"/>
    <col min="3866" max="4096" width="11.42578125" style="277"/>
    <col min="4097" max="4097" width="63.7109375" style="277" customWidth="1"/>
    <col min="4098" max="4098" width="2.42578125" style="277" customWidth="1"/>
    <col min="4099" max="4119" width="21" style="277" customWidth="1"/>
    <col min="4120" max="4120" width="2" style="277" customWidth="1"/>
    <col min="4121" max="4121" width="19.7109375" style="277" customWidth="1"/>
    <col min="4122" max="4352" width="11.42578125" style="277"/>
    <col min="4353" max="4353" width="63.7109375" style="277" customWidth="1"/>
    <col min="4354" max="4354" width="2.42578125" style="277" customWidth="1"/>
    <col min="4355" max="4375" width="21" style="277" customWidth="1"/>
    <col min="4376" max="4376" width="2" style="277" customWidth="1"/>
    <col min="4377" max="4377" width="19.7109375" style="277" customWidth="1"/>
    <col min="4378" max="4608" width="11.42578125" style="277"/>
    <col min="4609" max="4609" width="63.7109375" style="277" customWidth="1"/>
    <col min="4610" max="4610" width="2.42578125" style="277" customWidth="1"/>
    <col min="4611" max="4631" width="21" style="277" customWidth="1"/>
    <col min="4632" max="4632" width="2" style="277" customWidth="1"/>
    <col min="4633" max="4633" width="19.7109375" style="277" customWidth="1"/>
    <col min="4634" max="4864" width="11.42578125" style="277"/>
    <col min="4865" max="4865" width="63.7109375" style="277" customWidth="1"/>
    <col min="4866" max="4866" width="2.42578125" style="277" customWidth="1"/>
    <col min="4867" max="4887" width="21" style="277" customWidth="1"/>
    <col min="4888" max="4888" width="2" style="277" customWidth="1"/>
    <col min="4889" max="4889" width="19.7109375" style="277" customWidth="1"/>
    <col min="4890" max="5120" width="11.42578125" style="277"/>
    <col min="5121" max="5121" width="63.7109375" style="277" customWidth="1"/>
    <col min="5122" max="5122" width="2.42578125" style="277" customWidth="1"/>
    <col min="5123" max="5143" width="21" style="277" customWidth="1"/>
    <col min="5144" max="5144" width="2" style="277" customWidth="1"/>
    <col min="5145" max="5145" width="19.7109375" style="277" customWidth="1"/>
    <col min="5146" max="5376" width="11.42578125" style="277"/>
    <col min="5377" max="5377" width="63.7109375" style="277" customWidth="1"/>
    <col min="5378" max="5378" width="2.42578125" style="277" customWidth="1"/>
    <col min="5379" max="5399" width="21" style="277" customWidth="1"/>
    <col min="5400" max="5400" width="2" style="277" customWidth="1"/>
    <col min="5401" max="5401" width="19.7109375" style="277" customWidth="1"/>
    <col min="5402" max="5632" width="11.42578125" style="277"/>
    <col min="5633" max="5633" width="63.7109375" style="277" customWidth="1"/>
    <col min="5634" max="5634" width="2.42578125" style="277" customWidth="1"/>
    <col min="5635" max="5655" width="21" style="277" customWidth="1"/>
    <col min="5656" max="5656" width="2" style="277" customWidth="1"/>
    <col min="5657" max="5657" width="19.7109375" style="277" customWidth="1"/>
    <col min="5658" max="5888" width="11.42578125" style="277"/>
    <col min="5889" max="5889" width="63.7109375" style="277" customWidth="1"/>
    <col min="5890" max="5890" width="2.42578125" style="277" customWidth="1"/>
    <col min="5891" max="5911" width="21" style="277" customWidth="1"/>
    <col min="5912" max="5912" width="2" style="277" customWidth="1"/>
    <col min="5913" max="5913" width="19.7109375" style="277" customWidth="1"/>
    <col min="5914" max="6144" width="11.42578125" style="277"/>
    <col min="6145" max="6145" width="63.7109375" style="277" customWidth="1"/>
    <col min="6146" max="6146" width="2.42578125" style="277" customWidth="1"/>
    <col min="6147" max="6167" width="21" style="277" customWidth="1"/>
    <col min="6168" max="6168" width="2" style="277" customWidth="1"/>
    <col min="6169" max="6169" width="19.7109375" style="277" customWidth="1"/>
    <col min="6170" max="6400" width="11.42578125" style="277"/>
    <col min="6401" max="6401" width="63.7109375" style="277" customWidth="1"/>
    <col min="6402" max="6402" width="2.42578125" style="277" customWidth="1"/>
    <col min="6403" max="6423" width="21" style="277" customWidth="1"/>
    <col min="6424" max="6424" width="2" style="277" customWidth="1"/>
    <col min="6425" max="6425" width="19.7109375" style="277" customWidth="1"/>
    <col min="6426" max="6656" width="11.42578125" style="277"/>
    <col min="6657" max="6657" width="63.7109375" style="277" customWidth="1"/>
    <col min="6658" max="6658" width="2.42578125" style="277" customWidth="1"/>
    <col min="6659" max="6679" width="21" style="277" customWidth="1"/>
    <col min="6680" max="6680" width="2" style="277" customWidth="1"/>
    <col min="6681" max="6681" width="19.7109375" style="277" customWidth="1"/>
    <col min="6682" max="6912" width="11.42578125" style="277"/>
    <col min="6913" max="6913" width="63.7109375" style="277" customWidth="1"/>
    <col min="6914" max="6914" width="2.42578125" style="277" customWidth="1"/>
    <col min="6915" max="6935" width="21" style="277" customWidth="1"/>
    <col min="6936" max="6936" width="2" style="277" customWidth="1"/>
    <col min="6937" max="6937" width="19.7109375" style="277" customWidth="1"/>
    <col min="6938" max="7168" width="11.42578125" style="277"/>
    <col min="7169" max="7169" width="63.7109375" style="277" customWidth="1"/>
    <col min="7170" max="7170" width="2.42578125" style="277" customWidth="1"/>
    <col min="7171" max="7191" width="21" style="277" customWidth="1"/>
    <col min="7192" max="7192" width="2" style="277" customWidth="1"/>
    <col min="7193" max="7193" width="19.7109375" style="277" customWidth="1"/>
    <col min="7194" max="7424" width="11.42578125" style="277"/>
    <col min="7425" max="7425" width="63.7109375" style="277" customWidth="1"/>
    <col min="7426" max="7426" width="2.42578125" style="277" customWidth="1"/>
    <col min="7427" max="7447" width="21" style="277" customWidth="1"/>
    <col min="7448" max="7448" width="2" style="277" customWidth="1"/>
    <col min="7449" max="7449" width="19.7109375" style="277" customWidth="1"/>
    <col min="7450" max="7680" width="11.42578125" style="277"/>
    <col min="7681" max="7681" width="63.7109375" style="277" customWidth="1"/>
    <col min="7682" max="7682" width="2.42578125" style="277" customWidth="1"/>
    <col min="7683" max="7703" width="21" style="277" customWidth="1"/>
    <col min="7704" max="7704" width="2" style="277" customWidth="1"/>
    <col min="7705" max="7705" width="19.7109375" style="277" customWidth="1"/>
    <col min="7706" max="7936" width="11.42578125" style="277"/>
    <col min="7937" max="7937" width="63.7109375" style="277" customWidth="1"/>
    <col min="7938" max="7938" width="2.42578125" style="277" customWidth="1"/>
    <col min="7939" max="7959" width="21" style="277" customWidth="1"/>
    <col min="7960" max="7960" width="2" style="277" customWidth="1"/>
    <col min="7961" max="7961" width="19.7109375" style="277" customWidth="1"/>
    <col min="7962" max="8192" width="11.42578125" style="277"/>
    <col min="8193" max="8193" width="63.7109375" style="277" customWidth="1"/>
    <col min="8194" max="8194" width="2.42578125" style="277" customWidth="1"/>
    <col min="8195" max="8215" width="21" style="277" customWidth="1"/>
    <col min="8216" max="8216" width="2" style="277" customWidth="1"/>
    <col min="8217" max="8217" width="19.7109375" style="277" customWidth="1"/>
    <col min="8218" max="8448" width="11.42578125" style="277"/>
    <col min="8449" max="8449" width="63.7109375" style="277" customWidth="1"/>
    <col min="8450" max="8450" width="2.42578125" style="277" customWidth="1"/>
    <col min="8451" max="8471" width="21" style="277" customWidth="1"/>
    <col min="8472" max="8472" width="2" style="277" customWidth="1"/>
    <col min="8473" max="8473" width="19.7109375" style="277" customWidth="1"/>
    <col min="8474" max="8704" width="11.42578125" style="277"/>
    <col min="8705" max="8705" width="63.7109375" style="277" customWidth="1"/>
    <col min="8706" max="8706" width="2.42578125" style="277" customWidth="1"/>
    <col min="8707" max="8727" width="21" style="277" customWidth="1"/>
    <col min="8728" max="8728" width="2" style="277" customWidth="1"/>
    <col min="8729" max="8729" width="19.7109375" style="277" customWidth="1"/>
    <col min="8730" max="8960" width="11.42578125" style="277"/>
    <col min="8961" max="8961" width="63.7109375" style="277" customWidth="1"/>
    <col min="8962" max="8962" width="2.42578125" style="277" customWidth="1"/>
    <col min="8963" max="8983" width="21" style="277" customWidth="1"/>
    <col min="8984" max="8984" width="2" style="277" customWidth="1"/>
    <col min="8985" max="8985" width="19.7109375" style="277" customWidth="1"/>
    <col min="8986" max="9216" width="11.42578125" style="277"/>
    <col min="9217" max="9217" width="63.7109375" style="277" customWidth="1"/>
    <col min="9218" max="9218" width="2.42578125" style="277" customWidth="1"/>
    <col min="9219" max="9239" width="21" style="277" customWidth="1"/>
    <col min="9240" max="9240" width="2" style="277" customWidth="1"/>
    <col min="9241" max="9241" width="19.7109375" style="277" customWidth="1"/>
    <col min="9242" max="9472" width="11.42578125" style="277"/>
    <col min="9473" max="9473" width="63.7109375" style="277" customWidth="1"/>
    <col min="9474" max="9474" width="2.42578125" style="277" customWidth="1"/>
    <col min="9475" max="9495" width="21" style="277" customWidth="1"/>
    <col min="9496" max="9496" width="2" style="277" customWidth="1"/>
    <col min="9497" max="9497" width="19.7109375" style="277" customWidth="1"/>
    <col min="9498" max="9728" width="11.42578125" style="277"/>
    <col min="9729" max="9729" width="63.7109375" style="277" customWidth="1"/>
    <col min="9730" max="9730" width="2.42578125" style="277" customWidth="1"/>
    <col min="9731" max="9751" width="21" style="277" customWidth="1"/>
    <col min="9752" max="9752" width="2" style="277" customWidth="1"/>
    <col min="9753" max="9753" width="19.7109375" style="277" customWidth="1"/>
    <col min="9754" max="9984" width="11.42578125" style="277"/>
    <col min="9985" max="9985" width="63.7109375" style="277" customWidth="1"/>
    <col min="9986" max="9986" width="2.42578125" style="277" customWidth="1"/>
    <col min="9987" max="10007" width="21" style="277" customWidth="1"/>
    <col min="10008" max="10008" width="2" style="277" customWidth="1"/>
    <col min="10009" max="10009" width="19.7109375" style="277" customWidth="1"/>
    <col min="10010" max="10240" width="11.42578125" style="277"/>
    <col min="10241" max="10241" width="63.7109375" style="277" customWidth="1"/>
    <col min="10242" max="10242" width="2.42578125" style="277" customWidth="1"/>
    <col min="10243" max="10263" width="21" style="277" customWidth="1"/>
    <col min="10264" max="10264" width="2" style="277" customWidth="1"/>
    <col min="10265" max="10265" width="19.7109375" style="277" customWidth="1"/>
    <col min="10266" max="10496" width="11.42578125" style="277"/>
    <col min="10497" max="10497" width="63.7109375" style="277" customWidth="1"/>
    <col min="10498" max="10498" width="2.42578125" style="277" customWidth="1"/>
    <col min="10499" max="10519" width="21" style="277" customWidth="1"/>
    <col min="10520" max="10520" width="2" style="277" customWidth="1"/>
    <col min="10521" max="10521" width="19.7109375" style="277" customWidth="1"/>
    <col min="10522" max="10752" width="11.42578125" style="277"/>
    <col min="10753" max="10753" width="63.7109375" style="277" customWidth="1"/>
    <col min="10754" max="10754" width="2.42578125" style="277" customWidth="1"/>
    <col min="10755" max="10775" width="21" style="277" customWidth="1"/>
    <col min="10776" max="10776" width="2" style="277" customWidth="1"/>
    <col min="10777" max="10777" width="19.7109375" style="277" customWidth="1"/>
    <col min="10778" max="11008" width="11.42578125" style="277"/>
    <col min="11009" max="11009" width="63.7109375" style="277" customWidth="1"/>
    <col min="11010" max="11010" width="2.42578125" style="277" customWidth="1"/>
    <col min="11011" max="11031" width="21" style="277" customWidth="1"/>
    <col min="11032" max="11032" width="2" style="277" customWidth="1"/>
    <col min="11033" max="11033" width="19.7109375" style="277" customWidth="1"/>
    <col min="11034" max="11264" width="11.42578125" style="277"/>
    <col min="11265" max="11265" width="63.7109375" style="277" customWidth="1"/>
    <col min="11266" max="11266" width="2.42578125" style="277" customWidth="1"/>
    <col min="11267" max="11287" width="21" style="277" customWidth="1"/>
    <col min="11288" max="11288" width="2" style="277" customWidth="1"/>
    <col min="11289" max="11289" width="19.7109375" style="277" customWidth="1"/>
    <col min="11290" max="11520" width="11.42578125" style="277"/>
    <col min="11521" max="11521" width="63.7109375" style="277" customWidth="1"/>
    <col min="11522" max="11522" width="2.42578125" style="277" customWidth="1"/>
    <col min="11523" max="11543" width="21" style="277" customWidth="1"/>
    <col min="11544" max="11544" width="2" style="277" customWidth="1"/>
    <col min="11545" max="11545" width="19.7109375" style="277" customWidth="1"/>
    <col min="11546" max="11776" width="11.42578125" style="277"/>
    <col min="11777" max="11777" width="63.7109375" style="277" customWidth="1"/>
    <col min="11778" max="11778" width="2.42578125" style="277" customWidth="1"/>
    <col min="11779" max="11799" width="21" style="277" customWidth="1"/>
    <col min="11800" max="11800" width="2" style="277" customWidth="1"/>
    <col min="11801" max="11801" width="19.7109375" style="277" customWidth="1"/>
    <col min="11802" max="12032" width="11.42578125" style="277"/>
    <col min="12033" max="12033" width="63.7109375" style="277" customWidth="1"/>
    <col min="12034" max="12034" width="2.42578125" style="277" customWidth="1"/>
    <col min="12035" max="12055" width="21" style="277" customWidth="1"/>
    <col min="12056" max="12056" width="2" style="277" customWidth="1"/>
    <col min="12057" max="12057" width="19.7109375" style="277" customWidth="1"/>
    <col min="12058" max="12288" width="11.42578125" style="277"/>
    <col min="12289" max="12289" width="63.7109375" style="277" customWidth="1"/>
    <col min="12290" max="12290" width="2.42578125" style="277" customWidth="1"/>
    <col min="12291" max="12311" width="21" style="277" customWidth="1"/>
    <col min="12312" max="12312" width="2" style="277" customWidth="1"/>
    <col min="12313" max="12313" width="19.7109375" style="277" customWidth="1"/>
    <col min="12314" max="12544" width="11.42578125" style="277"/>
    <col min="12545" max="12545" width="63.7109375" style="277" customWidth="1"/>
    <col min="12546" max="12546" width="2.42578125" style="277" customWidth="1"/>
    <col min="12547" max="12567" width="21" style="277" customWidth="1"/>
    <col min="12568" max="12568" width="2" style="277" customWidth="1"/>
    <col min="12569" max="12569" width="19.7109375" style="277" customWidth="1"/>
    <col min="12570" max="12800" width="11.42578125" style="277"/>
    <col min="12801" max="12801" width="63.7109375" style="277" customWidth="1"/>
    <col min="12802" max="12802" width="2.42578125" style="277" customWidth="1"/>
    <col min="12803" max="12823" width="21" style="277" customWidth="1"/>
    <col min="12824" max="12824" width="2" style="277" customWidth="1"/>
    <col min="12825" max="12825" width="19.7109375" style="277" customWidth="1"/>
    <col min="12826" max="13056" width="11.42578125" style="277"/>
    <col min="13057" max="13057" width="63.7109375" style="277" customWidth="1"/>
    <col min="13058" max="13058" width="2.42578125" style="277" customWidth="1"/>
    <col min="13059" max="13079" width="21" style="277" customWidth="1"/>
    <col min="13080" max="13080" width="2" style="277" customWidth="1"/>
    <col min="13081" max="13081" width="19.7109375" style="277" customWidth="1"/>
    <col min="13082" max="13312" width="11.42578125" style="277"/>
    <col min="13313" max="13313" width="63.7109375" style="277" customWidth="1"/>
    <col min="13314" max="13314" width="2.42578125" style="277" customWidth="1"/>
    <col min="13315" max="13335" width="21" style="277" customWidth="1"/>
    <col min="13336" max="13336" width="2" style="277" customWidth="1"/>
    <col min="13337" max="13337" width="19.7109375" style="277" customWidth="1"/>
    <col min="13338" max="13568" width="11.42578125" style="277"/>
    <col min="13569" max="13569" width="63.7109375" style="277" customWidth="1"/>
    <col min="13570" max="13570" width="2.42578125" style="277" customWidth="1"/>
    <col min="13571" max="13591" width="21" style="277" customWidth="1"/>
    <col min="13592" max="13592" width="2" style="277" customWidth="1"/>
    <col min="13593" max="13593" width="19.7109375" style="277" customWidth="1"/>
    <col min="13594" max="13824" width="11.42578125" style="277"/>
    <col min="13825" max="13825" width="63.7109375" style="277" customWidth="1"/>
    <col min="13826" max="13826" width="2.42578125" style="277" customWidth="1"/>
    <col min="13827" max="13847" width="21" style="277" customWidth="1"/>
    <col min="13848" max="13848" width="2" style="277" customWidth="1"/>
    <col min="13849" max="13849" width="19.7109375" style="277" customWidth="1"/>
    <col min="13850" max="14080" width="11.42578125" style="277"/>
    <col min="14081" max="14081" width="63.7109375" style="277" customWidth="1"/>
    <col min="14082" max="14082" width="2.42578125" style="277" customWidth="1"/>
    <col min="14083" max="14103" width="21" style="277" customWidth="1"/>
    <col min="14104" max="14104" width="2" style="277" customWidth="1"/>
    <col min="14105" max="14105" width="19.7109375" style="277" customWidth="1"/>
    <col min="14106" max="14336" width="11.42578125" style="277"/>
    <col min="14337" max="14337" width="63.7109375" style="277" customWidth="1"/>
    <col min="14338" max="14338" width="2.42578125" style="277" customWidth="1"/>
    <col min="14339" max="14359" width="21" style="277" customWidth="1"/>
    <col min="14360" max="14360" width="2" style="277" customWidth="1"/>
    <col min="14361" max="14361" width="19.7109375" style="277" customWidth="1"/>
    <col min="14362" max="14592" width="11.42578125" style="277"/>
    <col min="14593" max="14593" width="63.7109375" style="277" customWidth="1"/>
    <col min="14594" max="14594" width="2.42578125" style="277" customWidth="1"/>
    <col min="14595" max="14615" width="21" style="277" customWidth="1"/>
    <col min="14616" max="14616" width="2" style="277" customWidth="1"/>
    <col min="14617" max="14617" width="19.7109375" style="277" customWidth="1"/>
    <col min="14618" max="14848" width="11.42578125" style="277"/>
    <col min="14849" max="14849" width="63.7109375" style="277" customWidth="1"/>
    <col min="14850" max="14850" width="2.42578125" style="277" customWidth="1"/>
    <col min="14851" max="14871" width="21" style="277" customWidth="1"/>
    <col min="14872" max="14872" width="2" style="277" customWidth="1"/>
    <col min="14873" max="14873" width="19.7109375" style="277" customWidth="1"/>
    <col min="14874" max="15104" width="11.42578125" style="277"/>
    <col min="15105" max="15105" width="63.7109375" style="277" customWidth="1"/>
    <col min="15106" max="15106" width="2.42578125" style="277" customWidth="1"/>
    <col min="15107" max="15127" width="21" style="277" customWidth="1"/>
    <col min="15128" max="15128" width="2" style="277" customWidth="1"/>
    <col min="15129" max="15129" width="19.7109375" style="277" customWidth="1"/>
    <col min="15130" max="15360" width="11.42578125" style="277"/>
    <col min="15361" max="15361" width="63.7109375" style="277" customWidth="1"/>
    <col min="15362" max="15362" width="2.42578125" style="277" customWidth="1"/>
    <col min="15363" max="15383" width="21" style="277" customWidth="1"/>
    <col min="15384" max="15384" width="2" style="277" customWidth="1"/>
    <col min="15385" max="15385" width="19.7109375" style="277" customWidth="1"/>
    <col min="15386" max="15616" width="11.42578125" style="277"/>
    <col min="15617" max="15617" width="63.7109375" style="277" customWidth="1"/>
    <col min="15618" max="15618" width="2.42578125" style="277" customWidth="1"/>
    <col min="15619" max="15639" width="21" style="277" customWidth="1"/>
    <col min="15640" max="15640" width="2" style="277" customWidth="1"/>
    <col min="15641" max="15641" width="19.7109375" style="277" customWidth="1"/>
    <col min="15642" max="15872" width="11.42578125" style="277"/>
    <col min="15873" max="15873" width="63.7109375" style="277" customWidth="1"/>
    <col min="15874" max="15874" width="2.42578125" style="277" customWidth="1"/>
    <col min="15875" max="15895" width="21" style="277" customWidth="1"/>
    <col min="15896" max="15896" width="2" style="277" customWidth="1"/>
    <col min="15897" max="15897" width="19.7109375" style="277" customWidth="1"/>
    <col min="15898" max="16128" width="11.42578125" style="277"/>
    <col min="16129" max="16129" width="63.7109375" style="277" customWidth="1"/>
    <col min="16130" max="16130" width="2.42578125" style="277" customWidth="1"/>
    <col min="16131" max="16151" width="21" style="277" customWidth="1"/>
    <col min="16152" max="16152" width="2" style="277" customWidth="1"/>
    <col min="16153" max="16153" width="19.7109375" style="277" customWidth="1"/>
    <col min="16154" max="16384" width="11.42578125" style="277"/>
  </cols>
  <sheetData>
    <row r="1" spans="1:26" ht="39.950000000000003" customHeight="1">
      <c r="A1" s="617" t="s">
        <v>207</v>
      </c>
      <c r="B1" s="617"/>
      <c r="C1" s="617"/>
      <c r="D1" s="617"/>
      <c r="E1" s="617"/>
      <c r="F1" s="617"/>
      <c r="G1" s="617"/>
      <c r="H1" s="617"/>
      <c r="I1" s="617"/>
      <c r="J1" s="617"/>
      <c r="K1" s="617"/>
      <c r="L1" s="617"/>
      <c r="M1" s="617"/>
      <c r="N1" s="617"/>
      <c r="O1" s="617"/>
      <c r="P1" s="617"/>
      <c r="Q1" s="617"/>
      <c r="R1" s="617"/>
      <c r="S1" s="617"/>
      <c r="T1" s="617"/>
      <c r="U1" s="617"/>
      <c r="V1" s="617"/>
      <c r="W1" s="617"/>
      <c r="X1" s="617"/>
      <c r="Y1" s="617"/>
    </row>
    <row r="2" spans="1:26" ht="39.950000000000003" customHeight="1">
      <c r="A2" s="618" t="s">
        <v>48</v>
      </c>
      <c r="B2" s="618"/>
      <c r="C2" s="618"/>
      <c r="D2" s="618"/>
      <c r="E2" s="618"/>
      <c r="F2" s="618"/>
      <c r="G2" s="618"/>
      <c r="H2" s="618"/>
      <c r="I2" s="618"/>
      <c r="J2" s="618"/>
      <c r="K2" s="618"/>
      <c r="L2" s="618"/>
      <c r="M2" s="618"/>
      <c r="N2" s="618"/>
      <c r="O2" s="618"/>
      <c r="P2" s="618"/>
      <c r="Q2" s="618"/>
      <c r="R2" s="618"/>
      <c r="S2" s="618"/>
      <c r="T2" s="618"/>
      <c r="U2" s="618"/>
      <c r="V2" s="618"/>
      <c r="W2" s="618"/>
      <c r="X2" s="618"/>
      <c r="Y2" s="618"/>
    </row>
    <row r="3" spans="1:26" ht="39.950000000000003" customHeight="1">
      <c r="A3" s="368"/>
      <c r="B3" s="369"/>
      <c r="C3" s="369"/>
      <c r="D3" s="369"/>
      <c r="E3" s="369"/>
      <c r="F3" s="369"/>
      <c r="G3" s="369"/>
      <c r="H3" s="369"/>
      <c r="I3" s="369"/>
      <c r="J3" s="369"/>
      <c r="K3" s="369"/>
      <c r="L3" s="369"/>
      <c r="M3" s="369"/>
      <c r="N3" s="369"/>
      <c r="O3" s="369"/>
      <c r="P3" s="369"/>
      <c r="Q3" s="369"/>
      <c r="R3" s="369"/>
      <c r="S3" s="369"/>
      <c r="T3" s="369"/>
      <c r="U3" s="369"/>
      <c r="V3" s="369"/>
      <c r="W3" s="369"/>
      <c r="X3" s="369"/>
      <c r="Y3" s="369"/>
    </row>
    <row r="4" spans="1:26" ht="51.75" customHeight="1">
      <c r="A4" s="619" t="s">
        <v>204</v>
      </c>
      <c r="B4" s="621"/>
      <c r="C4" s="622" t="s">
        <v>208</v>
      </c>
      <c r="D4" s="624" t="s">
        <v>209</v>
      </c>
      <c r="E4" s="624" t="s">
        <v>210</v>
      </c>
      <c r="F4" s="624" t="s">
        <v>211</v>
      </c>
      <c r="G4" s="624" t="s">
        <v>212</v>
      </c>
      <c r="H4" s="624" t="s">
        <v>213</v>
      </c>
      <c r="I4" s="624" t="s">
        <v>214</v>
      </c>
      <c r="J4" s="625" t="s">
        <v>191</v>
      </c>
      <c r="K4" s="625"/>
      <c r="L4" s="626"/>
      <c r="M4" s="626"/>
      <c r="N4" s="626"/>
      <c r="O4" s="626"/>
      <c r="P4" s="616" t="s">
        <v>215</v>
      </c>
      <c r="Q4" s="616" t="s">
        <v>216</v>
      </c>
      <c r="R4" s="616" t="s">
        <v>217</v>
      </c>
      <c r="S4" s="616" t="s">
        <v>218</v>
      </c>
      <c r="T4" s="616" t="s">
        <v>219</v>
      </c>
      <c r="U4" s="626" t="s">
        <v>220</v>
      </c>
      <c r="V4" s="626"/>
      <c r="W4" s="626"/>
      <c r="X4" s="628"/>
      <c r="Y4" s="626" t="s">
        <v>97</v>
      </c>
    </row>
    <row r="5" spans="1:26" ht="51.75" customHeight="1">
      <c r="A5" s="620"/>
      <c r="B5" s="621"/>
      <c r="C5" s="623"/>
      <c r="D5" s="616"/>
      <c r="E5" s="616"/>
      <c r="F5" s="616"/>
      <c r="G5" s="616"/>
      <c r="H5" s="616"/>
      <c r="I5" s="616"/>
      <c r="J5" s="616" t="s">
        <v>221</v>
      </c>
      <c r="K5" s="616" t="s">
        <v>222</v>
      </c>
      <c r="L5" s="616" t="s">
        <v>223</v>
      </c>
      <c r="M5" s="616" t="s">
        <v>224</v>
      </c>
      <c r="N5" s="626" t="s">
        <v>225</v>
      </c>
      <c r="O5" s="626"/>
      <c r="P5" s="616"/>
      <c r="Q5" s="616"/>
      <c r="R5" s="616"/>
      <c r="S5" s="616"/>
      <c r="T5" s="616"/>
      <c r="U5" s="626"/>
      <c r="V5" s="626"/>
      <c r="W5" s="626"/>
      <c r="X5" s="628"/>
      <c r="Y5" s="626"/>
    </row>
    <row r="6" spans="1:26" ht="150" customHeight="1">
      <c r="A6" s="620"/>
      <c r="B6" s="621"/>
      <c r="C6" s="623"/>
      <c r="D6" s="616"/>
      <c r="E6" s="616"/>
      <c r="F6" s="616"/>
      <c r="G6" s="616"/>
      <c r="H6" s="616"/>
      <c r="I6" s="616"/>
      <c r="J6" s="616"/>
      <c r="K6" s="616"/>
      <c r="L6" s="616"/>
      <c r="M6" s="616"/>
      <c r="N6" s="370" t="s">
        <v>226</v>
      </c>
      <c r="O6" s="370" t="s">
        <v>227</v>
      </c>
      <c r="P6" s="616"/>
      <c r="Q6" s="616"/>
      <c r="R6" s="616"/>
      <c r="S6" s="616"/>
      <c r="T6" s="616"/>
      <c r="U6" s="370" t="s">
        <v>228</v>
      </c>
      <c r="V6" s="370" t="s">
        <v>148</v>
      </c>
      <c r="W6" s="370" t="s">
        <v>229</v>
      </c>
      <c r="X6" s="628"/>
      <c r="Y6" s="626"/>
    </row>
    <row r="7" spans="1:26" ht="20.25" customHeight="1">
      <c r="A7" s="371"/>
      <c r="B7" s="372"/>
      <c r="C7" s="371"/>
      <c r="D7" s="371"/>
      <c r="E7" s="373"/>
      <c r="F7" s="373"/>
      <c r="G7" s="373"/>
      <c r="H7" s="373"/>
      <c r="I7" s="373"/>
      <c r="J7" s="373"/>
      <c r="K7" s="373"/>
      <c r="L7" s="374"/>
      <c r="M7" s="374"/>
      <c r="N7" s="374"/>
      <c r="O7" s="374"/>
      <c r="P7" s="374"/>
      <c r="Q7" s="374"/>
      <c r="R7" s="374"/>
      <c r="S7" s="374"/>
      <c r="T7" s="374"/>
      <c r="U7" s="374"/>
      <c r="V7" s="374"/>
      <c r="W7" s="369"/>
      <c r="X7" s="374"/>
      <c r="Y7" s="374"/>
    </row>
    <row r="8" spans="1:26" ht="40.5" customHeight="1">
      <c r="A8" s="375" t="s">
        <v>102</v>
      </c>
      <c r="B8" s="376"/>
      <c r="C8" s="377"/>
      <c r="D8" s="377">
        <v>3</v>
      </c>
      <c r="E8" s="377"/>
      <c r="F8" s="377"/>
      <c r="G8" s="377"/>
      <c r="H8" s="377"/>
      <c r="I8" s="377"/>
      <c r="J8" s="377"/>
      <c r="K8" s="377"/>
      <c r="L8" s="377"/>
      <c r="M8" s="377"/>
      <c r="N8" s="377"/>
      <c r="O8" s="377"/>
      <c r="P8" s="377"/>
      <c r="Q8" s="378"/>
      <c r="R8" s="377"/>
      <c r="S8" s="377"/>
      <c r="T8" s="377"/>
      <c r="U8" s="379"/>
      <c r="V8" s="379"/>
      <c r="W8" s="379"/>
      <c r="X8" s="380"/>
      <c r="Y8" s="381">
        <v>3</v>
      </c>
      <c r="Z8" s="288"/>
    </row>
    <row r="9" spans="1:26" ht="40.5" customHeight="1">
      <c r="A9" s="375" t="s">
        <v>103</v>
      </c>
      <c r="B9" s="376"/>
      <c r="C9" s="377"/>
      <c r="D9" s="377">
        <v>5</v>
      </c>
      <c r="E9" s="377"/>
      <c r="F9" s="377"/>
      <c r="G9" s="377"/>
      <c r="H9" s="377"/>
      <c r="I9" s="377"/>
      <c r="J9" s="377"/>
      <c r="K9" s="377"/>
      <c r="L9" s="377"/>
      <c r="M9" s="377"/>
      <c r="N9" s="377"/>
      <c r="O9" s="377"/>
      <c r="P9" s="377"/>
      <c r="Q9" s="378"/>
      <c r="R9" s="377"/>
      <c r="S9" s="377"/>
      <c r="T9" s="377"/>
      <c r="U9" s="379"/>
      <c r="V9" s="379"/>
      <c r="W9" s="379"/>
      <c r="X9" s="380"/>
      <c r="Y9" s="381">
        <v>5</v>
      </c>
      <c r="Z9" s="288"/>
    </row>
    <row r="10" spans="1:26" ht="40.5" customHeight="1">
      <c r="A10" s="375" t="s">
        <v>104</v>
      </c>
      <c r="B10" s="376"/>
      <c r="C10" s="377"/>
      <c r="D10" s="377">
        <v>4</v>
      </c>
      <c r="E10" s="377"/>
      <c r="F10" s="377"/>
      <c r="G10" s="377"/>
      <c r="H10" s="377"/>
      <c r="I10" s="377"/>
      <c r="J10" s="377"/>
      <c r="K10" s="377"/>
      <c r="L10" s="377"/>
      <c r="M10" s="377"/>
      <c r="N10" s="377"/>
      <c r="O10" s="377"/>
      <c r="P10" s="377"/>
      <c r="Q10" s="378"/>
      <c r="R10" s="377"/>
      <c r="S10" s="377"/>
      <c r="T10" s="377"/>
      <c r="U10" s="379"/>
      <c r="V10" s="379"/>
      <c r="W10" s="379"/>
      <c r="X10" s="380"/>
      <c r="Y10" s="381">
        <v>4</v>
      </c>
      <c r="Z10" s="288"/>
    </row>
    <row r="11" spans="1:26" ht="40.5" customHeight="1">
      <c r="A11" s="375" t="s">
        <v>105</v>
      </c>
      <c r="B11" s="376"/>
      <c r="C11" s="377"/>
      <c r="D11" s="377">
        <v>2</v>
      </c>
      <c r="E11" s="377"/>
      <c r="F11" s="377"/>
      <c r="G11" s="377"/>
      <c r="H11" s="377"/>
      <c r="I11" s="377"/>
      <c r="J11" s="377"/>
      <c r="K11" s="377"/>
      <c r="L11" s="377"/>
      <c r="M11" s="377"/>
      <c r="N11" s="377"/>
      <c r="O11" s="377"/>
      <c r="P11" s="377"/>
      <c r="Q11" s="378"/>
      <c r="R11" s="377"/>
      <c r="S11" s="377"/>
      <c r="T11" s="377"/>
      <c r="U11" s="379"/>
      <c r="V11" s="379"/>
      <c r="W11" s="379"/>
      <c r="X11" s="380"/>
      <c r="Y11" s="381">
        <v>2</v>
      </c>
      <c r="Z11" s="288"/>
    </row>
    <row r="12" spans="1:26" ht="40.5" customHeight="1">
      <c r="A12" s="375" t="s">
        <v>106</v>
      </c>
      <c r="B12" s="376"/>
      <c r="C12" s="377"/>
      <c r="D12" s="377">
        <v>14</v>
      </c>
      <c r="E12" s="377"/>
      <c r="F12" s="377"/>
      <c r="G12" s="377"/>
      <c r="H12" s="377"/>
      <c r="I12" s="377"/>
      <c r="J12" s="377"/>
      <c r="K12" s="377"/>
      <c r="L12" s="377"/>
      <c r="M12" s="377">
        <v>1</v>
      </c>
      <c r="N12" s="377"/>
      <c r="O12" s="377"/>
      <c r="P12" s="377"/>
      <c r="Q12" s="378"/>
      <c r="R12" s="377"/>
      <c r="S12" s="377"/>
      <c r="T12" s="377"/>
      <c r="U12" s="377"/>
      <c r="V12" s="377"/>
      <c r="W12" s="377">
        <v>1</v>
      </c>
      <c r="X12" s="380"/>
      <c r="Y12" s="381">
        <v>16</v>
      </c>
      <c r="Z12" s="288"/>
    </row>
    <row r="13" spans="1:26" ht="40.5" customHeight="1">
      <c r="A13" s="375" t="s">
        <v>107</v>
      </c>
      <c r="B13" s="376"/>
      <c r="C13" s="377">
        <v>1</v>
      </c>
      <c r="D13" s="377">
        <v>8</v>
      </c>
      <c r="E13" s="377"/>
      <c r="F13" s="377"/>
      <c r="G13" s="377"/>
      <c r="H13" s="377"/>
      <c r="I13" s="377"/>
      <c r="J13" s="377"/>
      <c r="K13" s="377"/>
      <c r="L13" s="377"/>
      <c r="M13" s="377"/>
      <c r="N13" s="377"/>
      <c r="O13" s="377"/>
      <c r="P13" s="377"/>
      <c r="Q13" s="378"/>
      <c r="R13" s="377"/>
      <c r="S13" s="377"/>
      <c r="T13" s="377"/>
      <c r="U13" s="377"/>
      <c r="V13" s="377"/>
      <c r="W13" s="377"/>
      <c r="X13" s="380"/>
      <c r="Y13" s="381">
        <v>9</v>
      </c>
      <c r="Z13" s="288"/>
    </row>
    <row r="14" spans="1:26" ht="40.5" customHeight="1">
      <c r="A14" s="375" t="s">
        <v>108</v>
      </c>
      <c r="B14" s="376"/>
      <c r="C14" s="377"/>
      <c r="D14" s="377">
        <v>3</v>
      </c>
      <c r="E14" s="377"/>
      <c r="F14" s="377"/>
      <c r="G14" s="377"/>
      <c r="H14" s="377"/>
      <c r="I14" s="377"/>
      <c r="J14" s="377">
        <v>1</v>
      </c>
      <c r="K14" s="377">
        <v>2</v>
      </c>
      <c r="L14" s="377"/>
      <c r="M14" s="377"/>
      <c r="N14" s="377">
        <v>2</v>
      </c>
      <c r="O14" s="377"/>
      <c r="P14" s="377">
        <v>3</v>
      </c>
      <c r="Q14" s="378"/>
      <c r="R14" s="377">
        <v>1</v>
      </c>
      <c r="S14" s="377">
        <v>1</v>
      </c>
      <c r="T14" s="377"/>
      <c r="U14" s="377"/>
      <c r="V14" s="377"/>
      <c r="W14" s="377"/>
      <c r="X14" s="380"/>
      <c r="Y14" s="381">
        <v>13</v>
      </c>
      <c r="Z14" s="288"/>
    </row>
    <row r="15" spans="1:26" ht="40.5" customHeight="1">
      <c r="A15" s="375" t="s">
        <v>109</v>
      </c>
      <c r="B15" s="376"/>
      <c r="C15" s="377"/>
      <c r="D15" s="377"/>
      <c r="E15" s="377"/>
      <c r="F15" s="377"/>
      <c r="G15" s="377"/>
      <c r="H15" s="377"/>
      <c r="I15" s="377"/>
      <c r="J15" s="377"/>
      <c r="K15" s="377"/>
      <c r="L15" s="377"/>
      <c r="M15" s="377"/>
      <c r="N15" s="377">
        <v>7</v>
      </c>
      <c r="O15" s="377"/>
      <c r="P15" s="377"/>
      <c r="Q15" s="378"/>
      <c r="R15" s="377"/>
      <c r="S15" s="377"/>
      <c r="T15" s="377"/>
      <c r="U15" s="377"/>
      <c r="V15" s="377"/>
      <c r="W15" s="377">
        <v>1</v>
      </c>
      <c r="X15" s="380"/>
      <c r="Y15" s="381">
        <v>8</v>
      </c>
      <c r="Z15" s="288"/>
    </row>
    <row r="16" spans="1:26" ht="40.5" customHeight="1">
      <c r="A16" s="375" t="s">
        <v>110</v>
      </c>
      <c r="B16" s="376"/>
      <c r="C16" s="377"/>
      <c r="D16" s="377">
        <v>3</v>
      </c>
      <c r="E16" s="377"/>
      <c r="F16" s="377"/>
      <c r="G16" s="377"/>
      <c r="H16" s="377"/>
      <c r="I16" s="377"/>
      <c r="J16" s="377"/>
      <c r="K16" s="377"/>
      <c r="L16" s="377"/>
      <c r="M16" s="377"/>
      <c r="N16" s="377"/>
      <c r="O16" s="377"/>
      <c r="P16" s="377">
        <v>1</v>
      </c>
      <c r="Q16" s="378"/>
      <c r="R16" s="377"/>
      <c r="S16" s="377"/>
      <c r="T16" s="377"/>
      <c r="U16" s="377"/>
      <c r="V16" s="377"/>
      <c r="W16" s="377"/>
      <c r="X16" s="380"/>
      <c r="Y16" s="381">
        <v>4</v>
      </c>
      <c r="Z16" s="288"/>
    </row>
    <row r="17" spans="1:26" ht="40.5" customHeight="1">
      <c r="A17" s="375" t="s">
        <v>111</v>
      </c>
      <c r="B17" s="376"/>
      <c r="C17" s="377"/>
      <c r="D17" s="377">
        <v>1</v>
      </c>
      <c r="E17" s="377"/>
      <c r="F17" s="377"/>
      <c r="G17" s="377"/>
      <c r="H17" s="377"/>
      <c r="I17" s="377"/>
      <c r="J17" s="377"/>
      <c r="K17" s="377"/>
      <c r="L17" s="377">
        <v>2</v>
      </c>
      <c r="M17" s="377"/>
      <c r="N17" s="377"/>
      <c r="O17" s="377"/>
      <c r="P17" s="377"/>
      <c r="Q17" s="378"/>
      <c r="R17" s="377"/>
      <c r="S17" s="377"/>
      <c r="T17" s="377"/>
      <c r="U17" s="377">
        <v>1</v>
      </c>
      <c r="V17" s="377"/>
      <c r="W17" s="377">
        <v>1</v>
      </c>
      <c r="X17" s="380"/>
      <c r="Y17" s="381">
        <v>5</v>
      </c>
      <c r="Z17" s="288"/>
    </row>
    <row r="18" spans="1:26" ht="40.5" customHeight="1">
      <c r="A18" s="375" t="s">
        <v>112</v>
      </c>
      <c r="B18" s="376"/>
      <c r="C18" s="377"/>
      <c r="D18" s="377"/>
      <c r="E18" s="377"/>
      <c r="F18" s="377"/>
      <c r="G18" s="377">
        <v>21</v>
      </c>
      <c r="H18" s="377"/>
      <c r="I18" s="377"/>
      <c r="J18" s="377"/>
      <c r="K18" s="377"/>
      <c r="L18" s="377"/>
      <c r="M18" s="377"/>
      <c r="N18" s="377"/>
      <c r="O18" s="377"/>
      <c r="P18" s="377"/>
      <c r="Q18" s="378"/>
      <c r="R18" s="377">
        <v>2</v>
      </c>
      <c r="S18" s="377"/>
      <c r="T18" s="377"/>
      <c r="U18" s="377">
        <v>1</v>
      </c>
      <c r="V18" s="377"/>
      <c r="W18" s="377"/>
      <c r="X18" s="380"/>
      <c r="Y18" s="381">
        <v>24</v>
      </c>
      <c r="Z18" s="288"/>
    </row>
    <row r="19" spans="1:26" ht="40.5" customHeight="1">
      <c r="A19" s="375" t="s">
        <v>113</v>
      </c>
      <c r="B19" s="376"/>
      <c r="C19" s="377"/>
      <c r="D19" s="377"/>
      <c r="E19" s="377"/>
      <c r="F19" s="377"/>
      <c r="G19" s="377">
        <v>11</v>
      </c>
      <c r="H19" s="377"/>
      <c r="I19" s="377"/>
      <c r="J19" s="377"/>
      <c r="K19" s="377"/>
      <c r="L19" s="377"/>
      <c r="M19" s="377"/>
      <c r="N19" s="377"/>
      <c r="O19" s="377"/>
      <c r="P19" s="377"/>
      <c r="Q19" s="378"/>
      <c r="R19" s="377"/>
      <c r="S19" s="377"/>
      <c r="T19" s="377"/>
      <c r="U19" s="377"/>
      <c r="V19" s="377"/>
      <c r="W19" s="377">
        <v>1</v>
      </c>
      <c r="X19" s="380"/>
      <c r="Y19" s="381">
        <v>12</v>
      </c>
      <c r="Z19" s="288"/>
    </row>
    <row r="20" spans="1:26" ht="40.5" customHeight="1">
      <c r="A20" s="375" t="s">
        <v>114</v>
      </c>
      <c r="B20" s="376"/>
      <c r="C20" s="377"/>
      <c r="D20" s="377">
        <v>12</v>
      </c>
      <c r="E20" s="377"/>
      <c r="F20" s="377"/>
      <c r="G20" s="377"/>
      <c r="H20" s="377"/>
      <c r="I20" s="377"/>
      <c r="J20" s="377"/>
      <c r="K20" s="377"/>
      <c r="L20" s="377"/>
      <c r="M20" s="377"/>
      <c r="N20" s="377"/>
      <c r="O20" s="377"/>
      <c r="P20" s="377"/>
      <c r="Q20" s="378"/>
      <c r="R20" s="377"/>
      <c r="S20" s="377"/>
      <c r="T20" s="377"/>
      <c r="U20" s="377"/>
      <c r="V20" s="377"/>
      <c r="W20" s="377"/>
      <c r="X20" s="380"/>
      <c r="Y20" s="381">
        <v>12</v>
      </c>
      <c r="Z20" s="288"/>
    </row>
    <row r="21" spans="1:26" ht="40.5" customHeight="1">
      <c r="A21" s="375" t="s">
        <v>115</v>
      </c>
      <c r="B21" s="376"/>
      <c r="C21" s="377"/>
      <c r="D21" s="377">
        <v>12</v>
      </c>
      <c r="E21" s="377"/>
      <c r="F21" s="377"/>
      <c r="G21" s="377"/>
      <c r="H21" s="377"/>
      <c r="I21" s="377"/>
      <c r="J21" s="377"/>
      <c r="K21" s="377"/>
      <c r="L21" s="377"/>
      <c r="M21" s="377"/>
      <c r="N21" s="377"/>
      <c r="O21" s="377"/>
      <c r="P21" s="377"/>
      <c r="Q21" s="378"/>
      <c r="R21" s="377"/>
      <c r="S21" s="377"/>
      <c r="T21" s="377"/>
      <c r="U21" s="379"/>
      <c r="V21" s="379"/>
      <c r="W21" s="379"/>
      <c r="X21" s="380"/>
      <c r="Y21" s="381">
        <v>12</v>
      </c>
      <c r="Z21" s="288"/>
    </row>
    <row r="22" spans="1:26" ht="40.5" customHeight="1">
      <c r="A22" s="382" t="s">
        <v>116</v>
      </c>
      <c r="B22" s="383"/>
      <c r="C22" s="378"/>
      <c r="D22" s="378"/>
      <c r="E22" s="378"/>
      <c r="F22" s="378">
        <v>8</v>
      </c>
      <c r="G22" s="378"/>
      <c r="H22" s="378">
        <v>4</v>
      </c>
      <c r="I22" s="378"/>
      <c r="J22" s="378"/>
      <c r="K22" s="378"/>
      <c r="L22" s="378"/>
      <c r="M22" s="378"/>
      <c r="N22" s="378"/>
      <c r="O22" s="378"/>
      <c r="P22" s="378"/>
      <c r="Q22" s="378"/>
      <c r="R22" s="378"/>
      <c r="S22" s="378"/>
      <c r="T22" s="378"/>
      <c r="U22" s="378"/>
      <c r="V22" s="378"/>
      <c r="W22" s="378"/>
      <c r="X22" s="384"/>
      <c r="Y22" s="381">
        <v>12</v>
      </c>
      <c r="Z22" s="288"/>
    </row>
    <row r="23" spans="1:26" ht="40.5" customHeight="1">
      <c r="A23" s="375" t="s">
        <v>117</v>
      </c>
      <c r="B23" s="376"/>
      <c r="C23" s="377"/>
      <c r="D23" s="377">
        <v>9</v>
      </c>
      <c r="E23" s="377"/>
      <c r="F23" s="377"/>
      <c r="G23" s="377"/>
      <c r="H23" s="377"/>
      <c r="I23" s="377">
        <v>1</v>
      </c>
      <c r="J23" s="377"/>
      <c r="K23" s="377"/>
      <c r="L23" s="377"/>
      <c r="M23" s="377">
        <v>1</v>
      </c>
      <c r="N23" s="377"/>
      <c r="O23" s="377"/>
      <c r="P23" s="377"/>
      <c r="Q23" s="378"/>
      <c r="R23" s="377"/>
      <c r="S23" s="377"/>
      <c r="T23" s="377"/>
      <c r="U23" s="377"/>
      <c r="V23" s="377"/>
      <c r="W23" s="377">
        <v>1</v>
      </c>
      <c r="X23" s="380"/>
      <c r="Y23" s="381">
        <v>12</v>
      </c>
      <c r="Z23" s="288"/>
    </row>
    <row r="24" spans="1:26" ht="40.5" customHeight="1">
      <c r="A24" s="375" t="s">
        <v>118</v>
      </c>
      <c r="B24" s="376"/>
      <c r="C24" s="377"/>
      <c r="D24" s="377">
        <v>4</v>
      </c>
      <c r="E24" s="377"/>
      <c r="F24" s="377"/>
      <c r="G24" s="377"/>
      <c r="H24" s="377"/>
      <c r="I24" s="377"/>
      <c r="J24" s="377"/>
      <c r="K24" s="377"/>
      <c r="L24" s="377"/>
      <c r="M24" s="377"/>
      <c r="N24" s="377"/>
      <c r="O24" s="377"/>
      <c r="P24" s="377"/>
      <c r="Q24" s="378">
        <v>1</v>
      </c>
      <c r="R24" s="377"/>
      <c r="S24" s="377"/>
      <c r="T24" s="377"/>
      <c r="U24" s="377"/>
      <c r="V24" s="377">
        <v>1</v>
      </c>
      <c r="W24" s="377">
        <v>1</v>
      </c>
      <c r="X24" s="380"/>
      <c r="Y24" s="381">
        <v>7</v>
      </c>
      <c r="Z24" s="288"/>
    </row>
    <row r="25" spans="1:26" ht="40.5" customHeight="1">
      <c r="A25" s="382" t="s">
        <v>119</v>
      </c>
      <c r="B25" s="383"/>
      <c r="C25" s="378">
        <v>1</v>
      </c>
      <c r="D25" s="378">
        <v>2</v>
      </c>
      <c r="E25" s="378"/>
      <c r="F25" s="378"/>
      <c r="G25" s="378"/>
      <c r="H25" s="378"/>
      <c r="I25" s="378"/>
      <c r="J25" s="378"/>
      <c r="K25" s="378"/>
      <c r="L25" s="378"/>
      <c r="M25" s="378"/>
      <c r="N25" s="378"/>
      <c r="O25" s="378"/>
      <c r="P25" s="378"/>
      <c r="Q25" s="378"/>
      <c r="R25" s="378"/>
      <c r="S25" s="378"/>
      <c r="T25" s="378"/>
      <c r="U25" s="378">
        <v>1</v>
      </c>
      <c r="V25" s="378"/>
      <c r="W25" s="378"/>
      <c r="X25" s="384"/>
      <c r="Y25" s="381">
        <v>4</v>
      </c>
      <c r="Z25" s="288"/>
    </row>
    <row r="26" spans="1:26" ht="40.5" customHeight="1">
      <c r="A26" s="375" t="s">
        <v>120</v>
      </c>
      <c r="B26" s="376"/>
      <c r="C26" s="377"/>
      <c r="D26" s="377">
        <v>4</v>
      </c>
      <c r="E26" s="377"/>
      <c r="F26" s="377"/>
      <c r="G26" s="377"/>
      <c r="H26" s="377"/>
      <c r="I26" s="377"/>
      <c r="J26" s="377"/>
      <c r="K26" s="377"/>
      <c r="L26" s="377"/>
      <c r="M26" s="377"/>
      <c r="N26" s="377"/>
      <c r="O26" s="377"/>
      <c r="P26" s="377"/>
      <c r="Q26" s="378"/>
      <c r="R26" s="377"/>
      <c r="S26" s="377"/>
      <c r="T26" s="377"/>
      <c r="U26" s="377"/>
      <c r="V26" s="377"/>
      <c r="W26" s="377"/>
      <c r="X26" s="380"/>
      <c r="Y26" s="381">
        <v>4</v>
      </c>
      <c r="Z26" s="288"/>
    </row>
    <row r="27" spans="1:26" ht="40.5" customHeight="1">
      <c r="A27" s="375" t="s">
        <v>121</v>
      </c>
      <c r="B27" s="376"/>
      <c r="C27" s="377"/>
      <c r="D27" s="377">
        <v>8</v>
      </c>
      <c r="E27" s="377"/>
      <c r="F27" s="377"/>
      <c r="G27" s="377"/>
      <c r="H27" s="377"/>
      <c r="I27" s="377"/>
      <c r="J27" s="377"/>
      <c r="K27" s="377"/>
      <c r="L27" s="377"/>
      <c r="M27" s="377"/>
      <c r="N27" s="377">
        <v>1</v>
      </c>
      <c r="O27" s="377"/>
      <c r="P27" s="377"/>
      <c r="Q27" s="378"/>
      <c r="R27" s="377"/>
      <c r="S27" s="377"/>
      <c r="T27" s="377"/>
      <c r="U27" s="377"/>
      <c r="V27" s="377"/>
      <c r="W27" s="377">
        <v>1</v>
      </c>
      <c r="X27" s="380"/>
      <c r="Y27" s="381">
        <v>10</v>
      </c>
      <c r="Z27" s="288"/>
    </row>
    <row r="28" spans="1:26" ht="40.5" customHeight="1">
      <c r="A28" s="375" t="s">
        <v>122</v>
      </c>
      <c r="B28" s="376"/>
      <c r="C28" s="377"/>
      <c r="D28" s="377">
        <v>16</v>
      </c>
      <c r="E28" s="377"/>
      <c r="F28" s="377"/>
      <c r="G28" s="377"/>
      <c r="H28" s="377"/>
      <c r="I28" s="377"/>
      <c r="J28" s="377"/>
      <c r="K28" s="377"/>
      <c r="L28" s="377"/>
      <c r="M28" s="377"/>
      <c r="N28" s="377">
        <v>1</v>
      </c>
      <c r="O28" s="377">
        <v>3</v>
      </c>
      <c r="P28" s="377"/>
      <c r="Q28" s="378"/>
      <c r="R28" s="377"/>
      <c r="S28" s="377"/>
      <c r="T28" s="377"/>
      <c r="U28" s="377"/>
      <c r="V28" s="377"/>
      <c r="W28" s="377"/>
      <c r="X28" s="380"/>
      <c r="Y28" s="381">
        <v>20</v>
      </c>
      <c r="Z28" s="288"/>
    </row>
    <row r="29" spans="1:26" ht="40.5" customHeight="1">
      <c r="A29" s="375" t="s">
        <v>123</v>
      </c>
      <c r="B29" s="376"/>
      <c r="C29" s="377"/>
      <c r="D29" s="377"/>
      <c r="E29" s="377"/>
      <c r="F29" s="377"/>
      <c r="G29" s="377"/>
      <c r="H29" s="377"/>
      <c r="I29" s="377"/>
      <c r="J29" s="377"/>
      <c r="K29" s="377"/>
      <c r="L29" s="377"/>
      <c r="M29" s="377"/>
      <c r="N29" s="377">
        <v>4</v>
      </c>
      <c r="O29" s="377"/>
      <c r="P29" s="377"/>
      <c r="Q29" s="378"/>
      <c r="R29" s="377"/>
      <c r="S29" s="377"/>
      <c r="T29" s="377"/>
      <c r="U29" s="377"/>
      <c r="V29" s="377"/>
      <c r="W29" s="377"/>
      <c r="X29" s="380"/>
      <c r="Y29" s="381">
        <v>4</v>
      </c>
      <c r="Z29" s="288"/>
    </row>
    <row r="30" spans="1:26" ht="40.5" customHeight="1">
      <c r="A30" s="375" t="s">
        <v>124</v>
      </c>
      <c r="B30" s="376"/>
      <c r="C30" s="377"/>
      <c r="D30" s="377"/>
      <c r="E30" s="377"/>
      <c r="F30" s="377"/>
      <c r="G30" s="377"/>
      <c r="H30" s="377"/>
      <c r="I30" s="377"/>
      <c r="J30" s="377"/>
      <c r="K30" s="377"/>
      <c r="L30" s="377"/>
      <c r="M30" s="377"/>
      <c r="N30" s="377">
        <v>4</v>
      </c>
      <c r="O30" s="377"/>
      <c r="P30" s="377"/>
      <c r="Q30" s="378"/>
      <c r="R30" s="377"/>
      <c r="S30" s="377"/>
      <c r="T30" s="377"/>
      <c r="U30" s="377"/>
      <c r="V30" s="377"/>
      <c r="W30" s="377"/>
      <c r="X30" s="380"/>
      <c r="Y30" s="381">
        <v>4</v>
      </c>
      <c r="Z30" s="288"/>
    </row>
    <row r="31" spans="1:26" ht="40.5" customHeight="1">
      <c r="A31" s="375" t="s">
        <v>125</v>
      </c>
      <c r="B31" s="376"/>
      <c r="C31" s="377"/>
      <c r="D31" s="377">
        <v>5</v>
      </c>
      <c r="E31" s="377"/>
      <c r="F31" s="377"/>
      <c r="G31" s="377"/>
      <c r="H31" s="377"/>
      <c r="I31" s="377"/>
      <c r="J31" s="377"/>
      <c r="K31" s="377"/>
      <c r="L31" s="377"/>
      <c r="M31" s="377"/>
      <c r="N31" s="377"/>
      <c r="O31" s="377"/>
      <c r="P31" s="377"/>
      <c r="Q31" s="378"/>
      <c r="R31" s="377"/>
      <c r="S31" s="377"/>
      <c r="T31" s="377"/>
      <c r="U31" s="377"/>
      <c r="V31" s="377"/>
      <c r="W31" s="377"/>
      <c r="X31" s="380"/>
      <c r="Y31" s="381">
        <v>5</v>
      </c>
      <c r="Z31" s="288"/>
    </row>
    <row r="32" spans="1:26" ht="40.5" customHeight="1">
      <c r="A32" s="375" t="s">
        <v>126</v>
      </c>
      <c r="B32" s="376"/>
      <c r="C32" s="377"/>
      <c r="D32" s="377"/>
      <c r="E32" s="377"/>
      <c r="F32" s="377"/>
      <c r="G32" s="377"/>
      <c r="H32" s="377"/>
      <c r="I32" s="377"/>
      <c r="J32" s="377"/>
      <c r="K32" s="377"/>
      <c r="L32" s="377"/>
      <c r="M32" s="377"/>
      <c r="N32" s="377">
        <v>4</v>
      </c>
      <c r="O32" s="377"/>
      <c r="P32" s="377"/>
      <c r="Q32" s="378"/>
      <c r="R32" s="377"/>
      <c r="S32" s="377"/>
      <c r="T32" s="377"/>
      <c r="U32" s="377">
        <v>1</v>
      </c>
      <c r="V32" s="377"/>
      <c r="W32" s="377"/>
      <c r="X32" s="380"/>
      <c r="Y32" s="381">
        <v>5</v>
      </c>
      <c r="Z32" s="288"/>
    </row>
    <row r="33" spans="1:26" ht="40.5" customHeight="1">
      <c r="A33" s="375" t="s">
        <v>127</v>
      </c>
      <c r="B33" s="376"/>
      <c r="C33" s="377"/>
      <c r="D33" s="377">
        <v>13</v>
      </c>
      <c r="E33" s="377"/>
      <c r="F33" s="377"/>
      <c r="G33" s="377"/>
      <c r="H33" s="377"/>
      <c r="I33" s="377"/>
      <c r="J33" s="377"/>
      <c r="K33" s="377"/>
      <c r="L33" s="377"/>
      <c r="M33" s="377"/>
      <c r="N33" s="377"/>
      <c r="O33" s="377"/>
      <c r="P33" s="377"/>
      <c r="Q33" s="378"/>
      <c r="R33" s="377"/>
      <c r="S33" s="377"/>
      <c r="T33" s="377"/>
      <c r="U33" s="377"/>
      <c r="V33" s="377"/>
      <c r="W33" s="377">
        <v>1</v>
      </c>
      <c r="X33" s="380"/>
      <c r="Y33" s="381">
        <v>14</v>
      </c>
      <c r="Z33" s="288"/>
    </row>
    <row r="34" spans="1:26" ht="40.5" customHeight="1">
      <c r="A34" s="382" t="s">
        <v>128</v>
      </c>
      <c r="B34" s="383"/>
      <c r="C34" s="378"/>
      <c r="D34" s="378">
        <v>6</v>
      </c>
      <c r="E34" s="378"/>
      <c r="F34" s="378"/>
      <c r="G34" s="378"/>
      <c r="H34" s="378"/>
      <c r="I34" s="378"/>
      <c r="J34" s="378"/>
      <c r="K34" s="378"/>
      <c r="L34" s="378"/>
      <c r="M34" s="378"/>
      <c r="N34" s="378"/>
      <c r="O34" s="378">
        <v>2</v>
      </c>
      <c r="P34" s="378"/>
      <c r="Q34" s="378"/>
      <c r="R34" s="378"/>
      <c r="S34" s="378"/>
      <c r="T34" s="378"/>
      <c r="U34" s="378"/>
      <c r="V34" s="378"/>
      <c r="W34" s="378"/>
      <c r="X34" s="384"/>
      <c r="Y34" s="381">
        <v>8</v>
      </c>
      <c r="Z34" s="288"/>
    </row>
    <row r="35" spans="1:26" ht="40.5" customHeight="1">
      <c r="A35" s="375" t="s">
        <v>129</v>
      </c>
      <c r="B35" s="376"/>
      <c r="C35" s="377"/>
      <c r="D35" s="377"/>
      <c r="E35" s="377"/>
      <c r="F35" s="377"/>
      <c r="G35" s="377"/>
      <c r="H35" s="377"/>
      <c r="I35" s="377"/>
      <c r="J35" s="377"/>
      <c r="K35" s="377">
        <v>6</v>
      </c>
      <c r="L35" s="377"/>
      <c r="M35" s="377"/>
      <c r="N35" s="377"/>
      <c r="O35" s="377"/>
      <c r="P35" s="377"/>
      <c r="Q35" s="378"/>
      <c r="R35" s="377"/>
      <c r="S35" s="377">
        <v>1</v>
      </c>
      <c r="T35" s="377"/>
      <c r="U35" s="377"/>
      <c r="V35" s="377"/>
      <c r="W35" s="377"/>
      <c r="X35" s="380"/>
      <c r="Y35" s="381">
        <v>7</v>
      </c>
      <c r="Z35" s="288"/>
    </row>
    <row r="36" spans="1:26" ht="40.5" customHeight="1">
      <c r="A36" s="375" t="s">
        <v>130</v>
      </c>
      <c r="B36" s="376"/>
      <c r="C36" s="377"/>
      <c r="D36" s="377">
        <v>2</v>
      </c>
      <c r="E36" s="377"/>
      <c r="F36" s="377"/>
      <c r="G36" s="377"/>
      <c r="H36" s="377"/>
      <c r="I36" s="377"/>
      <c r="J36" s="377"/>
      <c r="K36" s="377"/>
      <c r="L36" s="377"/>
      <c r="M36" s="377"/>
      <c r="N36" s="377"/>
      <c r="O36" s="377"/>
      <c r="P36" s="377"/>
      <c r="Q36" s="378"/>
      <c r="R36" s="377"/>
      <c r="S36" s="377"/>
      <c r="T36" s="377"/>
      <c r="U36" s="377"/>
      <c r="V36" s="377"/>
      <c r="W36" s="377"/>
      <c r="X36" s="380"/>
      <c r="Y36" s="381">
        <v>2</v>
      </c>
      <c r="Z36" s="288"/>
    </row>
    <row r="37" spans="1:26" ht="40.5" customHeight="1">
      <c r="A37" s="375" t="s">
        <v>131</v>
      </c>
      <c r="B37" s="376"/>
      <c r="C37" s="377"/>
      <c r="D37" s="377">
        <v>17</v>
      </c>
      <c r="E37" s="377"/>
      <c r="F37" s="377"/>
      <c r="G37" s="377"/>
      <c r="H37" s="377"/>
      <c r="I37" s="377"/>
      <c r="J37" s="377"/>
      <c r="K37" s="377"/>
      <c r="L37" s="377"/>
      <c r="M37" s="377"/>
      <c r="N37" s="377"/>
      <c r="O37" s="377"/>
      <c r="P37" s="377"/>
      <c r="Q37" s="378"/>
      <c r="R37" s="377"/>
      <c r="S37" s="377"/>
      <c r="T37" s="377"/>
      <c r="U37" s="377">
        <v>1</v>
      </c>
      <c r="V37" s="377"/>
      <c r="W37" s="377"/>
      <c r="X37" s="380"/>
      <c r="Y37" s="381">
        <v>18</v>
      </c>
      <c r="Z37" s="288"/>
    </row>
    <row r="38" spans="1:26" ht="40.5" customHeight="1">
      <c r="A38" s="375" t="s">
        <v>132</v>
      </c>
      <c r="B38" s="376"/>
      <c r="C38" s="377"/>
      <c r="D38" s="377">
        <v>4</v>
      </c>
      <c r="E38" s="377"/>
      <c r="F38" s="377"/>
      <c r="G38" s="377"/>
      <c r="H38" s="377"/>
      <c r="I38" s="377"/>
      <c r="J38" s="377"/>
      <c r="K38" s="377"/>
      <c r="L38" s="377"/>
      <c r="M38" s="377"/>
      <c r="N38" s="377"/>
      <c r="O38" s="377"/>
      <c r="P38" s="377"/>
      <c r="Q38" s="378"/>
      <c r="R38" s="377"/>
      <c r="S38" s="377"/>
      <c r="T38" s="377"/>
      <c r="U38" s="377"/>
      <c r="V38" s="377"/>
      <c r="W38" s="377"/>
      <c r="X38" s="380"/>
      <c r="Y38" s="381">
        <v>4</v>
      </c>
      <c r="Z38" s="288"/>
    </row>
    <row r="39" spans="1:26" ht="40.5" customHeight="1">
      <c r="A39" s="375" t="s">
        <v>133</v>
      </c>
      <c r="B39" s="376"/>
      <c r="C39" s="377"/>
      <c r="D39" s="377"/>
      <c r="E39" s="377">
        <v>3</v>
      </c>
      <c r="F39" s="377"/>
      <c r="G39" s="377"/>
      <c r="H39" s="377"/>
      <c r="I39" s="377"/>
      <c r="J39" s="377"/>
      <c r="K39" s="377"/>
      <c r="L39" s="377"/>
      <c r="M39" s="377"/>
      <c r="N39" s="377"/>
      <c r="O39" s="377"/>
      <c r="P39" s="377"/>
      <c r="Q39" s="378"/>
      <c r="R39" s="377"/>
      <c r="S39" s="377"/>
      <c r="T39" s="377">
        <v>10</v>
      </c>
      <c r="U39" s="377"/>
      <c r="V39" s="377"/>
      <c r="W39" s="377"/>
      <c r="X39" s="380"/>
      <c r="Y39" s="381">
        <v>13</v>
      </c>
      <c r="Z39" s="288"/>
    </row>
    <row r="40" spans="1:26" ht="15.75" customHeight="1">
      <c r="A40" s="385"/>
      <c r="B40" s="376"/>
      <c r="C40" s="380"/>
      <c r="D40" s="380"/>
      <c r="E40" s="386"/>
      <c r="F40" s="386"/>
      <c r="G40" s="386"/>
      <c r="H40" s="386"/>
      <c r="I40" s="386"/>
      <c r="J40" s="386"/>
      <c r="K40" s="386"/>
      <c r="L40" s="386"/>
      <c r="M40" s="386"/>
      <c r="N40" s="386"/>
      <c r="O40" s="386"/>
      <c r="P40" s="386"/>
      <c r="Q40" s="386"/>
      <c r="R40" s="386"/>
      <c r="S40" s="386"/>
      <c r="T40" s="386"/>
      <c r="U40" s="386"/>
      <c r="V40" s="386"/>
      <c r="W40" s="386"/>
      <c r="X40" s="627"/>
      <c r="Y40" s="386"/>
    </row>
    <row r="41" spans="1:26" ht="51" customHeight="1">
      <c r="A41" s="387" t="s">
        <v>97</v>
      </c>
      <c r="B41" s="376"/>
      <c r="C41" s="388">
        <v>2</v>
      </c>
      <c r="D41" s="388">
        <v>157</v>
      </c>
      <c r="E41" s="388">
        <v>3</v>
      </c>
      <c r="F41" s="388">
        <v>8</v>
      </c>
      <c r="G41" s="388">
        <v>32</v>
      </c>
      <c r="H41" s="388">
        <v>4</v>
      </c>
      <c r="I41" s="388">
        <v>1</v>
      </c>
      <c r="J41" s="388">
        <v>1</v>
      </c>
      <c r="K41" s="388">
        <v>8</v>
      </c>
      <c r="L41" s="388">
        <v>2</v>
      </c>
      <c r="M41" s="388">
        <v>2</v>
      </c>
      <c r="N41" s="388">
        <v>23</v>
      </c>
      <c r="O41" s="388">
        <v>5</v>
      </c>
      <c r="P41" s="388">
        <v>4</v>
      </c>
      <c r="Q41" s="388">
        <v>1</v>
      </c>
      <c r="R41" s="388">
        <v>3</v>
      </c>
      <c r="S41" s="388">
        <v>2</v>
      </c>
      <c r="T41" s="388">
        <v>10</v>
      </c>
      <c r="U41" s="388">
        <v>5</v>
      </c>
      <c r="V41" s="388">
        <v>1</v>
      </c>
      <c r="W41" s="388">
        <v>8</v>
      </c>
      <c r="X41" s="627"/>
      <c r="Y41" s="388">
        <v>282</v>
      </c>
    </row>
    <row r="42" spans="1:26" ht="35.1" customHeight="1">
      <c r="A42" s="376"/>
      <c r="B42" s="376"/>
      <c r="C42" s="386"/>
      <c r="D42" s="386"/>
      <c r="E42" s="386"/>
      <c r="F42" s="386"/>
      <c r="G42" s="386"/>
      <c r="H42" s="386"/>
      <c r="I42" s="386"/>
      <c r="J42" s="386"/>
      <c r="K42" s="386"/>
      <c r="L42" s="386"/>
      <c r="M42" s="386"/>
      <c r="N42" s="386"/>
      <c r="O42" s="386"/>
      <c r="P42" s="386"/>
      <c r="Q42" s="386"/>
      <c r="R42" s="386"/>
      <c r="S42" s="386"/>
      <c r="T42" s="386"/>
      <c r="U42" s="386"/>
      <c r="V42" s="386"/>
      <c r="W42" s="386"/>
      <c r="X42" s="627"/>
      <c r="Y42" s="386"/>
    </row>
    <row r="43" spans="1:26" ht="35.1" customHeight="1">
      <c r="A43" s="376"/>
      <c r="B43" s="376"/>
      <c r="C43" s="389"/>
      <c r="D43" s="389"/>
      <c r="E43" s="389"/>
      <c r="F43" s="389"/>
      <c r="G43" s="389"/>
      <c r="H43" s="389"/>
      <c r="I43" s="389"/>
      <c r="J43" s="389"/>
      <c r="K43" s="389"/>
      <c r="L43" s="389"/>
      <c r="M43" s="389"/>
      <c r="N43" s="389"/>
      <c r="O43" s="389"/>
      <c r="P43" s="389"/>
      <c r="Q43" s="389"/>
      <c r="R43" s="389"/>
      <c r="S43" s="389"/>
      <c r="T43" s="389"/>
      <c r="U43" s="389"/>
      <c r="V43" s="389"/>
      <c r="W43" s="389"/>
      <c r="X43" s="390"/>
      <c r="Y43" s="389"/>
    </row>
    <row r="44" spans="1:26" ht="20.25">
      <c r="A44" s="391" t="s">
        <v>230</v>
      </c>
      <c r="B44" s="392"/>
      <c r="C44" s="391"/>
      <c r="D44" s="391"/>
      <c r="E44" s="391"/>
      <c r="F44" s="391"/>
      <c r="G44" s="391"/>
      <c r="H44" s="391"/>
      <c r="I44" s="391"/>
      <c r="J44" s="391" t="s">
        <v>231</v>
      </c>
      <c r="K44" s="391"/>
      <c r="L44" s="391"/>
      <c r="M44" s="374"/>
      <c r="N44" s="391"/>
      <c r="O44" s="391"/>
      <c r="P44" s="391"/>
      <c r="Q44" s="391" t="s">
        <v>232</v>
      </c>
      <c r="R44" s="391"/>
      <c r="S44" s="391"/>
      <c r="T44" s="393"/>
      <c r="U44" s="393"/>
      <c r="V44" s="369"/>
      <c r="W44" s="369"/>
      <c r="X44" s="369"/>
      <c r="Y44" s="369"/>
    </row>
    <row r="45" spans="1:26" ht="20.25">
      <c r="A45" s="391" t="s">
        <v>233</v>
      </c>
      <c r="B45" s="391"/>
      <c r="C45" s="391"/>
      <c r="D45" s="391"/>
      <c r="E45" s="391"/>
      <c r="F45" s="391"/>
      <c r="G45" s="391"/>
      <c r="H45" s="391"/>
      <c r="I45" s="391"/>
      <c r="J45" s="391" t="s">
        <v>234</v>
      </c>
      <c r="K45" s="391"/>
      <c r="L45" s="391"/>
      <c r="M45" s="374"/>
      <c r="N45" s="391"/>
      <c r="O45" s="391"/>
      <c r="P45" s="391"/>
      <c r="Q45" s="391"/>
      <c r="R45" s="391"/>
      <c r="S45" s="391"/>
      <c r="T45" s="393"/>
      <c r="U45" s="393"/>
      <c r="V45" s="369"/>
      <c r="W45" s="369"/>
      <c r="X45" s="369"/>
      <c r="Y45" s="369"/>
    </row>
    <row r="46" spans="1:26" ht="20.25">
      <c r="A46" s="391" t="s">
        <v>235</v>
      </c>
      <c r="B46" s="391"/>
      <c r="C46" s="391"/>
      <c r="D46" s="391"/>
      <c r="E46" s="391"/>
      <c r="F46" s="391"/>
      <c r="G46" s="391"/>
      <c r="H46" s="391"/>
      <c r="I46" s="391"/>
      <c r="J46" s="391" t="s">
        <v>236</v>
      </c>
      <c r="K46" s="391"/>
      <c r="L46" s="391"/>
      <c r="M46" s="374"/>
      <c r="N46" s="391"/>
      <c r="O46" s="391"/>
      <c r="P46" s="391"/>
      <c r="Q46" s="391"/>
      <c r="R46" s="391"/>
      <c r="S46" s="391"/>
      <c r="T46" s="393"/>
      <c r="U46" s="393"/>
      <c r="V46" s="369"/>
      <c r="W46" s="369"/>
      <c r="X46" s="369"/>
      <c r="Y46" s="369"/>
    </row>
    <row r="47" spans="1:26" ht="20.25">
      <c r="A47" s="391" t="s">
        <v>237</v>
      </c>
      <c r="B47" s="391"/>
      <c r="C47" s="391"/>
      <c r="D47" s="391"/>
      <c r="E47" s="391"/>
      <c r="F47" s="391"/>
      <c r="G47" s="391"/>
      <c r="H47" s="391"/>
      <c r="I47" s="391"/>
      <c r="J47" s="391" t="s">
        <v>238</v>
      </c>
      <c r="K47" s="391"/>
      <c r="L47" s="391"/>
      <c r="M47" s="374"/>
      <c r="N47" s="391"/>
      <c r="O47" s="391"/>
      <c r="P47" s="391"/>
      <c r="Q47" s="391"/>
      <c r="R47" s="391"/>
      <c r="S47" s="391"/>
      <c r="T47" s="393"/>
      <c r="U47" s="393"/>
      <c r="V47" s="369"/>
      <c r="W47" s="369"/>
      <c r="X47" s="369"/>
      <c r="Y47" s="369"/>
    </row>
    <row r="48" spans="1:26" ht="20.25">
      <c r="A48" s="391" t="s">
        <v>239</v>
      </c>
      <c r="B48" s="391"/>
      <c r="C48" s="391"/>
      <c r="D48" s="391"/>
      <c r="E48" s="391"/>
      <c r="F48" s="391"/>
      <c r="G48" s="391"/>
      <c r="H48" s="391"/>
      <c r="I48" s="391"/>
      <c r="J48" s="391" t="s">
        <v>240</v>
      </c>
      <c r="K48" s="391"/>
      <c r="L48" s="391"/>
      <c r="M48" s="374"/>
      <c r="N48" s="391"/>
      <c r="O48" s="391"/>
      <c r="P48" s="391"/>
      <c r="Q48" s="391"/>
      <c r="R48" s="391"/>
      <c r="S48" s="391"/>
      <c r="T48" s="393"/>
      <c r="U48" s="393"/>
      <c r="V48" s="369"/>
      <c r="W48" s="369"/>
      <c r="X48" s="369"/>
      <c r="Y48" s="369"/>
    </row>
    <row r="49" spans="1:25" ht="20.25">
      <c r="A49" s="391" t="s">
        <v>241</v>
      </c>
      <c r="B49" s="391"/>
      <c r="C49" s="391"/>
      <c r="D49" s="391"/>
      <c r="E49" s="391"/>
      <c r="F49" s="391"/>
      <c r="G49" s="391"/>
      <c r="H49" s="391"/>
      <c r="I49" s="391"/>
      <c r="J49" s="391" t="s">
        <v>242</v>
      </c>
      <c r="K49" s="391"/>
      <c r="L49" s="391"/>
      <c r="M49" s="391"/>
      <c r="N49" s="391"/>
      <c r="O49" s="391"/>
      <c r="P49" s="391"/>
      <c r="Q49" s="391"/>
      <c r="R49" s="391"/>
      <c r="S49" s="391"/>
      <c r="T49" s="393"/>
      <c r="U49" s="393"/>
      <c r="V49" s="369"/>
      <c r="W49" s="369"/>
      <c r="X49" s="369"/>
      <c r="Y49" s="369"/>
    </row>
    <row r="50" spans="1:25" ht="21.95" customHeight="1">
      <c r="A50" s="391"/>
      <c r="B50" s="391"/>
      <c r="C50" s="391"/>
      <c r="D50" s="391"/>
      <c r="E50" s="391"/>
      <c r="F50" s="391"/>
      <c r="G50" s="391"/>
      <c r="H50" s="391"/>
      <c r="I50" s="391"/>
      <c r="J50" s="391"/>
      <c r="K50" s="391"/>
      <c r="L50" s="391"/>
      <c r="M50" s="391"/>
      <c r="N50" s="391"/>
      <c r="O50" s="391"/>
      <c r="P50" s="391"/>
      <c r="Q50" s="391"/>
      <c r="R50" s="391"/>
      <c r="S50" s="391"/>
      <c r="T50" s="393"/>
      <c r="U50" s="393"/>
      <c r="V50" s="369"/>
      <c r="W50" s="369"/>
      <c r="X50" s="369"/>
      <c r="Y50" s="369"/>
    </row>
    <row r="51" spans="1:25" ht="21.95" customHeight="1">
      <c r="A51" s="394" t="s">
        <v>91</v>
      </c>
      <c r="B51" s="394"/>
      <c r="C51" s="394"/>
      <c r="D51" s="394"/>
      <c r="E51" s="394"/>
      <c r="F51" s="394"/>
      <c r="G51" s="394"/>
      <c r="H51" s="394"/>
      <c r="I51" s="394"/>
      <c r="J51" s="394"/>
      <c r="K51" s="394"/>
      <c r="L51" s="394"/>
      <c r="M51" s="369"/>
      <c r="N51" s="369"/>
      <c r="O51" s="369"/>
      <c r="P51" s="369"/>
      <c r="Q51" s="369"/>
      <c r="R51" s="369"/>
      <c r="S51" s="369"/>
      <c r="T51" s="369"/>
      <c r="U51" s="369"/>
      <c r="V51" s="369"/>
      <c r="W51" s="369"/>
      <c r="X51" s="369"/>
      <c r="Y51" s="369"/>
    </row>
    <row r="52" spans="1:25" ht="21.95" customHeight="1">
      <c r="A52" s="394" t="s">
        <v>92</v>
      </c>
      <c r="B52" s="394"/>
      <c r="C52" s="394"/>
      <c r="D52" s="394"/>
      <c r="E52" s="394"/>
      <c r="F52" s="394"/>
      <c r="G52" s="394"/>
      <c r="H52" s="394"/>
      <c r="I52" s="394"/>
      <c r="J52" s="394"/>
      <c r="K52" s="394"/>
      <c r="L52" s="394"/>
      <c r="M52" s="369"/>
      <c r="N52" s="369"/>
      <c r="O52" s="369"/>
      <c r="P52" s="369"/>
      <c r="Q52" s="369"/>
      <c r="R52" s="369"/>
      <c r="S52" s="369"/>
      <c r="T52" s="369"/>
      <c r="U52" s="369"/>
      <c r="V52" s="369"/>
      <c r="W52" s="369"/>
      <c r="X52" s="369"/>
      <c r="Y52" s="369"/>
    </row>
    <row r="53" spans="1:25" ht="21.95" customHeight="1">
      <c r="A53" s="372"/>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row>
    <row r="54" spans="1:25" ht="21.95" customHeight="1">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row>
    <row r="55" spans="1:25" ht="21.95" customHeight="1">
      <c r="A55" s="369"/>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row>
    <row r="56" spans="1:25" ht="21.95" customHeight="1">
      <c r="A56" s="369"/>
      <c r="B56" s="369"/>
      <c r="C56" s="369"/>
      <c r="D56" s="369"/>
      <c r="E56" s="369"/>
      <c r="F56" s="369"/>
      <c r="G56" s="369"/>
      <c r="H56" s="369"/>
      <c r="I56" s="369"/>
      <c r="J56" s="369"/>
      <c r="K56" s="369"/>
      <c r="L56" s="369"/>
      <c r="M56" s="369"/>
      <c r="N56" s="369"/>
      <c r="O56" s="369"/>
      <c r="P56" s="369"/>
      <c r="Q56" s="369"/>
      <c r="R56" s="369"/>
      <c r="S56" s="369"/>
      <c r="T56" s="369"/>
      <c r="U56" s="369"/>
      <c r="V56" s="369"/>
      <c r="W56" s="369"/>
      <c r="X56" s="369"/>
      <c r="Y56" s="369"/>
    </row>
    <row r="57" spans="1:25" ht="21.95" customHeight="1">
      <c r="A57" s="369"/>
      <c r="B57" s="369"/>
      <c r="C57" s="369"/>
      <c r="D57" s="369"/>
      <c r="E57" s="369"/>
      <c r="F57" s="369"/>
      <c r="G57" s="369"/>
      <c r="H57" s="369"/>
      <c r="I57" s="369"/>
      <c r="J57" s="369"/>
      <c r="K57" s="369"/>
      <c r="L57" s="369"/>
      <c r="M57" s="369"/>
      <c r="N57" s="369"/>
      <c r="O57" s="369"/>
      <c r="P57" s="369"/>
      <c r="Q57" s="369"/>
      <c r="R57" s="369"/>
      <c r="S57" s="369"/>
      <c r="T57" s="369"/>
      <c r="U57" s="369"/>
      <c r="V57" s="369"/>
      <c r="W57" s="369"/>
      <c r="X57" s="369"/>
      <c r="Y57" s="369"/>
    </row>
    <row r="58" spans="1:25" ht="21.95" customHeight="1">
      <c r="A58" s="369"/>
      <c r="B58" s="369"/>
      <c r="C58" s="369"/>
      <c r="D58" s="369"/>
      <c r="E58" s="369"/>
      <c r="F58" s="369"/>
      <c r="G58" s="369"/>
      <c r="H58" s="369"/>
      <c r="I58" s="369"/>
      <c r="J58" s="369"/>
      <c r="K58" s="369"/>
      <c r="L58" s="369"/>
      <c r="M58" s="369"/>
      <c r="N58" s="369"/>
      <c r="O58" s="369"/>
      <c r="P58" s="369"/>
      <c r="Q58" s="369"/>
      <c r="R58" s="369"/>
      <c r="S58" s="369"/>
      <c r="T58" s="369"/>
      <c r="U58" s="369"/>
      <c r="V58" s="369"/>
      <c r="W58" s="369"/>
      <c r="X58" s="369"/>
      <c r="Y58" s="369"/>
    </row>
  </sheetData>
  <mergeCells count="26">
    <mergeCell ref="X40:X42"/>
    <mergeCell ref="T4:T6"/>
    <mergeCell ref="U4:W5"/>
    <mergeCell ref="X4:X6"/>
    <mergeCell ref="Y4:Y6"/>
    <mergeCell ref="J5:J6"/>
    <mergeCell ref="K5:K6"/>
    <mergeCell ref="L5:L6"/>
    <mergeCell ref="M5:M6"/>
    <mergeCell ref="N5:O5"/>
    <mergeCell ref="S4:S6"/>
    <mergeCell ref="A1:Y1"/>
    <mergeCell ref="A2:Y2"/>
    <mergeCell ref="A4:A6"/>
    <mergeCell ref="B4:B6"/>
    <mergeCell ref="C4:C6"/>
    <mergeCell ref="D4:D6"/>
    <mergeCell ref="E4:E6"/>
    <mergeCell ref="F4:F6"/>
    <mergeCell ref="G4:G6"/>
    <mergeCell ref="H4:H6"/>
    <mergeCell ref="I4:I6"/>
    <mergeCell ref="J4:O4"/>
    <mergeCell ref="P4:P6"/>
    <mergeCell ref="Q4:Q6"/>
    <mergeCell ref="R4:R6"/>
  </mergeCells>
  <printOptions horizontalCentered="1"/>
  <pageMargins left="0.23622047244094491" right="0.23622047244094491" top="0.74803149606299213" bottom="0.35433070866141736" header="0.11811023622047245" footer="0.31496062992125984"/>
  <pageSetup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52801-9FAD-477C-B3A0-06274322B58E}">
  <sheetPr>
    <pageSetUpPr fitToPage="1"/>
  </sheetPr>
  <dimension ref="A1:V404"/>
  <sheetViews>
    <sheetView view="pageBreakPreview" topLeftCell="A361" zoomScale="70" zoomScaleNormal="85" zoomScaleSheetLayoutView="70" workbookViewId="0">
      <selection activeCell="H386" sqref="H386"/>
    </sheetView>
  </sheetViews>
  <sheetFormatPr baseColWidth="10" defaultColWidth="11.42578125" defaultRowHeight="12.75"/>
  <cols>
    <col min="1" max="1" width="92.570312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33" customHeight="1">
      <c r="A1" s="126" t="s">
        <v>79</v>
      </c>
      <c r="B1" s="126"/>
      <c r="C1" s="126"/>
      <c r="D1" s="126"/>
      <c r="E1" s="126"/>
      <c r="F1" s="126"/>
      <c r="G1" s="126"/>
      <c r="H1" s="126"/>
      <c r="I1" s="126"/>
      <c r="J1" s="126"/>
      <c r="K1" s="126"/>
      <c r="L1" s="126"/>
      <c r="M1" s="126"/>
      <c r="N1" s="126"/>
      <c r="O1" s="126"/>
      <c r="P1" s="126"/>
      <c r="Q1" s="126"/>
      <c r="R1" s="126"/>
      <c r="S1" s="126"/>
      <c r="T1" s="126"/>
      <c r="U1" s="126"/>
    </row>
    <row r="2" spans="1:22" ht="65.099999999999994" customHeight="1">
      <c r="A2" s="629" t="s">
        <v>243</v>
      </c>
      <c r="B2" s="629"/>
      <c r="C2" s="629"/>
      <c r="D2" s="629"/>
      <c r="E2" s="629"/>
      <c r="F2" s="629"/>
      <c r="G2" s="629"/>
      <c r="H2" s="629"/>
      <c r="I2" s="629"/>
      <c r="J2" s="629"/>
      <c r="K2" s="629"/>
      <c r="L2" s="629"/>
      <c r="M2" s="629"/>
      <c r="N2" s="629"/>
      <c r="O2" s="629"/>
      <c r="P2" s="629"/>
      <c r="Q2" s="629"/>
      <c r="R2" s="629"/>
      <c r="S2" s="629"/>
      <c r="T2" s="629"/>
      <c r="U2" s="629"/>
      <c r="V2" s="177"/>
    </row>
    <row r="3" spans="1:22" ht="33" customHeight="1">
      <c r="A3" s="629" t="str">
        <f>UPPER(CONCATENATE("Febrero 2024"))</f>
        <v>FEBRERO 2024</v>
      </c>
      <c r="B3" s="629"/>
      <c r="C3" s="629"/>
      <c r="D3" s="629"/>
      <c r="E3" s="629"/>
      <c r="F3" s="629"/>
      <c r="G3" s="629"/>
      <c r="H3" s="629"/>
      <c r="I3" s="629"/>
      <c r="J3" s="629"/>
      <c r="K3" s="629"/>
      <c r="L3" s="629"/>
      <c r="M3" s="629"/>
      <c r="N3" s="629"/>
      <c r="O3" s="629"/>
      <c r="P3" s="629"/>
      <c r="Q3" s="629"/>
      <c r="R3" s="629"/>
      <c r="S3" s="629"/>
      <c r="T3" s="629"/>
      <c r="U3" s="629"/>
      <c r="V3" s="177"/>
    </row>
    <row r="4" spans="1:22" ht="12" customHeight="1">
      <c r="A4" s="178"/>
      <c r="B4" s="126"/>
      <c r="C4" s="126"/>
      <c r="D4" s="126"/>
      <c r="E4" s="126"/>
      <c r="F4" s="126"/>
      <c r="G4" s="126"/>
      <c r="H4" s="126"/>
      <c r="I4" s="126"/>
      <c r="J4" s="126"/>
      <c r="K4" s="126"/>
      <c r="L4" s="126"/>
      <c r="M4" s="126"/>
      <c r="N4" s="126"/>
      <c r="O4" s="126"/>
      <c r="P4" s="126"/>
      <c r="Q4" s="126"/>
      <c r="R4" s="126"/>
      <c r="S4" s="126"/>
      <c r="T4" s="126"/>
      <c r="U4" s="126"/>
    </row>
    <row r="5" spans="1:22" ht="24.95" customHeight="1">
      <c r="A5" s="633" t="s">
        <v>244</v>
      </c>
      <c r="B5" s="632"/>
      <c r="C5" s="607" t="s">
        <v>245</v>
      </c>
      <c r="D5" s="630" t="s">
        <v>66</v>
      </c>
      <c r="E5" s="630"/>
      <c r="F5" s="179"/>
      <c r="G5" s="630" t="s">
        <v>246</v>
      </c>
      <c r="H5" s="630"/>
      <c r="I5" s="630"/>
      <c r="J5" s="630"/>
      <c r="K5" s="630"/>
      <c r="L5" s="630"/>
      <c r="M5" s="179"/>
      <c r="N5" s="630" t="s">
        <v>188</v>
      </c>
      <c r="O5" s="630"/>
      <c r="P5" s="630"/>
      <c r="Q5" s="630"/>
      <c r="R5" s="630"/>
      <c r="S5" s="630"/>
      <c r="T5" s="632"/>
      <c r="U5" s="630" t="s">
        <v>97</v>
      </c>
    </row>
    <row r="6" spans="1:22" ht="24.95" customHeight="1">
      <c r="A6" s="633"/>
      <c r="B6" s="632"/>
      <c r="C6" s="607"/>
      <c r="D6" s="630" t="s">
        <v>247</v>
      </c>
      <c r="E6" s="630" t="s">
        <v>248</v>
      </c>
      <c r="F6" s="179"/>
      <c r="G6" s="630" t="s">
        <v>155</v>
      </c>
      <c r="H6" s="630"/>
      <c r="I6" s="630" t="s">
        <v>156</v>
      </c>
      <c r="J6" s="630"/>
      <c r="K6" s="630" t="s">
        <v>134</v>
      </c>
      <c r="L6" s="630" t="s">
        <v>52</v>
      </c>
      <c r="M6" s="179"/>
      <c r="N6" s="630" t="s">
        <v>249</v>
      </c>
      <c r="O6" s="630"/>
      <c r="P6" s="630" t="s">
        <v>156</v>
      </c>
      <c r="Q6" s="630"/>
      <c r="R6" s="630" t="s">
        <v>134</v>
      </c>
      <c r="S6" s="630" t="s">
        <v>52</v>
      </c>
      <c r="T6" s="632"/>
      <c r="U6" s="630"/>
    </row>
    <row r="7" spans="1:22" ht="24.95" customHeight="1">
      <c r="A7" s="633"/>
      <c r="B7" s="632"/>
      <c r="C7" s="607"/>
      <c r="D7" s="630"/>
      <c r="E7" s="630"/>
      <c r="F7" s="179"/>
      <c r="G7" s="363" t="s">
        <v>100</v>
      </c>
      <c r="H7" s="363" t="s">
        <v>101</v>
      </c>
      <c r="I7" s="363" t="s">
        <v>100</v>
      </c>
      <c r="J7" s="363" t="s">
        <v>101</v>
      </c>
      <c r="K7" s="630"/>
      <c r="L7" s="630"/>
      <c r="M7" s="179"/>
      <c r="N7" s="363" t="s">
        <v>100</v>
      </c>
      <c r="O7" s="363" t="s">
        <v>101</v>
      </c>
      <c r="P7" s="363" t="s">
        <v>100</v>
      </c>
      <c r="Q7" s="363" t="s">
        <v>101</v>
      </c>
      <c r="R7" s="630"/>
      <c r="S7" s="630"/>
      <c r="T7" s="632"/>
      <c r="U7" s="630"/>
    </row>
    <row r="8" spans="1:22" ht="12" customHeight="1">
      <c r="A8" s="134"/>
      <c r="B8" s="134"/>
      <c r="C8" s="134"/>
      <c r="D8" s="134"/>
      <c r="E8" s="134"/>
      <c r="F8" s="134"/>
      <c r="G8" s="134"/>
      <c r="H8" s="134"/>
      <c r="I8" s="134"/>
      <c r="J8" s="134"/>
      <c r="K8" s="134"/>
      <c r="L8" s="134"/>
      <c r="M8" s="134"/>
      <c r="N8" s="134"/>
      <c r="O8" s="134"/>
      <c r="P8" s="134"/>
      <c r="Q8" s="134"/>
      <c r="R8" s="134"/>
      <c r="S8" s="134"/>
      <c r="T8" s="134"/>
      <c r="U8" s="134"/>
    </row>
    <row r="9" spans="1:22" ht="24" customHeight="1">
      <c r="A9" s="262" t="s">
        <v>102</v>
      </c>
      <c r="B9" s="180"/>
      <c r="C9" s="263">
        <v>1808</v>
      </c>
      <c r="D9" s="264">
        <v>197</v>
      </c>
      <c r="E9" s="182">
        <v>0.109</v>
      </c>
      <c r="F9" s="180"/>
      <c r="G9" s="264">
        <v>460</v>
      </c>
      <c r="H9" s="264">
        <v>45</v>
      </c>
      <c r="I9" s="263">
        <v>1215</v>
      </c>
      <c r="J9" s="264">
        <v>66</v>
      </c>
      <c r="K9" s="263">
        <v>1786</v>
      </c>
      <c r="L9" s="182">
        <v>0.89077306733167072</v>
      </c>
      <c r="M9" s="180"/>
      <c r="N9" s="264">
        <v>102</v>
      </c>
      <c r="O9" s="264">
        <v>17</v>
      </c>
      <c r="P9" s="264">
        <v>89</v>
      </c>
      <c r="Q9" s="264">
        <v>11</v>
      </c>
      <c r="R9" s="264">
        <v>219</v>
      </c>
      <c r="S9" s="182">
        <v>0.10922693266832917</v>
      </c>
      <c r="T9" s="180"/>
      <c r="U9" s="263">
        <v>2005</v>
      </c>
    </row>
    <row r="10" spans="1:22" ht="24" customHeight="1">
      <c r="A10" s="398"/>
      <c r="B10" s="399"/>
      <c r="C10" s="398"/>
      <c r="D10" s="398"/>
      <c r="E10" s="398"/>
      <c r="F10" s="399"/>
      <c r="G10" s="398"/>
      <c r="H10" s="398"/>
      <c r="I10" s="398"/>
      <c r="J10" s="398"/>
      <c r="K10" s="398"/>
      <c r="L10" s="400"/>
      <c r="M10" s="399"/>
      <c r="N10" s="398"/>
      <c r="O10" s="398"/>
      <c r="P10" s="398"/>
      <c r="Q10" s="398"/>
      <c r="R10" s="398"/>
      <c r="S10" s="400"/>
      <c r="T10" s="399"/>
      <c r="U10" s="398"/>
    </row>
    <row r="11" spans="1:22" ht="24" customHeight="1">
      <c r="A11" s="401" t="s">
        <v>250</v>
      </c>
      <c r="B11" s="402"/>
      <c r="C11" s="256">
        <v>1123</v>
      </c>
      <c r="D11" s="403">
        <v>105</v>
      </c>
      <c r="E11" s="404">
        <v>9.35E-2</v>
      </c>
      <c r="F11" s="402"/>
      <c r="G11" s="403">
        <v>456</v>
      </c>
      <c r="H11" s="403"/>
      <c r="I11" s="403">
        <v>638</v>
      </c>
      <c r="J11" s="403"/>
      <c r="K11" s="256">
        <v>1094</v>
      </c>
      <c r="L11" s="404">
        <v>0.89087947882736163</v>
      </c>
      <c r="M11" s="402"/>
      <c r="N11" s="403">
        <v>100</v>
      </c>
      <c r="O11" s="403"/>
      <c r="P11" s="403">
        <v>34</v>
      </c>
      <c r="Q11" s="403"/>
      <c r="R11" s="403">
        <v>134</v>
      </c>
      <c r="S11" s="404">
        <v>0.10912052117263844</v>
      </c>
      <c r="T11" s="402"/>
      <c r="U11" s="256">
        <v>1228</v>
      </c>
    </row>
    <row r="12" spans="1:22" ht="24" customHeight="1">
      <c r="A12" s="401" t="s">
        <v>251</v>
      </c>
      <c r="B12" s="402"/>
      <c r="C12" s="403">
        <v>565</v>
      </c>
      <c r="D12" s="403">
        <v>73</v>
      </c>
      <c r="E12" s="404">
        <v>0.12920000000000001</v>
      </c>
      <c r="F12" s="402"/>
      <c r="G12" s="403">
        <v>4</v>
      </c>
      <c r="H12" s="403"/>
      <c r="I12" s="403">
        <v>577</v>
      </c>
      <c r="J12" s="403"/>
      <c r="K12" s="403">
        <v>581</v>
      </c>
      <c r="L12" s="404">
        <v>0.91065830721003138</v>
      </c>
      <c r="M12" s="402"/>
      <c r="N12" s="403">
        <v>2</v>
      </c>
      <c r="O12" s="403"/>
      <c r="P12" s="403">
        <v>55</v>
      </c>
      <c r="Q12" s="403"/>
      <c r="R12" s="403">
        <v>57</v>
      </c>
      <c r="S12" s="404">
        <v>8.934169278996866E-2</v>
      </c>
      <c r="T12" s="402"/>
      <c r="U12" s="403">
        <v>638</v>
      </c>
    </row>
    <row r="13" spans="1:22" ht="24" customHeight="1">
      <c r="A13" s="401" t="s">
        <v>252</v>
      </c>
      <c r="B13" s="402"/>
      <c r="C13" s="403">
        <v>120</v>
      </c>
      <c r="D13" s="403">
        <v>19</v>
      </c>
      <c r="E13" s="404">
        <v>0.1583</v>
      </c>
      <c r="F13" s="402"/>
      <c r="G13" s="403"/>
      <c r="H13" s="403">
        <v>45</v>
      </c>
      <c r="I13" s="403"/>
      <c r="J13" s="403">
        <v>66</v>
      </c>
      <c r="K13" s="403">
        <v>111</v>
      </c>
      <c r="L13" s="404">
        <v>0.79856115107913661</v>
      </c>
      <c r="M13" s="402"/>
      <c r="N13" s="403"/>
      <c r="O13" s="403">
        <v>17</v>
      </c>
      <c r="P13" s="403"/>
      <c r="Q13" s="403">
        <v>11</v>
      </c>
      <c r="R13" s="403">
        <v>28</v>
      </c>
      <c r="S13" s="404">
        <v>0.20143884892086331</v>
      </c>
      <c r="T13" s="402"/>
      <c r="U13" s="403">
        <v>139</v>
      </c>
    </row>
    <row r="14" spans="1:22" ht="24" customHeight="1">
      <c r="A14" s="398"/>
      <c r="B14" s="399"/>
      <c r="C14" s="398"/>
      <c r="D14" s="398"/>
      <c r="E14" s="398"/>
      <c r="F14" s="399"/>
      <c r="G14" s="398"/>
      <c r="H14" s="398"/>
      <c r="I14" s="398"/>
      <c r="J14" s="398"/>
      <c r="K14" s="398"/>
      <c r="L14" s="400"/>
      <c r="M14" s="399"/>
      <c r="N14" s="398"/>
      <c r="O14" s="398"/>
      <c r="P14" s="398"/>
      <c r="Q14" s="398"/>
      <c r="R14" s="398"/>
      <c r="S14" s="400"/>
      <c r="T14" s="399"/>
      <c r="U14" s="398"/>
    </row>
    <row r="15" spans="1:22" ht="24" customHeight="1">
      <c r="A15" s="262" t="s">
        <v>103</v>
      </c>
      <c r="B15" s="180"/>
      <c r="C15" s="263">
        <v>16065</v>
      </c>
      <c r="D15" s="263">
        <v>-2755</v>
      </c>
      <c r="E15" s="182">
        <v>-0.17150000000000001</v>
      </c>
      <c r="F15" s="180"/>
      <c r="G15" s="263">
        <v>4881</v>
      </c>
      <c r="H15" s="264">
        <v>248</v>
      </c>
      <c r="I15" s="263">
        <v>5705</v>
      </c>
      <c r="J15" s="264">
        <v>184</v>
      </c>
      <c r="K15" s="263">
        <v>11018</v>
      </c>
      <c r="L15" s="182">
        <v>0.82779864763335842</v>
      </c>
      <c r="M15" s="180"/>
      <c r="N15" s="263">
        <v>1248</v>
      </c>
      <c r="O15" s="264">
        <v>114</v>
      </c>
      <c r="P15" s="264">
        <v>853</v>
      </c>
      <c r="Q15" s="264">
        <v>77</v>
      </c>
      <c r="R15" s="263">
        <v>2292</v>
      </c>
      <c r="S15" s="182">
        <v>0.17220135236664164</v>
      </c>
      <c r="T15" s="180"/>
      <c r="U15" s="263">
        <v>13310</v>
      </c>
    </row>
    <row r="16" spans="1:22" ht="24" customHeight="1">
      <c r="A16" s="398"/>
      <c r="B16" s="399"/>
      <c r="C16" s="398"/>
      <c r="D16" s="398"/>
      <c r="E16" s="398"/>
      <c r="F16" s="399"/>
      <c r="G16" s="398"/>
      <c r="H16" s="398"/>
      <c r="I16" s="398"/>
      <c r="J16" s="398"/>
      <c r="K16" s="398"/>
      <c r="L16" s="400"/>
      <c r="M16" s="399"/>
      <c r="N16" s="398"/>
      <c r="O16" s="398"/>
      <c r="P16" s="398"/>
      <c r="Q16" s="398"/>
      <c r="R16" s="398"/>
      <c r="S16" s="400"/>
      <c r="T16" s="399"/>
      <c r="U16" s="398"/>
    </row>
    <row r="17" spans="1:21" ht="24" customHeight="1">
      <c r="A17" s="401" t="s">
        <v>253</v>
      </c>
      <c r="B17" s="402"/>
      <c r="C17" s="256">
        <v>4608</v>
      </c>
      <c r="D17" s="256">
        <v>-2747</v>
      </c>
      <c r="E17" s="404">
        <v>-0.59609999999999996</v>
      </c>
      <c r="F17" s="402"/>
      <c r="G17" s="403">
        <v>160</v>
      </c>
      <c r="H17" s="403"/>
      <c r="I17" s="256">
        <v>1419</v>
      </c>
      <c r="J17" s="403"/>
      <c r="K17" s="256">
        <v>1579</v>
      </c>
      <c r="L17" s="404">
        <v>0.84846856528747994</v>
      </c>
      <c r="M17" s="402"/>
      <c r="N17" s="403">
        <v>36</v>
      </c>
      <c r="O17" s="403"/>
      <c r="P17" s="403">
        <v>246</v>
      </c>
      <c r="Q17" s="403"/>
      <c r="R17" s="403">
        <v>282</v>
      </c>
      <c r="S17" s="404">
        <v>0.15153143471252015</v>
      </c>
      <c r="T17" s="402"/>
      <c r="U17" s="256">
        <v>1861</v>
      </c>
    </row>
    <row r="18" spans="1:21" ht="24" customHeight="1">
      <c r="A18" s="401" t="s">
        <v>254</v>
      </c>
      <c r="B18" s="402"/>
      <c r="C18" s="256">
        <v>2556</v>
      </c>
      <c r="D18" s="403">
        <v>624</v>
      </c>
      <c r="E18" s="404">
        <v>0.24410000000000001</v>
      </c>
      <c r="F18" s="402"/>
      <c r="G18" s="256">
        <v>1507</v>
      </c>
      <c r="H18" s="403">
        <v>121</v>
      </c>
      <c r="I18" s="403">
        <v>509</v>
      </c>
      <c r="J18" s="403">
        <v>103</v>
      </c>
      <c r="K18" s="256">
        <v>2240</v>
      </c>
      <c r="L18" s="404">
        <v>0.70440251572327039</v>
      </c>
      <c r="M18" s="402"/>
      <c r="N18" s="403">
        <v>727</v>
      </c>
      <c r="O18" s="403">
        <v>84</v>
      </c>
      <c r="P18" s="403">
        <v>110</v>
      </c>
      <c r="Q18" s="403">
        <v>19</v>
      </c>
      <c r="R18" s="403">
        <v>940</v>
      </c>
      <c r="S18" s="404">
        <v>0.29559748427672955</v>
      </c>
      <c r="T18" s="402"/>
      <c r="U18" s="256">
        <v>3180</v>
      </c>
    </row>
    <row r="19" spans="1:21" ht="24" customHeight="1">
      <c r="A19" s="401" t="s">
        <v>255</v>
      </c>
      <c r="B19" s="402"/>
      <c r="C19" s="256">
        <v>1780</v>
      </c>
      <c r="D19" s="403">
        <v>229</v>
      </c>
      <c r="E19" s="404">
        <v>0.12870000000000001</v>
      </c>
      <c r="F19" s="402"/>
      <c r="G19" s="256">
        <v>1454</v>
      </c>
      <c r="H19" s="403">
        <v>89</v>
      </c>
      <c r="I19" s="403">
        <v>226</v>
      </c>
      <c r="J19" s="403">
        <v>33</v>
      </c>
      <c r="K19" s="256">
        <v>1802</v>
      </c>
      <c r="L19" s="404">
        <v>0.89696366351418622</v>
      </c>
      <c r="M19" s="402"/>
      <c r="N19" s="403">
        <v>87</v>
      </c>
      <c r="O19" s="403">
        <v>11</v>
      </c>
      <c r="P19" s="403">
        <v>73</v>
      </c>
      <c r="Q19" s="403">
        <v>36</v>
      </c>
      <c r="R19" s="403">
        <v>207</v>
      </c>
      <c r="S19" s="404">
        <v>0.10303633648581384</v>
      </c>
      <c r="T19" s="402"/>
      <c r="U19" s="256">
        <v>2009</v>
      </c>
    </row>
    <row r="20" spans="1:21" ht="24" customHeight="1">
      <c r="A20" s="401" t="s">
        <v>256</v>
      </c>
      <c r="B20" s="402"/>
      <c r="C20" s="256">
        <v>5922</v>
      </c>
      <c r="D20" s="403">
        <v>-940</v>
      </c>
      <c r="E20" s="404">
        <v>-0.15870000000000001</v>
      </c>
      <c r="F20" s="402"/>
      <c r="G20" s="256">
        <v>1186</v>
      </c>
      <c r="H20" s="403"/>
      <c r="I20" s="256">
        <v>3210</v>
      </c>
      <c r="J20" s="403"/>
      <c r="K20" s="256">
        <v>4396</v>
      </c>
      <c r="L20" s="404">
        <v>0.88237655560016048</v>
      </c>
      <c r="M20" s="402"/>
      <c r="N20" s="403">
        <v>293</v>
      </c>
      <c r="O20" s="403"/>
      <c r="P20" s="403">
        <v>293</v>
      </c>
      <c r="Q20" s="403"/>
      <c r="R20" s="403">
        <v>586</v>
      </c>
      <c r="S20" s="404">
        <v>0.11762344439983942</v>
      </c>
      <c r="T20" s="402"/>
      <c r="U20" s="256">
        <v>4982</v>
      </c>
    </row>
    <row r="21" spans="1:21" ht="24" customHeight="1">
      <c r="A21" s="401" t="s">
        <v>257</v>
      </c>
      <c r="B21" s="402"/>
      <c r="C21" s="256">
        <v>1199</v>
      </c>
      <c r="D21" s="403">
        <v>79</v>
      </c>
      <c r="E21" s="404">
        <v>6.59E-2</v>
      </c>
      <c r="F21" s="402"/>
      <c r="G21" s="403">
        <v>574</v>
      </c>
      <c r="H21" s="403">
        <v>38</v>
      </c>
      <c r="I21" s="403">
        <v>341</v>
      </c>
      <c r="J21" s="403">
        <v>48</v>
      </c>
      <c r="K21" s="256">
        <v>1001</v>
      </c>
      <c r="L21" s="404">
        <v>0.78325508607198746</v>
      </c>
      <c r="M21" s="402"/>
      <c r="N21" s="403">
        <v>105</v>
      </c>
      <c r="O21" s="403">
        <v>19</v>
      </c>
      <c r="P21" s="403">
        <v>131</v>
      </c>
      <c r="Q21" s="403">
        <v>22</v>
      </c>
      <c r="R21" s="403">
        <v>277</v>
      </c>
      <c r="S21" s="404">
        <v>0.21674491392801251</v>
      </c>
      <c r="T21" s="402"/>
      <c r="U21" s="256">
        <v>1278</v>
      </c>
    </row>
    <row r="22" spans="1:21" ht="24" customHeight="1">
      <c r="A22" s="398"/>
      <c r="B22" s="399"/>
      <c r="C22" s="398"/>
      <c r="D22" s="398"/>
      <c r="E22" s="398"/>
      <c r="F22" s="399"/>
      <c r="G22" s="398"/>
      <c r="H22" s="398"/>
      <c r="I22" s="398"/>
      <c r="J22" s="398"/>
      <c r="K22" s="398"/>
      <c r="L22" s="400"/>
      <c r="M22" s="399"/>
      <c r="N22" s="398"/>
      <c r="O22" s="398"/>
      <c r="P22" s="398"/>
      <c r="Q22" s="398"/>
      <c r="R22" s="398"/>
      <c r="S22" s="400"/>
      <c r="T22" s="399"/>
      <c r="U22" s="398"/>
    </row>
    <row r="23" spans="1:21" ht="24" customHeight="1">
      <c r="A23" s="262" t="s">
        <v>104</v>
      </c>
      <c r="B23" s="180"/>
      <c r="C23" s="263">
        <v>1909</v>
      </c>
      <c r="D23" s="264">
        <v>-701</v>
      </c>
      <c r="E23" s="182">
        <v>-0.36720000000000003</v>
      </c>
      <c r="F23" s="180"/>
      <c r="G23" s="264">
        <v>356</v>
      </c>
      <c r="H23" s="264">
        <v>10</v>
      </c>
      <c r="I23" s="264">
        <v>712</v>
      </c>
      <c r="J23" s="264">
        <v>14</v>
      </c>
      <c r="K23" s="263">
        <v>1092</v>
      </c>
      <c r="L23" s="182">
        <v>0.9039735099337749</v>
      </c>
      <c r="M23" s="180"/>
      <c r="N23" s="264">
        <v>44</v>
      </c>
      <c r="O23" s="264">
        <v>4</v>
      </c>
      <c r="P23" s="264">
        <v>64</v>
      </c>
      <c r="Q23" s="264">
        <v>4</v>
      </c>
      <c r="R23" s="264">
        <v>116</v>
      </c>
      <c r="S23" s="182">
        <v>9.602649006622517E-2</v>
      </c>
      <c r="T23" s="180"/>
      <c r="U23" s="263">
        <v>1208</v>
      </c>
    </row>
    <row r="24" spans="1:21" ht="24" customHeight="1">
      <c r="A24" s="398"/>
      <c r="B24" s="399"/>
      <c r="C24" s="398"/>
      <c r="D24" s="398"/>
      <c r="E24" s="398"/>
      <c r="F24" s="399"/>
      <c r="G24" s="398"/>
      <c r="H24" s="398"/>
      <c r="I24" s="398"/>
      <c r="J24" s="398"/>
      <c r="K24" s="398"/>
      <c r="L24" s="400"/>
      <c r="M24" s="399"/>
      <c r="N24" s="398"/>
      <c r="O24" s="398"/>
      <c r="P24" s="398"/>
      <c r="Q24" s="398"/>
      <c r="R24" s="398"/>
      <c r="S24" s="400"/>
      <c r="T24" s="399"/>
      <c r="U24" s="398"/>
    </row>
    <row r="25" spans="1:21" ht="24" customHeight="1">
      <c r="A25" s="401" t="s">
        <v>258</v>
      </c>
      <c r="B25" s="402"/>
      <c r="C25" s="403">
        <v>728</v>
      </c>
      <c r="D25" s="403">
        <v>-191</v>
      </c>
      <c r="E25" s="404">
        <v>-0.26240000000000002</v>
      </c>
      <c r="F25" s="402"/>
      <c r="G25" s="403">
        <v>139</v>
      </c>
      <c r="H25" s="403">
        <v>10</v>
      </c>
      <c r="I25" s="403">
        <v>270</v>
      </c>
      <c r="J25" s="403">
        <v>14</v>
      </c>
      <c r="K25" s="403">
        <v>433</v>
      </c>
      <c r="L25" s="404">
        <v>0.80633147113594039</v>
      </c>
      <c r="M25" s="402"/>
      <c r="N25" s="403">
        <v>43</v>
      </c>
      <c r="O25" s="403">
        <v>4</v>
      </c>
      <c r="P25" s="403">
        <v>53</v>
      </c>
      <c r="Q25" s="403">
        <v>4</v>
      </c>
      <c r="R25" s="403">
        <v>104</v>
      </c>
      <c r="S25" s="404">
        <v>0.19366852886405958</v>
      </c>
      <c r="T25" s="402"/>
      <c r="U25" s="403">
        <v>537</v>
      </c>
    </row>
    <row r="26" spans="1:21" ht="24" customHeight="1">
      <c r="A26" s="401" t="s">
        <v>259</v>
      </c>
      <c r="B26" s="402"/>
      <c r="C26" s="403">
        <v>887</v>
      </c>
      <c r="D26" s="403">
        <v>-466</v>
      </c>
      <c r="E26" s="404">
        <v>-0.52539999999999998</v>
      </c>
      <c r="F26" s="402"/>
      <c r="G26" s="403">
        <v>151</v>
      </c>
      <c r="H26" s="403"/>
      <c r="I26" s="403">
        <v>260</v>
      </c>
      <c r="J26" s="403"/>
      <c r="K26" s="403">
        <v>411</v>
      </c>
      <c r="L26" s="404">
        <v>0.97624703087885989</v>
      </c>
      <c r="M26" s="402"/>
      <c r="N26" s="403">
        <v>1</v>
      </c>
      <c r="O26" s="403"/>
      <c r="P26" s="403">
        <v>9</v>
      </c>
      <c r="Q26" s="403"/>
      <c r="R26" s="403">
        <v>10</v>
      </c>
      <c r="S26" s="404">
        <v>2.3752969121140142E-2</v>
      </c>
      <c r="T26" s="402"/>
      <c r="U26" s="403">
        <v>421</v>
      </c>
    </row>
    <row r="27" spans="1:21" ht="24" customHeight="1">
      <c r="A27" s="401" t="s">
        <v>260</v>
      </c>
      <c r="B27" s="402"/>
      <c r="C27" s="403">
        <v>153</v>
      </c>
      <c r="D27" s="403">
        <v>-24</v>
      </c>
      <c r="E27" s="404">
        <v>-0.15690000000000001</v>
      </c>
      <c r="F27" s="402"/>
      <c r="G27" s="403">
        <v>30</v>
      </c>
      <c r="H27" s="403"/>
      <c r="I27" s="403">
        <v>97</v>
      </c>
      <c r="J27" s="403"/>
      <c r="K27" s="403">
        <v>127</v>
      </c>
      <c r="L27" s="404">
        <v>0.98449612403100772</v>
      </c>
      <c r="M27" s="402"/>
      <c r="N27" s="403"/>
      <c r="O27" s="403"/>
      <c r="P27" s="403">
        <v>2</v>
      </c>
      <c r="Q27" s="403"/>
      <c r="R27" s="403">
        <v>2</v>
      </c>
      <c r="S27" s="404">
        <v>1.550387596899225E-2</v>
      </c>
      <c r="T27" s="402"/>
      <c r="U27" s="403">
        <v>129</v>
      </c>
    </row>
    <row r="28" spans="1:21" ht="24" customHeight="1">
      <c r="A28" s="401" t="s">
        <v>261</v>
      </c>
      <c r="B28" s="402"/>
      <c r="C28" s="403">
        <v>141</v>
      </c>
      <c r="D28" s="403">
        <v>-20</v>
      </c>
      <c r="E28" s="404">
        <v>-0.14180000000000001</v>
      </c>
      <c r="F28" s="402"/>
      <c r="G28" s="403">
        <v>36</v>
      </c>
      <c r="H28" s="403"/>
      <c r="I28" s="403">
        <v>85</v>
      </c>
      <c r="J28" s="403"/>
      <c r="K28" s="403">
        <v>121</v>
      </c>
      <c r="L28" s="404">
        <v>1</v>
      </c>
      <c r="M28" s="402"/>
      <c r="N28" s="403"/>
      <c r="O28" s="403"/>
      <c r="P28" s="403"/>
      <c r="Q28" s="403"/>
      <c r="R28" s="403">
        <v>0</v>
      </c>
      <c r="S28" s="404">
        <v>0</v>
      </c>
      <c r="T28" s="402"/>
      <c r="U28" s="403">
        <v>121</v>
      </c>
    </row>
    <row r="29" spans="1:21" ht="24" customHeight="1">
      <c r="A29" s="398"/>
      <c r="B29" s="399"/>
      <c r="C29" s="398"/>
      <c r="D29" s="398"/>
      <c r="E29" s="398"/>
      <c r="F29" s="399"/>
      <c r="G29" s="398"/>
      <c r="H29" s="398"/>
      <c r="I29" s="398"/>
      <c r="J29" s="398"/>
      <c r="K29" s="398"/>
      <c r="L29" s="400"/>
      <c r="M29" s="399"/>
      <c r="N29" s="398"/>
      <c r="O29" s="398"/>
      <c r="P29" s="398"/>
      <c r="Q29" s="398"/>
      <c r="R29" s="398"/>
      <c r="S29" s="400"/>
      <c r="T29" s="399"/>
      <c r="U29" s="398"/>
    </row>
    <row r="30" spans="1:21" ht="24" customHeight="1">
      <c r="A30" s="262" t="s">
        <v>105</v>
      </c>
      <c r="B30" s="180"/>
      <c r="C30" s="263">
        <v>1782</v>
      </c>
      <c r="D30" s="264">
        <v>-764</v>
      </c>
      <c r="E30" s="182">
        <v>-0.42870000000000003</v>
      </c>
      <c r="F30" s="180"/>
      <c r="G30" s="264">
        <v>202</v>
      </c>
      <c r="H30" s="264">
        <v>9</v>
      </c>
      <c r="I30" s="264">
        <v>721</v>
      </c>
      <c r="J30" s="264">
        <v>14</v>
      </c>
      <c r="K30" s="264">
        <v>946</v>
      </c>
      <c r="L30" s="182">
        <v>0.9292730844793714</v>
      </c>
      <c r="M30" s="180"/>
      <c r="N30" s="264">
        <v>28</v>
      </c>
      <c r="O30" s="264">
        <v>2</v>
      </c>
      <c r="P30" s="264">
        <v>40</v>
      </c>
      <c r="Q30" s="264">
        <v>2</v>
      </c>
      <c r="R30" s="264">
        <v>72</v>
      </c>
      <c r="S30" s="182">
        <v>7.072691552062868E-2</v>
      </c>
      <c r="T30" s="180"/>
      <c r="U30" s="263">
        <v>1018</v>
      </c>
    </row>
    <row r="31" spans="1:21" ht="24" customHeight="1">
      <c r="A31" s="398"/>
      <c r="B31" s="399"/>
      <c r="C31" s="398"/>
      <c r="D31" s="398"/>
      <c r="E31" s="398"/>
      <c r="F31" s="399"/>
      <c r="G31" s="398"/>
      <c r="H31" s="398"/>
      <c r="I31" s="398"/>
      <c r="J31" s="398"/>
      <c r="K31" s="398"/>
      <c r="L31" s="400"/>
      <c r="M31" s="399"/>
      <c r="N31" s="398"/>
      <c r="O31" s="398"/>
      <c r="P31" s="398"/>
      <c r="Q31" s="398"/>
      <c r="R31" s="398"/>
      <c r="S31" s="400"/>
      <c r="T31" s="399"/>
      <c r="U31" s="398"/>
    </row>
    <row r="32" spans="1:21" ht="24" customHeight="1">
      <c r="A32" s="401" t="s">
        <v>262</v>
      </c>
      <c r="B32" s="402"/>
      <c r="C32" s="256">
        <v>1400</v>
      </c>
      <c r="D32" s="403">
        <v>-639</v>
      </c>
      <c r="E32" s="404">
        <v>-0.45639999999999997</v>
      </c>
      <c r="F32" s="402"/>
      <c r="G32" s="403">
        <v>139</v>
      </c>
      <c r="H32" s="403">
        <v>6</v>
      </c>
      <c r="I32" s="403">
        <v>541</v>
      </c>
      <c r="J32" s="403">
        <v>10</v>
      </c>
      <c r="K32" s="403">
        <v>696</v>
      </c>
      <c r="L32" s="404">
        <v>0.91458607095926414</v>
      </c>
      <c r="M32" s="402"/>
      <c r="N32" s="403">
        <v>27</v>
      </c>
      <c r="O32" s="403">
        <v>2</v>
      </c>
      <c r="P32" s="403">
        <v>34</v>
      </c>
      <c r="Q32" s="403">
        <v>2</v>
      </c>
      <c r="R32" s="403">
        <v>65</v>
      </c>
      <c r="S32" s="404">
        <v>8.5413929040735873E-2</v>
      </c>
      <c r="T32" s="402"/>
      <c r="U32" s="403">
        <v>761</v>
      </c>
    </row>
    <row r="33" spans="1:21" ht="24" customHeight="1">
      <c r="A33" s="401" t="s">
        <v>263</v>
      </c>
      <c r="B33" s="402"/>
      <c r="C33" s="403">
        <v>382</v>
      </c>
      <c r="D33" s="403">
        <v>-125</v>
      </c>
      <c r="E33" s="404">
        <v>-0.32719999999999999</v>
      </c>
      <c r="F33" s="402"/>
      <c r="G33" s="403">
        <v>63</v>
      </c>
      <c r="H33" s="403">
        <v>3</v>
      </c>
      <c r="I33" s="403">
        <v>180</v>
      </c>
      <c r="J33" s="403">
        <v>4</v>
      </c>
      <c r="K33" s="403">
        <v>250</v>
      </c>
      <c r="L33" s="404">
        <v>0.97276264591439687</v>
      </c>
      <c r="M33" s="402"/>
      <c r="N33" s="403">
        <v>1</v>
      </c>
      <c r="O33" s="403"/>
      <c r="P33" s="403">
        <v>6</v>
      </c>
      <c r="Q33" s="403"/>
      <c r="R33" s="403">
        <v>7</v>
      </c>
      <c r="S33" s="404">
        <v>2.7237354085603113E-2</v>
      </c>
      <c r="T33" s="402"/>
      <c r="U33" s="403">
        <v>257</v>
      </c>
    </row>
    <row r="34" spans="1:21" ht="24" customHeight="1">
      <c r="A34" s="398"/>
      <c r="B34" s="399"/>
      <c r="C34" s="398"/>
      <c r="D34" s="398"/>
      <c r="E34" s="398"/>
      <c r="F34" s="399"/>
      <c r="G34" s="398"/>
      <c r="H34" s="398"/>
      <c r="I34" s="398"/>
      <c r="J34" s="398"/>
      <c r="K34" s="398"/>
      <c r="L34" s="400"/>
      <c r="M34" s="399"/>
      <c r="N34" s="398"/>
      <c r="O34" s="398"/>
      <c r="P34" s="398"/>
      <c r="Q34" s="398"/>
      <c r="R34" s="398"/>
      <c r="S34" s="400"/>
      <c r="T34" s="399"/>
      <c r="U34" s="398"/>
    </row>
    <row r="35" spans="1:21" ht="24" customHeight="1">
      <c r="A35" s="262" t="s">
        <v>106</v>
      </c>
      <c r="B35" s="180"/>
      <c r="C35" s="263">
        <v>4610</v>
      </c>
      <c r="D35" s="263">
        <v>912</v>
      </c>
      <c r="E35" s="182">
        <v>0.1978</v>
      </c>
      <c r="F35" s="180"/>
      <c r="G35" s="263">
        <v>2298</v>
      </c>
      <c r="H35" s="264">
        <v>158</v>
      </c>
      <c r="I35" s="263">
        <v>2720</v>
      </c>
      <c r="J35" s="264">
        <v>103</v>
      </c>
      <c r="K35" s="263">
        <v>5279</v>
      </c>
      <c r="L35" s="182">
        <v>0.9559942049981891</v>
      </c>
      <c r="M35" s="180"/>
      <c r="N35" s="264">
        <v>75</v>
      </c>
      <c r="O35" s="264">
        <v>1</v>
      </c>
      <c r="P35" s="264">
        <v>155</v>
      </c>
      <c r="Q35" s="264">
        <v>12</v>
      </c>
      <c r="R35" s="264">
        <v>243</v>
      </c>
      <c r="S35" s="182">
        <v>4.4005795001810934E-2</v>
      </c>
      <c r="T35" s="180"/>
      <c r="U35" s="263">
        <v>5522</v>
      </c>
    </row>
    <row r="36" spans="1:21" ht="24" customHeight="1">
      <c r="A36" s="398"/>
      <c r="B36" s="399"/>
      <c r="C36" s="398"/>
      <c r="D36" s="398"/>
      <c r="E36" s="398"/>
      <c r="F36" s="399"/>
      <c r="G36" s="398"/>
      <c r="H36" s="398"/>
      <c r="I36" s="398"/>
      <c r="J36" s="398"/>
      <c r="K36" s="398"/>
      <c r="L36" s="400"/>
      <c r="M36" s="399"/>
      <c r="N36" s="398"/>
      <c r="O36" s="398"/>
      <c r="P36" s="398"/>
      <c r="Q36" s="398"/>
      <c r="R36" s="398"/>
      <c r="S36" s="400"/>
      <c r="T36" s="399"/>
      <c r="U36" s="398"/>
    </row>
    <row r="37" spans="1:21" ht="24" customHeight="1">
      <c r="A37" s="401" t="s">
        <v>264</v>
      </c>
      <c r="B37" s="402"/>
      <c r="C37" s="256">
        <v>1780</v>
      </c>
      <c r="D37" s="403">
        <v>85</v>
      </c>
      <c r="E37" s="404">
        <v>4.7800000000000002E-2</v>
      </c>
      <c r="F37" s="402"/>
      <c r="G37" s="403">
        <v>756</v>
      </c>
      <c r="H37" s="403">
        <v>86</v>
      </c>
      <c r="I37" s="403">
        <v>854</v>
      </c>
      <c r="J37" s="403">
        <v>61</v>
      </c>
      <c r="K37" s="256">
        <v>1757</v>
      </c>
      <c r="L37" s="404">
        <v>0.94209115281501343</v>
      </c>
      <c r="M37" s="402"/>
      <c r="N37" s="403">
        <v>30</v>
      </c>
      <c r="O37" s="403">
        <v>1</v>
      </c>
      <c r="P37" s="403">
        <v>70</v>
      </c>
      <c r="Q37" s="403">
        <v>7</v>
      </c>
      <c r="R37" s="403">
        <v>108</v>
      </c>
      <c r="S37" s="404">
        <v>5.7908847184986595E-2</v>
      </c>
      <c r="T37" s="402"/>
      <c r="U37" s="256">
        <v>1865</v>
      </c>
    </row>
    <row r="38" spans="1:21" ht="24" customHeight="1">
      <c r="A38" s="401" t="s">
        <v>265</v>
      </c>
      <c r="B38" s="402"/>
      <c r="C38" s="403">
        <v>910</v>
      </c>
      <c r="D38" s="403">
        <v>151</v>
      </c>
      <c r="E38" s="404">
        <v>0.16589999999999999</v>
      </c>
      <c r="F38" s="402"/>
      <c r="G38" s="403">
        <v>253</v>
      </c>
      <c r="H38" s="403"/>
      <c r="I38" s="403">
        <v>686</v>
      </c>
      <c r="J38" s="403"/>
      <c r="K38" s="403">
        <v>939</v>
      </c>
      <c r="L38" s="404">
        <v>0.88501413760603198</v>
      </c>
      <c r="M38" s="402"/>
      <c r="N38" s="403">
        <v>45</v>
      </c>
      <c r="O38" s="403"/>
      <c r="P38" s="403">
        <v>77</v>
      </c>
      <c r="Q38" s="403"/>
      <c r="R38" s="403">
        <v>122</v>
      </c>
      <c r="S38" s="404">
        <v>0.11498586239396795</v>
      </c>
      <c r="T38" s="402"/>
      <c r="U38" s="256">
        <v>1061</v>
      </c>
    </row>
    <row r="39" spans="1:21" ht="24" customHeight="1">
      <c r="A39" s="401" t="s">
        <v>266</v>
      </c>
      <c r="B39" s="402"/>
      <c r="C39" s="403">
        <v>276</v>
      </c>
      <c r="D39" s="403">
        <v>132</v>
      </c>
      <c r="E39" s="404">
        <v>0.4783</v>
      </c>
      <c r="F39" s="402"/>
      <c r="G39" s="403">
        <v>125</v>
      </c>
      <c r="H39" s="403">
        <v>37</v>
      </c>
      <c r="I39" s="403">
        <v>224</v>
      </c>
      <c r="J39" s="403">
        <v>20</v>
      </c>
      <c r="K39" s="403">
        <v>406</v>
      </c>
      <c r="L39" s="404">
        <v>0.99509803921568629</v>
      </c>
      <c r="M39" s="402"/>
      <c r="N39" s="403"/>
      <c r="O39" s="403"/>
      <c r="P39" s="403">
        <v>2</v>
      </c>
      <c r="Q39" s="403"/>
      <c r="R39" s="403">
        <v>2</v>
      </c>
      <c r="S39" s="404">
        <v>4.9019607843137254E-3</v>
      </c>
      <c r="T39" s="402"/>
      <c r="U39" s="403">
        <v>408</v>
      </c>
    </row>
    <row r="40" spans="1:21" ht="24" customHeight="1">
      <c r="A40" s="401" t="s">
        <v>267</v>
      </c>
      <c r="B40" s="402"/>
      <c r="C40" s="403">
        <v>200</v>
      </c>
      <c r="D40" s="403">
        <v>2</v>
      </c>
      <c r="E40" s="404">
        <v>0.01</v>
      </c>
      <c r="F40" s="402"/>
      <c r="G40" s="403">
        <v>87</v>
      </c>
      <c r="H40" s="403"/>
      <c r="I40" s="403">
        <v>112</v>
      </c>
      <c r="J40" s="403"/>
      <c r="K40" s="403">
        <v>199</v>
      </c>
      <c r="L40" s="404">
        <v>0.98514851485148514</v>
      </c>
      <c r="M40" s="402"/>
      <c r="N40" s="403"/>
      <c r="O40" s="403"/>
      <c r="P40" s="403">
        <v>3</v>
      </c>
      <c r="Q40" s="403"/>
      <c r="R40" s="403">
        <v>3</v>
      </c>
      <c r="S40" s="404">
        <v>1.4851485148514851E-2</v>
      </c>
      <c r="T40" s="402"/>
      <c r="U40" s="403">
        <v>202</v>
      </c>
    </row>
    <row r="41" spans="1:21" ht="24" customHeight="1">
      <c r="A41" s="401" t="s">
        <v>268</v>
      </c>
      <c r="B41" s="402"/>
      <c r="C41" s="403">
        <v>240</v>
      </c>
      <c r="D41" s="403">
        <v>54</v>
      </c>
      <c r="E41" s="404">
        <v>0.22500000000000001</v>
      </c>
      <c r="F41" s="402"/>
      <c r="G41" s="403">
        <v>183</v>
      </c>
      <c r="H41" s="403">
        <v>1</v>
      </c>
      <c r="I41" s="403">
        <v>110</v>
      </c>
      <c r="J41" s="403"/>
      <c r="K41" s="403">
        <v>294</v>
      </c>
      <c r="L41" s="404">
        <v>1</v>
      </c>
      <c r="M41" s="402"/>
      <c r="N41" s="403"/>
      <c r="O41" s="403"/>
      <c r="P41" s="403"/>
      <c r="Q41" s="403"/>
      <c r="R41" s="403">
        <v>0</v>
      </c>
      <c r="S41" s="404">
        <v>0</v>
      </c>
      <c r="T41" s="402"/>
      <c r="U41" s="403">
        <v>294</v>
      </c>
    </row>
    <row r="42" spans="1:21" ht="24" customHeight="1">
      <c r="A42" s="401" t="s">
        <v>269</v>
      </c>
      <c r="B42" s="402"/>
      <c r="C42" s="403">
        <v>138</v>
      </c>
      <c r="D42" s="403">
        <v>123</v>
      </c>
      <c r="E42" s="404">
        <v>0.89129999999999998</v>
      </c>
      <c r="F42" s="402"/>
      <c r="G42" s="403">
        <v>61</v>
      </c>
      <c r="H42" s="403"/>
      <c r="I42" s="403">
        <v>199</v>
      </c>
      <c r="J42" s="403"/>
      <c r="K42" s="403">
        <v>260</v>
      </c>
      <c r="L42" s="404">
        <v>0.99616858237547889</v>
      </c>
      <c r="M42" s="402"/>
      <c r="N42" s="403"/>
      <c r="O42" s="403"/>
      <c r="P42" s="403">
        <v>1</v>
      </c>
      <c r="Q42" s="403"/>
      <c r="R42" s="403">
        <v>1</v>
      </c>
      <c r="S42" s="404">
        <v>3.831417624521073E-3</v>
      </c>
      <c r="T42" s="402"/>
      <c r="U42" s="403">
        <v>261</v>
      </c>
    </row>
    <row r="43" spans="1:21" ht="24" customHeight="1">
      <c r="A43" s="401" t="s">
        <v>270</v>
      </c>
      <c r="B43" s="402"/>
      <c r="C43" s="403">
        <v>124</v>
      </c>
      <c r="D43" s="403">
        <v>40</v>
      </c>
      <c r="E43" s="404">
        <v>0.3226</v>
      </c>
      <c r="F43" s="402"/>
      <c r="G43" s="403">
        <v>74</v>
      </c>
      <c r="H43" s="403"/>
      <c r="I43" s="403">
        <v>90</v>
      </c>
      <c r="J43" s="403"/>
      <c r="K43" s="403">
        <v>164</v>
      </c>
      <c r="L43" s="404">
        <v>1</v>
      </c>
      <c r="M43" s="402"/>
      <c r="N43" s="403"/>
      <c r="O43" s="403"/>
      <c r="P43" s="403"/>
      <c r="Q43" s="403"/>
      <c r="R43" s="403">
        <v>0</v>
      </c>
      <c r="S43" s="404">
        <v>0</v>
      </c>
      <c r="T43" s="402"/>
      <c r="U43" s="403">
        <v>164</v>
      </c>
    </row>
    <row r="44" spans="1:21" ht="24" customHeight="1">
      <c r="A44" s="401" t="s">
        <v>271</v>
      </c>
      <c r="B44" s="402"/>
      <c r="C44" s="403">
        <v>120</v>
      </c>
      <c r="D44" s="403">
        <v>344</v>
      </c>
      <c r="E44" s="404">
        <v>2.8666999999999998</v>
      </c>
      <c r="F44" s="402"/>
      <c r="G44" s="403">
        <v>404</v>
      </c>
      <c r="H44" s="403"/>
      <c r="I44" s="403">
        <v>59</v>
      </c>
      <c r="J44" s="403"/>
      <c r="K44" s="403">
        <v>463</v>
      </c>
      <c r="L44" s="404">
        <v>0.99784482758620685</v>
      </c>
      <c r="M44" s="402"/>
      <c r="N44" s="403"/>
      <c r="O44" s="403"/>
      <c r="P44" s="403">
        <v>1</v>
      </c>
      <c r="Q44" s="403"/>
      <c r="R44" s="403">
        <v>1</v>
      </c>
      <c r="S44" s="404">
        <v>2.1551724137931034E-3</v>
      </c>
      <c r="T44" s="402"/>
      <c r="U44" s="403">
        <v>464</v>
      </c>
    </row>
    <row r="45" spans="1:21" ht="24" customHeight="1">
      <c r="A45" s="401" t="s">
        <v>734</v>
      </c>
      <c r="B45" s="402"/>
      <c r="C45" s="403">
        <v>200</v>
      </c>
      <c r="D45" s="403">
        <v>-200</v>
      </c>
      <c r="E45" s="404">
        <v>-1</v>
      </c>
      <c r="F45" s="402"/>
      <c r="G45" s="403"/>
      <c r="H45" s="403"/>
      <c r="I45" s="403"/>
      <c r="J45" s="403"/>
      <c r="K45" s="403">
        <v>0</v>
      </c>
      <c r="L45" s="404" t="s">
        <v>329</v>
      </c>
      <c r="M45" s="402"/>
      <c r="N45" s="403"/>
      <c r="O45" s="403"/>
      <c r="P45" s="403"/>
      <c r="Q45" s="403"/>
      <c r="R45" s="403">
        <v>0</v>
      </c>
      <c r="S45" s="404" t="s">
        <v>329</v>
      </c>
      <c r="T45" s="402"/>
      <c r="U45" s="403">
        <v>0</v>
      </c>
    </row>
    <row r="46" spans="1:21" ht="24" customHeight="1">
      <c r="A46" s="401" t="s">
        <v>272</v>
      </c>
      <c r="B46" s="402"/>
      <c r="C46" s="403">
        <v>120</v>
      </c>
      <c r="D46" s="403">
        <v>181</v>
      </c>
      <c r="E46" s="404">
        <v>1.5083</v>
      </c>
      <c r="F46" s="402"/>
      <c r="G46" s="403">
        <v>111</v>
      </c>
      <c r="H46" s="403"/>
      <c r="I46" s="403">
        <v>190</v>
      </c>
      <c r="J46" s="403"/>
      <c r="K46" s="403">
        <v>301</v>
      </c>
      <c r="L46" s="404">
        <v>1</v>
      </c>
      <c r="M46" s="402"/>
      <c r="N46" s="403"/>
      <c r="O46" s="403"/>
      <c r="P46" s="403"/>
      <c r="Q46" s="403"/>
      <c r="R46" s="403">
        <v>0</v>
      </c>
      <c r="S46" s="404">
        <v>0</v>
      </c>
      <c r="T46" s="402"/>
      <c r="U46" s="403">
        <v>301</v>
      </c>
    </row>
    <row r="47" spans="1:21" ht="24" customHeight="1">
      <c r="A47" s="401" t="s">
        <v>273</v>
      </c>
      <c r="B47" s="402"/>
      <c r="C47" s="403">
        <v>132</v>
      </c>
      <c r="D47" s="403">
        <v>1</v>
      </c>
      <c r="E47" s="404">
        <v>7.6E-3</v>
      </c>
      <c r="F47" s="402"/>
      <c r="G47" s="403">
        <v>63</v>
      </c>
      <c r="H47" s="403"/>
      <c r="I47" s="403">
        <v>70</v>
      </c>
      <c r="J47" s="403"/>
      <c r="K47" s="403">
        <v>133</v>
      </c>
      <c r="L47" s="404">
        <v>1</v>
      </c>
      <c r="M47" s="402"/>
      <c r="N47" s="403"/>
      <c r="O47" s="403"/>
      <c r="P47" s="403"/>
      <c r="Q47" s="403"/>
      <c r="R47" s="403">
        <v>0</v>
      </c>
      <c r="S47" s="404">
        <v>0</v>
      </c>
      <c r="T47" s="402"/>
      <c r="U47" s="403">
        <v>133</v>
      </c>
    </row>
    <row r="48" spans="1:21" ht="24" customHeight="1">
      <c r="A48" s="401" t="s">
        <v>274</v>
      </c>
      <c r="B48" s="402"/>
      <c r="C48" s="403">
        <v>64</v>
      </c>
      <c r="D48" s="403">
        <v>-4</v>
      </c>
      <c r="E48" s="404">
        <v>-6.25E-2</v>
      </c>
      <c r="F48" s="402"/>
      <c r="G48" s="403"/>
      <c r="H48" s="403">
        <v>33</v>
      </c>
      <c r="I48" s="403"/>
      <c r="J48" s="403">
        <v>22</v>
      </c>
      <c r="K48" s="403">
        <v>55</v>
      </c>
      <c r="L48" s="404">
        <v>0.91666666666666674</v>
      </c>
      <c r="M48" s="402"/>
      <c r="N48" s="403"/>
      <c r="O48" s="403"/>
      <c r="P48" s="403"/>
      <c r="Q48" s="403">
        <v>5</v>
      </c>
      <c r="R48" s="403">
        <v>5</v>
      </c>
      <c r="S48" s="404">
        <v>8.3333333333333343E-2</v>
      </c>
      <c r="T48" s="402"/>
      <c r="U48" s="403">
        <v>60</v>
      </c>
    </row>
    <row r="49" spans="1:21" ht="24" customHeight="1">
      <c r="A49" s="401" t="s">
        <v>275</v>
      </c>
      <c r="B49" s="402"/>
      <c r="C49" s="403">
        <v>40</v>
      </c>
      <c r="D49" s="403">
        <v>109</v>
      </c>
      <c r="E49" s="404">
        <v>2.7250000000000001</v>
      </c>
      <c r="F49" s="402"/>
      <c r="G49" s="403">
        <v>97</v>
      </c>
      <c r="H49" s="403">
        <v>1</v>
      </c>
      <c r="I49" s="403">
        <v>51</v>
      </c>
      <c r="J49" s="403"/>
      <c r="K49" s="403">
        <v>149</v>
      </c>
      <c r="L49" s="404">
        <v>1</v>
      </c>
      <c r="M49" s="402"/>
      <c r="N49" s="403"/>
      <c r="O49" s="403"/>
      <c r="P49" s="403"/>
      <c r="Q49" s="403"/>
      <c r="R49" s="403">
        <v>0</v>
      </c>
      <c r="S49" s="404">
        <v>0</v>
      </c>
      <c r="T49" s="402"/>
      <c r="U49" s="403">
        <v>149</v>
      </c>
    </row>
    <row r="50" spans="1:21" ht="24" customHeight="1">
      <c r="A50" s="401" t="s">
        <v>276</v>
      </c>
      <c r="B50" s="402"/>
      <c r="C50" s="403">
        <v>146</v>
      </c>
      <c r="D50" s="403">
        <v>-68</v>
      </c>
      <c r="E50" s="404">
        <v>-0.46579999999999999</v>
      </c>
      <c r="F50" s="402"/>
      <c r="G50" s="403">
        <v>47</v>
      </c>
      <c r="H50" s="403"/>
      <c r="I50" s="403">
        <v>31</v>
      </c>
      <c r="J50" s="403"/>
      <c r="K50" s="403">
        <v>78</v>
      </c>
      <c r="L50" s="404">
        <v>1</v>
      </c>
      <c r="M50" s="402"/>
      <c r="N50" s="403"/>
      <c r="O50" s="403"/>
      <c r="P50" s="403"/>
      <c r="Q50" s="403"/>
      <c r="R50" s="403">
        <v>0</v>
      </c>
      <c r="S50" s="404">
        <v>0</v>
      </c>
      <c r="T50" s="402"/>
      <c r="U50" s="403">
        <v>78</v>
      </c>
    </row>
    <row r="51" spans="1:21" ht="24" customHeight="1">
      <c r="A51" s="401" t="s">
        <v>277</v>
      </c>
      <c r="B51" s="402"/>
      <c r="C51" s="403">
        <v>120</v>
      </c>
      <c r="D51" s="403">
        <v>-38</v>
      </c>
      <c r="E51" s="404">
        <v>-0.31669999999999998</v>
      </c>
      <c r="F51" s="402"/>
      <c r="G51" s="403">
        <v>37</v>
      </c>
      <c r="H51" s="403"/>
      <c r="I51" s="403">
        <v>44</v>
      </c>
      <c r="J51" s="403"/>
      <c r="K51" s="403">
        <v>81</v>
      </c>
      <c r="L51" s="404">
        <v>0.98780487804878048</v>
      </c>
      <c r="M51" s="402"/>
      <c r="N51" s="403"/>
      <c r="O51" s="403"/>
      <c r="P51" s="403">
        <v>1</v>
      </c>
      <c r="Q51" s="403"/>
      <c r="R51" s="403">
        <v>1</v>
      </c>
      <c r="S51" s="404">
        <v>1.2195121951219513E-2</v>
      </c>
      <c r="T51" s="402"/>
      <c r="U51" s="403">
        <v>82</v>
      </c>
    </row>
    <row r="52" spans="1:21" ht="24" customHeight="1">
      <c r="A52" s="398"/>
      <c r="B52" s="399"/>
      <c r="C52" s="398"/>
      <c r="D52" s="398"/>
      <c r="E52" s="398"/>
      <c r="F52" s="399"/>
      <c r="G52" s="398"/>
      <c r="H52" s="398"/>
      <c r="I52" s="398"/>
      <c r="J52" s="398"/>
      <c r="K52" s="398"/>
      <c r="L52" s="400"/>
      <c r="M52" s="399"/>
      <c r="N52" s="398"/>
      <c r="O52" s="398"/>
      <c r="P52" s="398"/>
      <c r="Q52" s="398"/>
      <c r="R52" s="398"/>
      <c r="S52" s="400"/>
      <c r="T52" s="399"/>
      <c r="U52" s="398"/>
    </row>
    <row r="53" spans="1:21" ht="24" customHeight="1">
      <c r="A53" s="262" t="s">
        <v>107</v>
      </c>
      <c r="B53" s="180"/>
      <c r="C53" s="263">
        <v>7386</v>
      </c>
      <c r="D53" s="263">
        <v>1385</v>
      </c>
      <c r="E53" s="182">
        <v>0.1875</v>
      </c>
      <c r="F53" s="180"/>
      <c r="G53" s="263">
        <v>2397</v>
      </c>
      <c r="H53" s="264">
        <v>142</v>
      </c>
      <c r="I53" s="263">
        <v>4773</v>
      </c>
      <c r="J53" s="264">
        <v>201</v>
      </c>
      <c r="K53" s="263">
        <v>7513</v>
      </c>
      <c r="L53" s="182">
        <v>0.85657279671645203</v>
      </c>
      <c r="M53" s="180"/>
      <c r="N53" s="264">
        <v>486</v>
      </c>
      <c r="O53" s="264">
        <v>65</v>
      </c>
      <c r="P53" s="264">
        <v>640</v>
      </c>
      <c r="Q53" s="264">
        <v>67</v>
      </c>
      <c r="R53" s="263">
        <v>1258</v>
      </c>
      <c r="S53" s="182">
        <v>0.14342720328354808</v>
      </c>
      <c r="T53" s="180"/>
      <c r="U53" s="263">
        <v>8771</v>
      </c>
    </row>
    <row r="54" spans="1:21" ht="24" customHeight="1">
      <c r="A54" s="398"/>
      <c r="B54" s="399"/>
      <c r="C54" s="398"/>
      <c r="D54" s="398"/>
      <c r="E54" s="398"/>
      <c r="F54" s="399"/>
      <c r="G54" s="398"/>
      <c r="H54" s="398"/>
      <c r="I54" s="398"/>
      <c r="J54" s="398"/>
      <c r="K54" s="398"/>
      <c r="L54" s="400"/>
      <c r="M54" s="399"/>
      <c r="N54" s="398"/>
      <c r="O54" s="398"/>
      <c r="P54" s="398"/>
      <c r="Q54" s="398"/>
      <c r="R54" s="398"/>
      <c r="S54" s="400"/>
      <c r="T54" s="399"/>
      <c r="U54" s="398"/>
    </row>
    <row r="55" spans="1:21" ht="24" customHeight="1">
      <c r="A55" s="401" t="s">
        <v>278</v>
      </c>
      <c r="B55" s="402"/>
      <c r="C55" s="403">
        <v>229</v>
      </c>
      <c r="D55" s="403">
        <v>-45</v>
      </c>
      <c r="E55" s="404">
        <v>-0.19650000000000001</v>
      </c>
      <c r="F55" s="402"/>
      <c r="G55" s="403"/>
      <c r="H55" s="403">
        <v>53</v>
      </c>
      <c r="I55" s="403"/>
      <c r="J55" s="403">
        <v>103</v>
      </c>
      <c r="K55" s="403">
        <v>156</v>
      </c>
      <c r="L55" s="404">
        <v>0.84782608695652173</v>
      </c>
      <c r="M55" s="402"/>
      <c r="N55" s="403"/>
      <c r="O55" s="403">
        <v>9</v>
      </c>
      <c r="P55" s="403"/>
      <c r="Q55" s="403">
        <v>19</v>
      </c>
      <c r="R55" s="403">
        <v>28</v>
      </c>
      <c r="S55" s="404">
        <v>0.15217391304347827</v>
      </c>
      <c r="T55" s="402"/>
      <c r="U55" s="403">
        <v>184</v>
      </c>
    </row>
    <row r="56" spans="1:21" ht="24" customHeight="1">
      <c r="A56" s="401" t="s">
        <v>279</v>
      </c>
      <c r="B56" s="402"/>
      <c r="C56" s="256">
        <v>1894</v>
      </c>
      <c r="D56" s="403">
        <v>624</v>
      </c>
      <c r="E56" s="404">
        <v>0.32950000000000002</v>
      </c>
      <c r="F56" s="402"/>
      <c r="G56" s="403">
        <v>581</v>
      </c>
      <c r="H56" s="403"/>
      <c r="I56" s="256">
        <v>1549</v>
      </c>
      <c r="J56" s="403"/>
      <c r="K56" s="256">
        <v>2130</v>
      </c>
      <c r="L56" s="404">
        <v>0.84590945194598888</v>
      </c>
      <c r="M56" s="402"/>
      <c r="N56" s="403">
        <v>107</v>
      </c>
      <c r="O56" s="403"/>
      <c r="P56" s="403">
        <v>281</v>
      </c>
      <c r="Q56" s="403"/>
      <c r="R56" s="403">
        <v>388</v>
      </c>
      <c r="S56" s="404">
        <v>0.15409054805401112</v>
      </c>
      <c r="T56" s="402"/>
      <c r="U56" s="256">
        <v>2518</v>
      </c>
    </row>
    <row r="57" spans="1:21" ht="24" customHeight="1">
      <c r="A57" s="401" t="s">
        <v>280</v>
      </c>
      <c r="B57" s="402"/>
      <c r="C57" s="403">
        <v>995</v>
      </c>
      <c r="D57" s="403">
        <v>-357</v>
      </c>
      <c r="E57" s="404">
        <v>-0.35880000000000001</v>
      </c>
      <c r="F57" s="402"/>
      <c r="G57" s="403">
        <v>35</v>
      </c>
      <c r="H57" s="403"/>
      <c r="I57" s="403">
        <v>559</v>
      </c>
      <c r="J57" s="403"/>
      <c r="K57" s="403">
        <v>594</v>
      </c>
      <c r="L57" s="404">
        <v>0.93103448275862066</v>
      </c>
      <c r="M57" s="402"/>
      <c r="N57" s="403">
        <v>3</v>
      </c>
      <c r="O57" s="403"/>
      <c r="P57" s="403">
        <v>41</v>
      </c>
      <c r="Q57" s="403"/>
      <c r="R57" s="403">
        <v>44</v>
      </c>
      <c r="S57" s="404">
        <v>6.8965517241379309E-2</v>
      </c>
      <c r="T57" s="402"/>
      <c r="U57" s="403">
        <v>638</v>
      </c>
    </row>
    <row r="58" spans="1:21" ht="24" customHeight="1">
      <c r="A58" s="401" t="s">
        <v>281</v>
      </c>
      <c r="B58" s="402"/>
      <c r="C58" s="256">
        <v>2852</v>
      </c>
      <c r="D58" s="256">
        <v>1277</v>
      </c>
      <c r="E58" s="404">
        <v>0.44779999999999998</v>
      </c>
      <c r="F58" s="402"/>
      <c r="G58" s="256">
        <v>1509</v>
      </c>
      <c r="H58" s="403"/>
      <c r="I58" s="256">
        <v>1962</v>
      </c>
      <c r="J58" s="403"/>
      <c r="K58" s="256">
        <v>3471</v>
      </c>
      <c r="L58" s="404">
        <v>0.84063937999515614</v>
      </c>
      <c r="M58" s="402"/>
      <c r="N58" s="403">
        <v>370</v>
      </c>
      <c r="O58" s="403"/>
      <c r="P58" s="403">
        <v>288</v>
      </c>
      <c r="Q58" s="403"/>
      <c r="R58" s="403">
        <v>658</v>
      </c>
      <c r="S58" s="404">
        <v>0.15936062000484377</v>
      </c>
      <c r="T58" s="402"/>
      <c r="U58" s="256">
        <v>4129</v>
      </c>
    </row>
    <row r="59" spans="1:21" ht="24" customHeight="1">
      <c r="A59" s="401" t="s">
        <v>282</v>
      </c>
      <c r="B59" s="402"/>
      <c r="C59" s="403">
        <v>292</v>
      </c>
      <c r="D59" s="403">
        <v>-11</v>
      </c>
      <c r="E59" s="404">
        <v>-3.7699999999999997E-2</v>
      </c>
      <c r="F59" s="402"/>
      <c r="G59" s="403">
        <v>59</v>
      </c>
      <c r="H59" s="403"/>
      <c r="I59" s="403">
        <v>205</v>
      </c>
      <c r="J59" s="403"/>
      <c r="K59" s="403">
        <v>264</v>
      </c>
      <c r="L59" s="404">
        <v>0.93950177935943058</v>
      </c>
      <c r="M59" s="402"/>
      <c r="N59" s="403"/>
      <c r="O59" s="403"/>
      <c r="P59" s="403">
        <v>17</v>
      </c>
      <c r="Q59" s="403"/>
      <c r="R59" s="403">
        <v>17</v>
      </c>
      <c r="S59" s="404">
        <v>6.0498220640569395E-2</v>
      </c>
      <c r="T59" s="402"/>
      <c r="U59" s="403">
        <v>281</v>
      </c>
    </row>
    <row r="60" spans="1:21" ht="24" customHeight="1">
      <c r="A60" s="401" t="s">
        <v>283</v>
      </c>
      <c r="B60" s="402"/>
      <c r="C60" s="403">
        <v>168</v>
      </c>
      <c r="D60" s="403">
        <v>-32</v>
      </c>
      <c r="E60" s="404">
        <v>-0.1905</v>
      </c>
      <c r="F60" s="402"/>
      <c r="G60" s="403">
        <v>31</v>
      </c>
      <c r="H60" s="403"/>
      <c r="I60" s="403">
        <v>102</v>
      </c>
      <c r="J60" s="403"/>
      <c r="K60" s="403">
        <v>133</v>
      </c>
      <c r="L60" s="404">
        <v>0.97794117647058831</v>
      </c>
      <c r="M60" s="402"/>
      <c r="N60" s="403">
        <v>1</v>
      </c>
      <c r="O60" s="403"/>
      <c r="P60" s="403">
        <v>2</v>
      </c>
      <c r="Q60" s="403"/>
      <c r="R60" s="403">
        <v>3</v>
      </c>
      <c r="S60" s="404">
        <v>2.2058823529411766E-2</v>
      </c>
      <c r="T60" s="402"/>
      <c r="U60" s="403">
        <v>136</v>
      </c>
    </row>
    <row r="61" spans="1:21" ht="24" customHeight="1">
      <c r="A61" s="401" t="s">
        <v>284</v>
      </c>
      <c r="B61" s="402"/>
      <c r="C61" s="403">
        <v>376</v>
      </c>
      <c r="D61" s="403">
        <v>38</v>
      </c>
      <c r="E61" s="404">
        <v>0.1011</v>
      </c>
      <c r="F61" s="402"/>
      <c r="G61" s="403">
        <v>171</v>
      </c>
      <c r="H61" s="403"/>
      <c r="I61" s="403">
        <v>228</v>
      </c>
      <c r="J61" s="403"/>
      <c r="K61" s="403">
        <v>399</v>
      </c>
      <c r="L61" s="404">
        <v>0.96376811594202905</v>
      </c>
      <c r="M61" s="402"/>
      <c r="N61" s="403">
        <v>5</v>
      </c>
      <c r="O61" s="403"/>
      <c r="P61" s="403">
        <v>10</v>
      </c>
      <c r="Q61" s="403"/>
      <c r="R61" s="403">
        <v>15</v>
      </c>
      <c r="S61" s="404">
        <v>3.6231884057971016E-2</v>
      </c>
      <c r="T61" s="402"/>
      <c r="U61" s="403">
        <v>414</v>
      </c>
    </row>
    <row r="62" spans="1:21" ht="24" customHeight="1">
      <c r="A62" s="401" t="s">
        <v>285</v>
      </c>
      <c r="B62" s="402"/>
      <c r="C62" s="403">
        <v>260</v>
      </c>
      <c r="D62" s="403">
        <v>31</v>
      </c>
      <c r="E62" s="404">
        <v>0.1192</v>
      </c>
      <c r="F62" s="402"/>
      <c r="G62" s="403"/>
      <c r="H62" s="403">
        <v>89</v>
      </c>
      <c r="I62" s="403"/>
      <c r="J62" s="403">
        <v>98</v>
      </c>
      <c r="K62" s="403">
        <v>187</v>
      </c>
      <c r="L62" s="404">
        <v>0.64261168384879719</v>
      </c>
      <c r="M62" s="402"/>
      <c r="N62" s="403"/>
      <c r="O62" s="403">
        <v>56</v>
      </c>
      <c r="P62" s="403"/>
      <c r="Q62" s="403">
        <v>48</v>
      </c>
      <c r="R62" s="403">
        <v>104</v>
      </c>
      <c r="S62" s="404">
        <v>0.35738831615120276</v>
      </c>
      <c r="T62" s="402"/>
      <c r="U62" s="403">
        <v>291</v>
      </c>
    </row>
    <row r="63" spans="1:21" ht="24" customHeight="1">
      <c r="A63" s="401" t="s">
        <v>286</v>
      </c>
      <c r="B63" s="402"/>
      <c r="C63" s="403">
        <v>320</v>
      </c>
      <c r="D63" s="403">
        <v>-140</v>
      </c>
      <c r="E63" s="404">
        <v>-0.4375</v>
      </c>
      <c r="F63" s="402"/>
      <c r="G63" s="403">
        <v>11</v>
      </c>
      <c r="H63" s="403"/>
      <c r="I63" s="403">
        <v>168</v>
      </c>
      <c r="J63" s="403"/>
      <c r="K63" s="403">
        <v>179</v>
      </c>
      <c r="L63" s="404">
        <v>0.99444444444444446</v>
      </c>
      <c r="M63" s="402"/>
      <c r="N63" s="403"/>
      <c r="O63" s="403"/>
      <c r="P63" s="403">
        <v>1</v>
      </c>
      <c r="Q63" s="403"/>
      <c r="R63" s="403">
        <v>1</v>
      </c>
      <c r="S63" s="404">
        <v>5.5555555555555558E-3</v>
      </c>
      <c r="T63" s="402"/>
      <c r="U63" s="403">
        <v>180</v>
      </c>
    </row>
    <row r="64" spans="1:21" ht="24" customHeight="1">
      <c r="A64" s="401"/>
      <c r="B64" s="402"/>
      <c r="C64" s="403"/>
      <c r="D64" s="403"/>
      <c r="E64" s="404"/>
      <c r="F64" s="402"/>
      <c r="G64" s="403"/>
      <c r="H64" s="403"/>
      <c r="I64" s="403"/>
      <c r="J64" s="403"/>
      <c r="K64" s="403"/>
      <c r="L64" s="404"/>
      <c r="M64" s="402"/>
      <c r="N64" s="403"/>
      <c r="O64" s="403"/>
      <c r="P64" s="403"/>
      <c r="Q64" s="403"/>
      <c r="R64" s="403"/>
      <c r="S64" s="404"/>
      <c r="T64" s="402"/>
      <c r="U64" s="403"/>
    </row>
    <row r="65" spans="1:21" ht="24" customHeight="1">
      <c r="A65" s="262" t="s">
        <v>108</v>
      </c>
      <c r="B65" s="180"/>
      <c r="C65" s="263">
        <v>28969</v>
      </c>
      <c r="D65" s="263">
        <v>-3472</v>
      </c>
      <c r="E65" s="182">
        <v>-0.11990000000000001</v>
      </c>
      <c r="F65" s="180"/>
      <c r="G65" s="263">
        <v>5327</v>
      </c>
      <c r="H65" s="264">
        <v>561</v>
      </c>
      <c r="I65" s="263">
        <v>16183</v>
      </c>
      <c r="J65" s="264">
        <v>807</v>
      </c>
      <c r="K65" s="263">
        <v>22878</v>
      </c>
      <c r="L65" s="182">
        <v>0.89728203318037414</v>
      </c>
      <c r="M65" s="180"/>
      <c r="N65" s="264">
        <v>402</v>
      </c>
      <c r="O65" s="264">
        <v>58</v>
      </c>
      <c r="P65" s="263">
        <v>2055</v>
      </c>
      <c r="Q65" s="264">
        <v>104</v>
      </c>
      <c r="R65" s="263">
        <v>2619</v>
      </c>
      <c r="S65" s="182">
        <v>0.10271796681962585</v>
      </c>
      <c r="T65" s="180"/>
      <c r="U65" s="263">
        <v>25497</v>
      </c>
    </row>
    <row r="66" spans="1:21" ht="24" customHeight="1">
      <c r="A66" s="398"/>
      <c r="B66" s="399"/>
      <c r="C66" s="398"/>
      <c r="D66" s="398"/>
      <c r="E66" s="398"/>
      <c r="F66" s="399"/>
      <c r="G66" s="398"/>
      <c r="H66" s="398"/>
      <c r="I66" s="398"/>
      <c r="J66" s="398"/>
      <c r="K66" s="398"/>
      <c r="L66" s="400"/>
      <c r="M66" s="399"/>
      <c r="N66" s="398"/>
      <c r="O66" s="398"/>
      <c r="P66" s="398"/>
      <c r="Q66" s="398"/>
      <c r="R66" s="398"/>
      <c r="S66" s="400"/>
      <c r="T66" s="399"/>
      <c r="U66" s="398"/>
    </row>
    <row r="67" spans="1:21" ht="24" customHeight="1">
      <c r="A67" s="401" t="s">
        <v>298</v>
      </c>
      <c r="B67" s="402"/>
      <c r="C67" s="256">
        <v>3620</v>
      </c>
      <c r="D67" s="403">
        <v>-287</v>
      </c>
      <c r="E67" s="404">
        <v>-7.9299999999999995E-2</v>
      </c>
      <c r="F67" s="402"/>
      <c r="G67" s="403">
        <v>53</v>
      </c>
      <c r="H67" s="403"/>
      <c r="I67" s="256">
        <v>2928</v>
      </c>
      <c r="J67" s="403"/>
      <c r="K67" s="256">
        <v>2981</v>
      </c>
      <c r="L67" s="404">
        <v>0.89438943894389444</v>
      </c>
      <c r="M67" s="402"/>
      <c r="N67" s="403">
        <v>4</v>
      </c>
      <c r="O67" s="403"/>
      <c r="P67" s="403">
        <v>348</v>
      </c>
      <c r="Q67" s="403"/>
      <c r="R67" s="403">
        <v>352</v>
      </c>
      <c r="S67" s="404">
        <v>0.10561056105610561</v>
      </c>
      <c r="T67" s="402"/>
      <c r="U67" s="256">
        <v>3333</v>
      </c>
    </row>
    <row r="68" spans="1:21" ht="24" customHeight="1">
      <c r="A68" s="401" t="s">
        <v>299</v>
      </c>
      <c r="B68" s="402"/>
      <c r="C68" s="403">
        <v>338</v>
      </c>
      <c r="D68" s="403">
        <v>-260</v>
      </c>
      <c r="E68" s="404">
        <v>-0.76919999999999999</v>
      </c>
      <c r="F68" s="402"/>
      <c r="G68" s="403">
        <v>3</v>
      </c>
      <c r="H68" s="403"/>
      <c r="I68" s="403">
        <v>75</v>
      </c>
      <c r="J68" s="403"/>
      <c r="K68" s="403">
        <v>78</v>
      </c>
      <c r="L68" s="404">
        <v>1</v>
      </c>
      <c r="M68" s="402"/>
      <c r="N68" s="403"/>
      <c r="O68" s="403"/>
      <c r="P68" s="403"/>
      <c r="Q68" s="403"/>
      <c r="R68" s="403">
        <v>0</v>
      </c>
      <c r="S68" s="404">
        <v>0</v>
      </c>
      <c r="T68" s="402"/>
      <c r="U68" s="403">
        <v>78</v>
      </c>
    </row>
    <row r="69" spans="1:21" ht="24" customHeight="1">
      <c r="A69" s="401" t="s">
        <v>300</v>
      </c>
      <c r="B69" s="402"/>
      <c r="C69" s="403">
        <v>444</v>
      </c>
      <c r="D69" s="403">
        <v>-183</v>
      </c>
      <c r="E69" s="404">
        <v>-0.41220000000000001</v>
      </c>
      <c r="F69" s="402"/>
      <c r="G69" s="403">
        <v>107</v>
      </c>
      <c r="H69" s="403"/>
      <c r="I69" s="403">
        <v>145</v>
      </c>
      <c r="J69" s="403"/>
      <c r="K69" s="403">
        <v>252</v>
      </c>
      <c r="L69" s="404">
        <v>0.96551724137931028</v>
      </c>
      <c r="M69" s="402"/>
      <c r="N69" s="403"/>
      <c r="O69" s="403"/>
      <c r="P69" s="403">
        <v>9</v>
      </c>
      <c r="Q69" s="403"/>
      <c r="R69" s="403">
        <v>9</v>
      </c>
      <c r="S69" s="404">
        <v>3.4482758620689655E-2</v>
      </c>
      <c r="T69" s="402"/>
      <c r="U69" s="403">
        <v>261</v>
      </c>
    </row>
    <row r="70" spans="1:21" ht="24" customHeight="1">
      <c r="A70" s="401" t="s">
        <v>301</v>
      </c>
      <c r="B70" s="402"/>
      <c r="C70" s="403">
        <v>250</v>
      </c>
      <c r="D70" s="403">
        <v>-135</v>
      </c>
      <c r="E70" s="404">
        <v>-0.54</v>
      </c>
      <c r="F70" s="402"/>
      <c r="G70" s="403">
        <v>1</v>
      </c>
      <c r="H70" s="403"/>
      <c r="I70" s="403">
        <v>111</v>
      </c>
      <c r="J70" s="403"/>
      <c r="K70" s="403">
        <v>112</v>
      </c>
      <c r="L70" s="404">
        <v>0.97391304347826091</v>
      </c>
      <c r="M70" s="402"/>
      <c r="N70" s="403"/>
      <c r="O70" s="403"/>
      <c r="P70" s="403">
        <v>3</v>
      </c>
      <c r="Q70" s="403"/>
      <c r="R70" s="403">
        <v>3</v>
      </c>
      <c r="S70" s="404">
        <v>2.6086956521739132E-2</v>
      </c>
      <c r="T70" s="402"/>
      <c r="U70" s="403">
        <v>115</v>
      </c>
    </row>
    <row r="71" spans="1:21" ht="24" customHeight="1">
      <c r="A71" s="401" t="s">
        <v>302</v>
      </c>
      <c r="B71" s="402"/>
      <c r="C71" s="256">
        <v>6519</v>
      </c>
      <c r="D71" s="403">
        <v>-265</v>
      </c>
      <c r="E71" s="404">
        <v>-4.07E-2</v>
      </c>
      <c r="F71" s="402"/>
      <c r="G71" s="256">
        <v>1607</v>
      </c>
      <c r="H71" s="403"/>
      <c r="I71" s="256">
        <v>3966</v>
      </c>
      <c r="J71" s="403"/>
      <c r="K71" s="256">
        <v>5573</v>
      </c>
      <c r="L71" s="404">
        <v>0.891109689798529</v>
      </c>
      <c r="M71" s="402"/>
      <c r="N71" s="403">
        <v>179</v>
      </c>
      <c r="O71" s="403"/>
      <c r="P71" s="403">
        <v>502</v>
      </c>
      <c r="Q71" s="403"/>
      <c r="R71" s="403">
        <v>681</v>
      </c>
      <c r="S71" s="404">
        <v>0.10889031020147107</v>
      </c>
      <c r="T71" s="402"/>
      <c r="U71" s="256">
        <v>6254</v>
      </c>
    </row>
    <row r="72" spans="1:21" ht="24" customHeight="1">
      <c r="A72" s="401" t="s">
        <v>303</v>
      </c>
      <c r="B72" s="402"/>
      <c r="C72" s="256">
        <v>5931</v>
      </c>
      <c r="D72" s="256">
        <v>1570</v>
      </c>
      <c r="E72" s="404">
        <v>0.26469999999999999</v>
      </c>
      <c r="F72" s="402"/>
      <c r="G72" s="256">
        <v>2551</v>
      </c>
      <c r="H72" s="403"/>
      <c r="I72" s="256">
        <v>4310</v>
      </c>
      <c r="J72" s="403"/>
      <c r="K72" s="256">
        <v>6861</v>
      </c>
      <c r="L72" s="404">
        <v>0.91467804292760957</v>
      </c>
      <c r="M72" s="402"/>
      <c r="N72" s="403">
        <v>104</v>
      </c>
      <c r="O72" s="403"/>
      <c r="P72" s="403">
        <v>536</v>
      </c>
      <c r="Q72" s="403"/>
      <c r="R72" s="403">
        <v>640</v>
      </c>
      <c r="S72" s="404">
        <v>8.5321957072390348E-2</v>
      </c>
      <c r="T72" s="402"/>
      <c r="U72" s="256">
        <v>7501</v>
      </c>
    </row>
    <row r="73" spans="1:21" ht="24" customHeight="1">
      <c r="A73" s="401" t="s">
        <v>304</v>
      </c>
      <c r="B73" s="402"/>
      <c r="C73" s="256">
        <v>5063</v>
      </c>
      <c r="D73" s="256">
        <v>-1327</v>
      </c>
      <c r="E73" s="404">
        <v>-0.2621</v>
      </c>
      <c r="F73" s="402"/>
      <c r="G73" s="403">
        <v>971</v>
      </c>
      <c r="H73" s="403"/>
      <c r="I73" s="256">
        <v>2352</v>
      </c>
      <c r="J73" s="403"/>
      <c r="K73" s="256">
        <v>3323</v>
      </c>
      <c r="L73" s="404">
        <v>0.88945396145610278</v>
      </c>
      <c r="M73" s="402"/>
      <c r="N73" s="403">
        <v>103</v>
      </c>
      <c r="O73" s="403"/>
      <c r="P73" s="403">
        <v>310</v>
      </c>
      <c r="Q73" s="403"/>
      <c r="R73" s="403">
        <v>413</v>
      </c>
      <c r="S73" s="404">
        <v>0.11054603854389722</v>
      </c>
      <c r="T73" s="402"/>
      <c r="U73" s="256">
        <v>3736</v>
      </c>
    </row>
    <row r="74" spans="1:21" ht="24" customHeight="1">
      <c r="A74" s="401" t="s">
        <v>305</v>
      </c>
      <c r="B74" s="402"/>
      <c r="C74" s="256">
        <v>3223</v>
      </c>
      <c r="D74" s="256">
        <v>-1822</v>
      </c>
      <c r="E74" s="404">
        <v>-0.56530000000000002</v>
      </c>
      <c r="F74" s="402"/>
      <c r="G74" s="403">
        <v>19</v>
      </c>
      <c r="H74" s="403"/>
      <c r="I74" s="256">
        <v>1199</v>
      </c>
      <c r="J74" s="403"/>
      <c r="K74" s="256">
        <v>1218</v>
      </c>
      <c r="L74" s="404">
        <v>0.86937901498929337</v>
      </c>
      <c r="M74" s="402"/>
      <c r="N74" s="403">
        <v>11</v>
      </c>
      <c r="O74" s="403"/>
      <c r="P74" s="403">
        <v>172</v>
      </c>
      <c r="Q74" s="403"/>
      <c r="R74" s="403">
        <v>183</v>
      </c>
      <c r="S74" s="404">
        <v>0.13062098501070663</v>
      </c>
      <c r="T74" s="402"/>
      <c r="U74" s="256">
        <v>1401</v>
      </c>
    </row>
    <row r="75" spans="1:21" ht="24" customHeight="1">
      <c r="A75" s="401" t="s">
        <v>306</v>
      </c>
      <c r="B75" s="402"/>
      <c r="C75" s="256">
        <v>1543</v>
      </c>
      <c r="D75" s="403">
        <v>-177</v>
      </c>
      <c r="E75" s="404">
        <v>-0.1147</v>
      </c>
      <c r="F75" s="402"/>
      <c r="G75" s="403"/>
      <c r="H75" s="403">
        <v>523</v>
      </c>
      <c r="I75" s="403"/>
      <c r="J75" s="403">
        <v>697</v>
      </c>
      <c r="K75" s="256">
        <v>1220</v>
      </c>
      <c r="L75" s="404">
        <v>0.89311859443631036</v>
      </c>
      <c r="M75" s="402"/>
      <c r="N75" s="403"/>
      <c r="O75" s="403">
        <v>55</v>
      </c>
      <c r="P75" s="403"/>
      <c r="Q75" s="403">
        <v>91</v>
      </c>
      <c r="R75" s="403">
        <v>146</v>
      </c>
      <c r="S75" s="404">
        <v>0.10688140556368961</v>
      </c>
      <c r="T75" s="402"/>
      <c r="U75" s="256">
        <v>1366</v>
      </c>
    </row>
    <row r="76" spans="1:21" ht="24" customHeight="1">
      <c r="A76" s="401" t="s">
        <v>307</v>
      </c>
      <c r="B76" s="402"/>
      <c r="C76" s="403">
        <v>415</v>
      </c>
      <c r="D76" s="403">
        <v>-251</v>
      </c>
      <c r="E76" s="404">
        <v>-0.6048</v>
      </c>
      <c r="F76" s="402"/>
      <c r="G76" s="403"/>
      <c r="H76" s="403">
        <v>38</v>
      </c>
      <c r="I76" s="403"/>
      <c r="J76" s="403">
        <v>110</v>
      </c>
      <c r="K76" s="403">
        <v>148</v>
      </c>
      <c r="L76" s="404">
        <v>0.90243902439024393</v>
      </c>
      <c r="M76" s="402"/>
      <c r="N76" s="403"/>
      <c r="O76" s="403">
        <v>3</v>
      </c>
      <c r="P76" s="403"/>
      <c r="Q76" s="403">
        <v>13</v>
      </c>
      <c r="R76" s="403">
        <v>16</v>
      </c>
      <c r="S76" s="404">
        <v>9.7560975609756101E-2</v>
      </c>
      <c r="T76" s="402"/>
      <c r="U76" s="403">
        <v>164</v>
      </c>
    </row>
    <row r="77" spans="1:21" ht="24" customHeight="1">
      <c r="A77" s="401" t="s">
        <v>308</v>
      </c>
      <c r="B77" s="402"/>
      <c r="C77" s="403">
        <v>87</v>
      </c>
      <c r="D77" s="403">
        <v>-56</v>
      </c>
      <c r="E77" s="404">
        <v>-0.64370000000000005</v>
      </c>
      <c r="F77" s="402"/>
      <c r="G77" s="403">
        <v>1</v>
      </c>
      <c r="H77" s="403"/>
      <c r="I77" s="403">
        <v>30</v>
      </c>
      <c r="J77" s="403"/>
      <c r="K77" s="403">
        <v>31</v>
      </c>
      <c r="L77" s="404">
        <v>1</v>
      </c>
      <c r="M77" s="402"/>
      <c r="N77" s="403"/>
      <c r="O77" s="403"/>
      <c r="P77" s="403"/>
      <c r="Q77" s="403"/>
      <c r="R77" s="403">
        <v>0</v>
      </c>
      <c r="S77" s="404">
        <v>0</v>
      </c>
      <c r="T77" s="402"/>
      <c r="U77" s="403">
        <v>31</v>
      </c>
    </row>
    <row r="78" spans="1:21" ht="24" customHeight="1">
      <c r="A78" s="401" t="s">
        <v>309</v>
      </c>
      <c r="B78" s="402"/>
      <c r="C78" s="403">
        <v>768</v>
      </c>
      <c r="D78" s="403">
        <v>-106</v>
      </c>
      <c r="E78" s="404">
        <v>-0.13800000000000001</v>
      </c>
      <c r="F78" s="402"/>
      <c r="G78" s="403">
        <v>10</v>
      </c>
      <c r="H78" s="403"/>
      <c r="I78" s="403">
        <v>564</v>
      </c>
      <c r="J78" s="403"/>
      <c r="K78" s="403">
        <v>574</v>
      </c>
      <c r="L78" s="404">
        <v>0.86706948640483394</v>
      </c>
      <c r="M78" s="402"/>
      <c r="N78" s="403">
        <v>1</v>
      </c>
      <c r="O78" s="403"/>
      <c r="P78" s="403">
        <v>87</v>
      </c>
      <c r="Q78" s="403"/>
      <c r="R78" s="403">
        <v>88</v>
      </c>
      <c r="S78" s="404">
        <v>0.13293051359516617</v>
      </c>
      <c r="T78" s="402"/>
      <c r="U78" s="403">
        <v>662</v>
      </c>
    </row>
    <row r="79" spans="1:21" ht="24" customHeight="1">
      <c r="A79" s="401" t="s">
        <v>310</v>
      </c>
      <c r="B79" s="402"/>
      <c r="C79" s="403">
        <v>768</v>
      </c>
      <c r="D79" s="403">
        <v>-173</v>
      </c>
      <c r="E79" s="404">
        <v>-0.2253</v>
      </c>
      <c r="F79" s="402"/>
      <c r="G79" s="403">
        <v>4</v>
      </c>
      <c r="H79" s="403"/>
      <c r="I79" s="403">
        <v>503</v>
      </c>
      <c r="J79" s="403"/>
      <c r="K79" s="403">
        <v>507</v>
      </c>
      <c r="L79" s="404">
        <v>0.85210084033613442</v>
      </c>
      <c r="M79" s="402"/>
      <c r="N79" s="403"/>
      <c r="O79" s="403"/>
      <c r="P79" s="403">
        <v>88</v>
      </c>
      <c r="Q79" s="403"/>
      <c r="R79" s="403">
        <v>88</v>
      </c>
      <c r="S79" s="404">
        <v>0.14789915966386555</v>
      </c>
      <c r="T79" s="402"/>
      <c r="U79" s="403">
        <v>595</v>
      </c>
    </row>
    <row r="80" spans="1:21" ht="24" customHeight="1">
      <c r="A80" s="398"/>
      <c r="B80" s="399"/>
      <c r="C80" s="398"/>
      <c r="D80" s="398"/>
      <c r="E80" s="398"/>
      <c r="F80" s="399"/>
      <c r="G80" s="398"/>
      <c r="H80" s="398"/>
      <c r="I80" s="398"/>
      <c r="J80" s="398"/>
      <c r="K80" s="398"/>
      <c r="L80" s="400"/>
      <c r="M80" s="399"/>
      <c r="N80" s="398"/>
      <c r="O80" s="398"/>
      <c r="P80" s="398"/>
      <c r="Q80" s="398"/>
      <c r="R80" s="398"/>
      <c r="S80" s="400"/>
      <c r="T80" s="399"/>
      <c r="U80" s="398"/>
    </row>
    <row r="81" spans="1:21" ht="24" customHeight="1">
      <c r="A81" s="262" t="s">
        <v>109</v>
      </c>
      <c r="B81" s="180"/>
      <c r="C81" s="263">
        <v>3240</v>
      </c>
      <c r="D81" s="263">
        <v>1101</v>
      </c>
      <c r="E81" s="182">
        <v>0.33979999999999999</v>
      </c>
      <c r="F81" s="180"/>
      <c r="G81" s="263">
        <v>1944</v>
      </c>
      <c r="H81" s="264">
        <v>98</v>
      </c>
      <c r="I81" s="263">
        <v>2162</v>
      </c>
      <c r="J81" s="264">
        <v>116</v>
      </c>
      <c r="K81" s="263">
        <v>4320</v>
      </c>
      <c r="L81" s="182">
        <v>0.9951624049758121</v>
      </c>
      <c r="M81" s="180"/>
      <c r="N81" s="264">
        <v>4</v>
      </c>
      <c r="O81" s="264"/>
      <c r="P81" s="264">
        <v>13</v>
      </c>
      <c r="Q81" s="264">
        <v>4</v>
      </c>
      <c r="R81" s="264">
        <v>21</v>
      </c>
      <c r="S81" s="182">
        <v>4.8375950241879746E-3</v>
      </c>
      <c r="T81" s="180"/>
      <c r="U81" s="263">
        <v>4341</v>
      </c>
    </row>
    <row r="82" spans="1:21" ht="24" customHeight="1">
      <c r="A82" s="398"/>
      <c r="B82" s="399"/>
      <c r="C82" s="398"/>
      <c r="D82" s="398"/>
      <c r="E82" s="398"/>
      <c r="F82" s="399"/>
      <c r="G82" s="398"/>
      <c r="H82" s="398"/>
      <c r="I82" s="398"/>
      <c r="J82" s="398"/>
      <c r="K82" s="398"/>
      <c r="L82" s="400"/>
      <c r="M82" s="399"/>
      <c r="N82" s="398"/>
      <c r="O82" s="398"/>
      <c r="P82" s="398"/>
      <c r="Q82" s="398"/>
      <c r="R82" s="398"/>
      <c r="S82" s="400"/>
      <c r="T82" s="399"/>
      <c r="U82" s="398"/>
    </row>
    <row r="83" spans="1:21" ht="24" customHeight="1">
      <c r="A83" s="401" t="s">
        <v>287</v>
      </c>
      <c r="B83" s="402"/>
      <c r="C83" s="403">
        <v>906</v>
      </c>
      <c r="D83" s="403">
        <v>206</v>
      </c>
      <c r="E83" s="404">
        <v>0.22739999999999999</v>
      </c>
      <c r="F83" s="402"/>
      <c r="G83" s="403">
        <v>524</v>
      </c>
      <c r="H83" s="403"/>
      <c r="I83" s="403">
        <v>584</v>
      </c>
      <c r="J83" s="403"/>
      <c r="K83" s="256">
        <v>1108</v>
      </c>
      <c r="L83" s="404">
        <v>0.99640287769784164</v>
      </c>
      <c r="M83" s="402"/>
      <c r="N83" s="403">
        <v>3</v>
      </c>
      <c r="O83" s="403"/>
      <c r="P83" s="403">
        <v>1</v>
      </c>
      <c r="Q83" s="403"/>
      <c r="R83" s="403">
        <v>4</v>
      </c>
      <c r="S83" s="404">
        <v>3.5971223021582731E-3</v>
      </c>
      <c r="T83" s="402"/>
      <c r="U83" s="256">
        <v>1112</v>
      </c>
    </row>
    <row r="84" spans="1:21" ht="24" customHeight="1">
      <c r="A84" s="401" t="s">
        <v>288</v>
      </c>
      <c r="B84" s="402"/>
      <c r="C84" s="403">
        <v>750</v>
      </c>
      <c r="D84" s="403">
        <v>477</v>
      </c>
      <c r="E84" s="404">
        <v>0.63600000000000001</v>
      </c>
      <c r="F84" s="402"/>
      <c r="G84" s="403">
        <v>537</v>
      </c>
      <c r="H84" s="403"/>
      <c r="I84" s="403">
        <v>686</v>
      </c>
      <c r="J84" s="403"/>
      <c r="K84" s="256">
        <v>1223</v>
      </c>
      <c r="L84" s="404">
        <v>0.99674001629991849</v>
      </c>
      <c r="M84" s="402"/>
      <c r="N84" s="403">
        <v>1</v>
      </c>
      <c r="O84" s="403"/>
      <c r="P84" s="403">
        <v>3</v>
      </c>
      <c r="Q84" s="403"/>
      <c r="R84" s="403">
        <v>4</v>
      </c>
      <c r="S84" s="404">
        <v>3.2599837000814994E-3</v>
      </c>
      <c r="T84" s="402"/>
      <c r="U84" s="256">
        <v>1227</v>
      </c>
    </row>
    <row r="85" spans="1:21" ht="24" customHeight="1">
      <c r="A85" s="401" t="s">
        <v>289</v>
      </c>
      <c r="B85" s="402"/>
      <c r="C85" s="403">
        <v>60</v>
      </c>
      <c r="D85" s="403">
        <v>7</v>
      </c>
      <c r="E85" s="404">
        <v>0.1167</v>
      </c>
      <c r="F85" s="402"/>
      <c r="G85" s="403"/>
      <c r="H85" s="403">
        <v>25</v>
      </c>
      <c r="I85" s="403"/>
      <c r="J85" s="403">
        <v>42</v>
      </c>
      <c r="K85" s="403">
        <v>67</v>
      </c>
      <c r="L85" s="404">
        <v>1</v>
      </c>
      <c r="M85" s="402"/>
      <c r="N85" s="403"/>
      <c r="O85" s="403"/>
      <c r="P85" s="403"/>
      <c r="Q85" s="403"/>
      <c r="R85" s="403">
        <v>0</v>
      </c>
      <c r="S85" s="404">
        <v>0</v>
      </c>
      <c r="T85" s="402"/>
      <c r="U85" s="403">
        <v>67</v>
      </c>
    </row>
    <row r="86" spans="1:21" ht="24" customHeight="1">
      <c r="A86" s="401" t="s">
        <v>290</v>
      </c>
      <c r="B86" s="402"/>
      <c r="C86" s="256">
        <v>1020</v>
      </c>
      <c r="D86" s="403">
        <v>464</v>
      </c>
      <c r="E86" s="404">
        <v>0.45490000000000003</v>
      </c>
      <c r="F86" s="402"/>
      <c r="G86" s="403">
        <v>883</v>
      </c>
      <c r="H86" s="403"/>
      <c r="I86" s="403">
        <v>592</v>
      </c>
      <c r="J86" s="403"/>
      <c r="K86" s="256">
        <v>1475</v>
      </c>
      <c r="L86" s="404">
        <v>0.9939353099730458</v>
      </c>
      <c r="M86" s="402"/>
      <c r="N86" s="403"/>
      <c r="O86" s="403"/>
      <c r="P86" s="403">
        <v>9</v>
      </c>
      <c r="Q86" s="403"/>
      <c r="R86" s="403">
        <v>9</v>
      </c>
      <c r="S86" s="404">
        <v>6.0646900269541778E-3</v>
      </c>
      <c r="T86" s="402"/>
      <c r="U86" s="256">
        <v>1484</v>
      </c>
    </row>
    <row r="87" spans="1:21" ht="24" customHeight="1">
      <c r="A87" s="401" t="s">
        <v>291</v>
      </c>
      <c r="B87" s="402"/>
      <c r="C87" s="403">
        <v>84</v>
      </c>
      <c r="D87" s="403">
        <v>-15</v>
      </c>
      <c r="E87" s="404">
        <v>-0.17860000000000001</v>
      </c>
      <c r="F87" s="402"/>
      <c r="G87" s="403"/>
      <c r="H87" s="403">
        <v>31</v>
      </c>
      <c r="I87" s="403"/>
      <c r="J87" s="403">
        <v>35</v>
      </c>
      <c r="K87" s="403">
        <v>66</v>
      </c>
      <c r="L87" s="404">
        <v>0.95652173913043481</v>
      </c>
      <c r="M87" s="402"/>
      <c r="N87" s="403"/>
      <c r="O87" s="403"/>
      <c r="P87" s="403"/>
      <c r="Q87" s="403">
        <v>3</v>
      </c>
      <c r="R87" s="403">
        <v>3</v>
      </c>
      <c r="S87" s="404">
        <v>4.3478260869565216E-2</v>
      </c>
      <c r="T87" s="402"/>
      <c r="U87" s="403">
        <v>69</v>
      </c>
    </row>
    <row r="88" spans="1:21" ht="24" customHeight="1">
      <c r="A88" s="401" t="s">
        <v>292</v>
      </c>
      <c r="B88" s="402"/>
      <c r="C88" s="403">
        <v>120</v>
      </c>
      <c r="D88" s="403">
        <v>-38</v>
      </c>
      <c r="E88" s="404">
        <v>-0.31669999999999998</v>
      </c>
      <c r="F88" s="402"/>
      <c r="G88" s="403"/>
      <c r="H88" s="403">
        <v>42</v>
      </c>
      <c r="I88" s="403"/>
      <c r="J88" s="403">
        <v>39</v>
      </c>
      <c r="K88" s="403">
        <v>81</v>
      </c>
      <c r="L88" s="404">
        <v>0.98780487804878048</v>
      </c>
      <c r="M88" s="402"/>
      <c r="N88" s="403"/>
      <c r="O88" s="403"/>
      <c r="P88" s="403"/>
      <c r="Q88" s="403">
        <v>1</v>
      </c>
      <c r="R88" s="403">
        <v>1</v>
      </c>
      <c r="S88" s="404">
        <v>1.2195121951219513E-2</v>
      </c>
      <c r="T88" s="402"/>
      <c r="U88" s="403">
        <v>82</v>
      </c>
    </row>
    <row r="89" spans="1:21" ht="24" customHeight="1">
      <c r="A89" s="401" t="s">
        <v>293</v>
      </c>
      <c r="B89" s="402"/>
      <c r="C89" s="403">
        <v>300</v>
      </c>
      <c r="D89" s="403"/>
      <c r="E89" s="403"/>
      <c r="F89" s="402"/>
      <c r="G89" s="403"/>
      <c r="H89" s="403"/>
      <c r="I89" s="403">
        <v>300</v>
      </c>
      <c r="J89" s="403"/>
      <c r="K89" s="403">
        <v>300</v>
      </c>
      <c r="L89" s="404">
        <v>1</v>
      </c>
      <c r="M89" s="402"/>
      <c r="N89" s="403"/>
      <c r="O89" s="403"/>
      <c r="P89" s="403"/>
      <c r="Q89" s="403"/>
      <c r="R89" s="403">
        <v>0</v>
      </c>
      <c r="S89" s="404">
        <v>0</v>
      </c>
      <c r="T89" s="402"/>
      <c r="U89" s="403">
        <v>300</v>
      </c>
    </row>
    <row r="90" spans="1:21" ht="24" customHeight="1">
      <c r="A90" s="398"/>
      <c r="B90" s="399"/>
      <c r="C90" s="398"/>
      <c r="D90" s="398"/>
      <c r="E90" s="398"/>
      <c r="F90" s="399"/>
      <c r="G90" s="398"/>
      <c r="H90" s="398"/>
      <c r="I90" s="398"/>
      <c r="J90" s="398"/>
      <c r="K90" s="398"/>
      <c r="L90" s="400"/>
      <c r="M90" s="399"/>
      <c r="N90" s="398"/>
      <c r="O90" s="398"/>
      <c r="P90" s="398"/>
      <c r="Q90" s="398"/>
      <c r="R90" s="398"/>
      <c r="S90" s="400"/>
      <c r="T90" s="399"/>
      <c r="U90" s="398"/>
    </row>
    <row r="91" spans="1:21" ht="24" customHeight="1">
      <c r="A91" s="262" t="s">
        <v>110</v>
      </c>
      <c r="B91" s="180"/>
      <c r="C91" s="263">
        <v>3573</v>
      </c>
      <c r="D91" s="263">
        <v>-2369</v>
      </c>
      <c r="E91" s="182">
        <v>-0.66300000000000003</v>
      </c>
      <c r="F91" s="180"/>
      <c r="G91" s="264">
        <v>264</v>
      </c>
      <c r="H91" s="264">
        <v>10</v>
      </c>
      <c r="I91" s="264">
        <v>529</v>
      </c>
      <c r="J91" s="264">
        <v>14</v>
      </c>
      <c r="K91" s="264">
        <v>817</v>
      </c>
      <c r="L91" s="182">
        <v>0.6785714285714286</v>
      </c>
      <c r="M91" s="180"/>
      <c r="N91" s="264">
        <v>126</v>
      </c>
      <c r="O91" s="264">
        <v>7</v>
      </c>
      <c r="P91" s="264">
        <v>238</v>
      </c>
      <c r="Q91" s="264">
        <v>16</v>
      </c>
      <c r="R91" s="264">
        <v>387</v>
      </c>
      <c r="S91" s="182">
        <v>0.32142857142857145</v>
      </c>
      <c r="T91" s="180"/>
      <c r="U91" s="263">
        <v>1204</v>
      </c>
    </row>
    <row r="92" spans="1:21" ht="24" customHeight="1">
      <c r="A92" s="398"/>
      <c r="B92" s="399"/>
      <c r="C92" s="398"/>
      <c r="D92" s="398"/>
      <c r="E92" s="398"/>
      <c r="F92" s="399"/>
      <c r="G92" s="398"/>
      <c r="H92" s="398"/>
      <c r="I92" s="398"/>
      <c r="J92" s="398"/>
      <c r="K92" s="398"/>
      <c r="L92" s="400"/>
      <c r="M92" s="399"/>
      <c r="N92" s="398"/>
      <c r="O92" s="398"/>
      <c r="P92" s="398"/>
      <c r="Q92" s="398"/>
      <c r="R92" s="398"/>
      <c r="S92" s="400"/>
      <c r="T92" s="399"/>
      <c r="U92" s="398"/>
    </row>
    <row r="93" spans="1:21" ht="24" customHeight="1">
      <c r="A93" s="401" t="s">
        <v>294</v>
      </c>
      <c r="B93" s="402"/>
      <c r="C93" s="403">
        <v>108</v>
      </c>
      <c r="D93" s="403">
        <v>-60</v>
      </c>
      <c r="E93" s="404">
        <v>-0.55559999999999998</v>
      </c>
      <c r="F93" s="402"/>
      <c r="G93" s="403">
        <v>48</v>
      </c>
      <c r="H93" s="403"/>
      <c r="I93" s="403"/>
      <c r="J93" s="403"/>
      <c r="K93" s="403">
        <v>48</v>
      </c>
      <c r="L93" s="404">
        <v>1</v>
      </c>
      <c r="M93" s="402"/>
      <c r="N93" s="403"/>
      <c r="O93" s="403"/>
      <c r="P93" s="403"/>
      <c r="Q93" s="403"/>
      <c r="R93" s="403">
        <v>0</v>
      </c>
      <c r="S93" s="404">
        <v>0</v>
      </c>
      <c r="T93" s="402"/>
      <c r="U93" s="403">
        <v>48</v>
      </c>
    </row>
    <row r="94" spans="1:21" ht="24" customHeight="1">
      <c r="A94" s="401" t="s">
        <v>295</v>
      </c>
      <c r="B94" s="402"/>
      <c r="C94" s="256">
        <v>2484</v>
      </c>
      <c r="D94" s="256">
        <v>-1706</v>
      </c>
      <c r="E94" s="404">
        <v>-0.68679999999999997</v>
      </c>
      <c r="F94" s="402"/>
      <c r="G94" s="403">
        <v>157</v>
      </c>
      <c r="H94" s="403"/>
      <c r="I94" s="403">
        <v>359</v>
      </c>
      <c r="J94" s="403"/>
      <c r="K94" s="403">
        <v>516</v>
      </c>
      <c r="L94" s="404">
        <v>0.66323907455012854</v>
      </c>
      <c r="M94" s="402"/>
      <c r="N94" s="403">
        <v>102</v>
      </c>
      <c r="O94" s="403"/>
      <c r="P94" s="403">
        <v>160</v>
      </c>
      <c r="Q94" s="403"/>
      <c r="R94" s="403">
        <v>262</v>
      </c>
      <c r="S94" s="404">
        <v>0.33676092544987152</v>
      </c>
      <c r="T94" s="402"/>
      <c r="U94" s="403">
        <v>778</v>
      </c>
    </row>
    <row r="95" spans="1:21" ht="24" customHeight="1">
      <c r="A95" s="401" t="s">
        <v>296</v>
      </c>
      <c r="B95" s="402"/>
      <c r="C95" s="403">
        <v>775</v>
      </c>
      <c r="D95" s="403">
        <v>-444</v>
      </c>
      <c r="E95" s="404">
        <v>-0.57289999999999996</v>
      </c>
      <c r="F95" s="402"/>
      <c r="G95" s="403">
        <v>59</v>
      </c>
      <c r="H95" s="403"/>
      <c r="I95" s="403">
        <v>170</v>
      </c>
      <c r="J95" s="403"/>
      <c r="K95" s="403">
        <v>229</v>
      </c>
      <c r="L95" s="404">
        <v>0.69184290030211482</v>
      </c>
      <c r="M95" s="402"/>
      <c r="N95" s="403">
        <v>24</v>
      </c>
      <c r="O95" s="403"/>
      <c r="P95" s="403">
        <v>78</v>
      </c>
      <c r="Q95" s="403"/>
      <c r="R95" s="403">
        <v>102</v>
      </c>
      <c r="S95" s="404">
        <v>0.30815709969788518</v>
      </c>
      <c r="T95" s="402"/>
      <c r="U95" s="403">
        <v>331</v>
      </c>
    </row>
    <row r="96" spans="1:21" ht="24" customHeight="1">
      <c r="A96" s="401" t="s">
        <v>297</v>
      </c>
      <c r="B96" s="402"/>
      <c r="C96" s="403">
        <v>206</v>
      </c>
      <c r="D96" s="403">
        <v>-159</v>
      </c>
      <c r="E96" s="404">
        <v>-0.77180000000000004</v>
      </c>
      <c r="F96" s="402"/>
      <c r="G96" s="403"/>
      <c r="H96" s="403">
        <v>10</v>
      </c>
      <c r="I96" s="403"/>
      <c r="J96" s="403">
        <v>14</v>
      </c>
      <c r="K96" s="403">
        <v>24</v>
      </c>
      <c r="L96" s="404">
        <v>0.51063829787234039</v>
      </c>
      <c r="M96" s="402"/>
      <c r="N96" s="403"/>
      <c r="O96" s="403">
        <v>7</v>
      </c>
      <c r="P96" s="403"/>
      <c r="Q96" s="403">
        <v>16</v>
      </c>
      <c r="R96" s="403">
        <v>23</v>
      </c>
      <c r="S96" s="404">
        <v>0.48936170212765956</v>
      </c>
      <c r="T96" s="402"/>
      <c r="U96" s="403">
        <v>47</v>
      </c>
    </row>
    <row r="97" spans="1:21" ht="24" customHeight="1">
      <c r="A97" s="398"/>
      <c r="B97" s="399"/>
      <c r="C97" s="398"/>
      <c r="D97" s="398"/>
      <c r="E97" s="398"/>
      <c r="F97" s="399"/>
      <c r="G97" s="398"/>
      <c r="H97" s="398"/>
      <c r="I97" s="398"/>
      <c r="J97" s="398"/>
      <c r="K97" s="398"/>
      <c r="L97" s="400"/>
      <c r="M97" s="399"/>
      <c r="N97" s="398"/>
      <c r="O97" s="398"/>
      <c r="P97" s="398"/>
      <c r="Q97" s="398"/>
      <c r="R97" s="398"/>
      <c r="S97" s="400"/>
      <c r="T97" s="399"/>
      <c r="U97" s="398"/>
    </row>
    <row r="98" spans="1:21" ht="24" customHeight="1">
      <c r="A98" s="262" t="s">
        <v>111</v>
      </c>
      <c r="B98" s="180"/>
      <c r="C98" s="263">
        <v>2295</v>
      </c>
      <c r="D98" s="263">
        <v>1837</v>
      </c>
      <c r="E98" s="182">
        <v>0.8004</v>
      </c>
      <c r="F98" s="180"/>
      <c r="G98" s="263">
        <v>1450</v>
      </c>
      <c r="H98" s="264">
        <v>112</v>
      </c>
      <c r="I98" s="263">
        <v>2389</v>
      </c>
      <c r="J98" s="264">
        <v>143</v>
      </c>
      <c r="K98" s="263">
        <v>4094</v>
      </c>
      <c r="L98" s="182">
        <v>0.9908034849951598</v>
      </c>
      <c r="M98" s="180"/>
      <c r="N98" s="264">
        <v>4</v>
      </c>
      <c r="O98" s="264"/>
      <c r="P98" s="264">
        <v>32</v>
      </c>
      <c r="Q98" s="264">
        <v>2</v>
      </c>
      <c r="R98" s="264">
        <v>38</v>
      </c>
      <c r="S98" s="182">
        <v>9.1965150048402711E-3</v>
      </c>
      <c r="T98" s="180"/>
      <c r="U98" s="263">
        <v>4132</v>
      </c>
    </row>
    <row r="99" spans="1:21" ht="24" customHeight="1">
      <c r="A99" s="398"/>
      <c r="B99" s="399"/>
      <c r="C99" s="398"/>
      <c r="D99" s="398"/>
      <c r="E99" s="398"/>
      <c r="F99" s="399"/>
      <c r="G99" s="398"/>
      <c r="H99" s="398"/>
      <c r="I99" s="398"/>
      <c r="J99" s="398"/>
      <c r="K99" s="398"/>
      <c r="L99" s="400"/>
      <c r="M99" s="399"/>
      <c r="N99" s="398"/>
      <c r="O99" s="398"/>
      <c r="P99" s="398"/>
      <c r="Q99" s="398"/>
      <c r="R99" s="398"/>
      <c r="S99" s="400"/>
      <c r="T99" s="399"/>
      <c r="U99" s="398"/>
    </row>
    <row r="100" spans="1:21" ht="24" customHeight="1">
      <c r="A100" s="401" t="s">
        <v>311</v>
      </c>
      <c r="B100" s="402"/>
      <c r="C100" s="403">
        <v>178</v>
      </c>
      <c r="D100" s="403">
        <v>-35</v>
      </c>
      <c r="E100" s="404">
        <v>-0.1966</v>
      </c>
      <c r="F100" s="402"/>
      <c r="G100" s="403">
        <v>10</v>
      </c>
      <c r="H100" s="403"/>
      <c r="I100" s="403">
        <v>132</v>
      </c>
      <c r="J100" s="403"/>
      <c r="K100" s="403">
        <v>142</v>
      </c>
      <c r="L100" s="404">
        <v>0.99300699300699302</v>
      </c>
      <c r="M100" s="402"/>
      <c r="N100" s="403"/>
      <c r="O100" s="403"/>
      <c r="P100" s="403">
        <v>1</v>
      </c>
      <c r="Q100" s="403"/>
      <c r="R100" s="403">
        <v>1</v>
      </c>
      <c r="S100" s="404">
        <v>6.993006993006993E-3</v>
      </c>
      <c r="T100" s="402"/>
      <c r="U100" s="403">
        <v>143</v>
      </c>
    </row>
    <row r="101" spans="1:21" ht="24" customHeight="1">
      <c r="A101" s="401" t="s">
        <v>312</v>
      </c>
      <c r="B101" s="402"/>
      <c r="C101" s="256">
        <v>2007</v>
      </c>
      <c r="D101" s="256">
        <v>1916</v>
      </c>
      <c r="E101" s="404">
        <v>0.95469999999999999</v>
      </c>
      <c r="F101" s="402"/>
      <c r="G101" s="256">
        <v>1433</v>
      </c>
      <c r="H101" s="403">
        <v>112</v>
      </c>
      <c r="I101" s="256">
        <v>2199</v>
      </c>
      <c r="J101" s="403">
        <v>143</v>
      </c>
      <c r="K101" s="256">
        <v>3887</v>
      </c>
      <c r="L101" s="404">
        <v>0.99082334947744077</v>
      </c>
      <c r="M101" s="402"/>
      <c r="N101" s="403">
        <v>4</v>
      </c>
      <c r="O101" s="403"/>
      <c r="P101" s="403">
        <v>30</v>
      </c>
      <c r="Q101" s="403">
        <v>2</v>
      </c>
      <c r="R101" s="403">
        <v>36</v>
      </c>
      <c r="S101" s="404">
        <v>9.1766505225592647E-3</v>
      </c>
      <c r="T101" s="402"/>
      <c r="U101" s="256">
        <v>3923</v>
      </c>
    </row>
    <row r="102" spans="1:21" ht="24" customHeight="1">
      <c r="A102" s="401" t="s">
        <v>313</v>
      </c>
      <c r="B102" s="402"/>
      <c r="C102" s="403">
        <v>110</v>
      </c>
      <c r="D102" s="403">
        <v>-44</v>
      </c>
      <c r="E102" s="404">
        <v>-0.4</v>
      </c>
      <c r="F102" s="402"/>
      <c r="G102" s="403">
        <v>7</v>
      </c>
      <c r="H102" s="403"/>
      <c r="I102" s="403">
        <v>58</v>
      </c>
      <c r="J102" s="403"/>
      <c r="K102" s="403">
        <v>65</v>
      </c>
      <c r="L102" s="404">
        <v>0.98484848484848486</v>
      </c>
      <c r="M102" s="402"/>
      <c r="N102" s="403"/>
      <c r="O102" s="403"/>
      <c r="P102" s="403">
        <v>1</v>
      </c>
      <c r="Q102" s="403"/>
      <c r="R102" s="403">
        <v>1</v>
      </c>
      <c r="S102" s="404">
        <v>1.5151515151515152E-2</v>
      </c>
      <c r="T102" s="402"/>
      <c r="U102" s="403">
        <v>66</v>
      </c>
    </row>
    <row r="103" spans="1:21" ht="24" customHeight="1">
      <c r="A103" s="401"/>
      <c r="B103" s="402"/>
      <c r="C103" s="403"/>
      <c r="D103" s="403"/>
      <c r="E103" s="404"/>
      <c r="F103" s="402"/>
      <c r="G103" s="403"/>
      <c r="H103" s="403"/>
      <c r="I103" s="403"/>
      <c r="J103" s="403"/>
      <c r="K103" s="403"/>
      <c r="L103" s="404"/>
      <c r="M103" s="402"/>
      <c r="N103" s="403"/>
      <c r="O103" s="403"/>
      <c r="P103" s="403"/>
      <c r="Q103" s="403"/>
      <c r="R103" s="403"/>
      <c r="S103" s="404"/>
      <c r="T103" s="402"/>
      <c r="U103" s="403"/>
    </row>
    <row r="104" spans="1:21" ht="24" customHeight="1">
      <c r="A104" s="262" t="s">
        <v>112</v>
      </c>
      <c r="B104" s="180"/>
      <c r="C104" s="263">
        <v>14327</v>
      </c>
      <c r="D104" s="263">
        <v>20861</v>
      </c>
      <c r="E104" s="182">
        <v>1.4560999999999999</v>
      </c>
      <c r="F104" s="180"/>
      <c r="G104" s="263">
        <v>6770</v>
      </c>
      <c r="H104" s="264">
        <v>655</v>
      </c>
      <c r="I104" s="263">
        <v>24981</v>
      </c>
      <c r="J104" s="263">
        <v>1443</v>
      </c>
      <c r="K104" s="263">
        <v>33849</v>
      </c>
      <c r="L104" s="182">
        <v>0.96194725474593612</v>
      </c>
      <c r="M104" s="180"/>
      <c r="N104" s="264">
        <v>676</v>
      </c>
      <c r="O104" s="264">
        <v>103</v>
      </c>
      <c r="P104" s="264">
        <v>507</v>
      </c>
      <c r="Q104" s="264">
        <v>53</v>
      </c>
      <c r="R104" s="263">
        <v>1339</v>
      </c>
      <c r="S104" s="182">
        <v>3.8052745254063887E-2</v>
      </c>
      <c r="T104" s="180"/>
      <c r="U104" s="263">
        <v>35188</v>
      </c>
    </row>
    <row r="105" spans="1:21" ht="24" customHeight="1">
      <c r="A105" s="398"/>
      <c r="B105" s="399"/>
      <c r="C105" s="398"/>
      <c r="D105" s="398"/>
      <c r="E105" s="398"/>
      <c r="F105" s="399"/>
      <c r="G105" s="398"/>
      <c r="H105" s="398"/>
      <c r="I105" s="398"/>
      <c r="J105" s="398"/>
      <c r="K105" s="398"/>
      <c r="L105" s="400"/>
      <c r="M105" s="399"/>
      <c r="N105" s="398"/>
      <c r="O105" s="398"/>
      <c r="P105" s="398"/>
      <c r="Q105" s="398"/>
      <c r="R105" s="398"/>
      <c r="S105" s="400"/>
      <c r="T105" s="399"/>
      <c r="U105" s="398"/>
    </row>
    <row r="106" spans="1:21" ht="24" customHeight="1">
      <c r="A106" s="401" t="s">
        <v>314</v>
      </c>
      <c r="B106" s="402"/>
      <c r="C106" s="256">
        <v>1834</v>
      </c>
      <c r="D106" s="256">
        <v>3582</v>
      </c>
      <c r="E106" s="404">
        <v>1.9531000000000001</v>
      </c>
      <c r="F106" s="402"/>
      <c r="G106" s="403">
        <v>728</v>
      </c>
      <c r="H106" s="403">
        <v>77</v>
      </c>
      <c r="I106" s="256">
        <v>3786</v>
      </c>
      <c r="J106" s="403">
        <v>213</v>
      </c>
      <c r="K106" s="256">
        <v>4804</v>
      </c>
      <c r="L106" s="404">
        <v>0.88700147710487443</v>
      </c>
      <c r="M106" s="402"/>
      <c r="N106" s="403">
        <v>346</v>
      </c>
      <c r="O106" s="403">
        <v>50</v>
      </c>
      <c r="P106" s="403">
        <v>198</v>
      </c>
      <c r="Q106" s="403">
        <v>18</v>
      </c>
      <c r="R106" s="403">
        <v>612</v>
      </c>
      <c r="S106" s="404">
        <v>0.11299852289512556</v>
      </c>
      <c r="T106" s="402"/>
      <c r="U106" s="256">
        <v>5416</v>
      </c>
    </row>
    <row r="107" spans="1:21" ht="24" customHeight="1">
      <c r="A107" s="401" t="s">
        <v>315</v>
      </c>
      <c r="B107" s="402"/>
      <c r="C107" s="256">
        <v>1773</v>
      </c>
      <c r="D107" s="256">
        <v>4159</v>
      </c>
      <c r="E107" s="404">
        <v>2.3456999999999999</v>
      </c>
      <c r="F107" s="402"/>
      <c r="G107" s="403">
        <v>993</v>
      </c>
      <c r="H107" s="403">
        <v>92</v>
      </c>
      <c r="I107" s="256">
        <v>4547</v>
      </c>
      <c r="J107" s="403">
        <v>249</v>
      </c>
      <c r="K107" s="256">
        <v>5881</v>
      </c>
      <c r="L107" s="404">
        <v>0.99140256237356705</v>
      </c>
      <c r="M107" s="402"/>
      <c r="N107" s="403">
        <v>17</v>
      </c>
      <c r="O107" s="403">
        <v>3</v>
      </c>
      <c r="P107" s="403">
        <v>30</v>
      </c>
      <c r="Q107" s="403">
        <v>1</v>
      </c>
      <c r="R107" s="403">
        <v>51</v>
      </c>
      <c r="S107" s="404">
        <v>8.5974376264329067E-3</v>
      </c>
      <c r="T107" s="402"/>
      <c r="U107" s="256">
        <v>5932</v>
      </c>
    </row>
    <row r="108" spans="1:21" ht="24" customHeight="1">
      <c r="A108" s="401" t="s">
        <v>316</v>
      </c>
      <c r="B108" s="402"/>
      <c r="C108" s="256">
        <v>1069</v>
      </c>
      <c r="D108" s="256">
        <v>4643</v>
      </c>
      <c r="E108" s="404">
        <v>4.3433000000000002</v>
      </c>
      <c r="F108" s="402"/>
      <c r="G108" s="256">
        <v>1199</v>
      </c>
      <c r="H108" s="403">
        <v>149</v>
      </c>
      <c r="I108" s="256">
        <v>4071</v>
      </c>
      <c r="J108" s="403">
        <v>223</v>
      </c>
      <c r="K108" s="256">
        <v>5642</v>
      </c>
      <c r="L108" s="404">
        <v>0.98774509803921573</v>
      </c>
      <c r="M108" s="402"/>
      <c r="N108" s="403">
        <v>22</v>
      </c>
      <c r="O108" s="403">
        <v>10</v>
      </c>
      <c r="P108" s="403">
        <v>34</v>
      </c>
      <c r="Q108" s="403">
        <v>4</v>
      </c>
      <c r="R108" s="403">
        <v>70</v>
      </c>
      <c r="S108" s="404">
        <v>1.2254901960784315E-2</v>
      </c>
      <c r="T108" s="402"/>
      <c r="U108" s="256">
        <v>5712</v>
      </c>
    </row>
    <row r="109" spans="1:21" ht="24" customHeight="1">
      <c r="A109" s="401" t="s">
        <v>317</v>
      </c>
      <c r="B109" s="402"/>
      <c r="C109" s="256">
        <v>2197</v>
      </c>
      <c r="D109" s="256">
        <v>2591</v>
      </c>
      <c r="E109" s="404">
        <v>1.1793</v>
      </c>
      <c r="F109" s="402"/>
      <c r="G109" s="256">
        <v>1138</v>
      </c>
      <c r="H109" s="403">
        <v>215</v>
      </c>
      <c r="I109" s="256">
        <v>2756</v>
      </c>
      <c r="J109" s="403">
        <v>251</v>
      </c>
      <c r="K109" s="256">
        <v>4360</v>
      </c>
      <c r="L109" s="404">
        <v>0.91060985797827898</v>
      </c>
      <c r="M109" s="402"/>
      <c r="N109" s="403">
        <v>199</v>
      </c>
      <c r="O109" s="403">
        <v>36</v>
      </c>
      <c r="P109" s="403">
        <v>169</v>
      </c>
      <c r="Q109" s="403">
        <v>24</v>
      </c>
      <c r="R109" s="403">
        <v>428</v>
      </c>
      <c r="S109" s="404">
        <v>8.9390142021720964E-2</v>
      </c>
      <c r="T109" s="402"/>
      <c r="U109" s="256">
        <v>4788</v>
      </c>
    </row>
    <row r="110" spans="1:21" ht="24" customHeight="1">
      <c r="A110" s="401" t="s">
        <v>318</v>
      </c>
      <c r="B110" s="402"/>
      <c r="C110" s="403">
        <v>557</v>
      </c>
      <c r="D110" s="256">
        <v>2988</v>
      </c>
      <c r="E110" s="404">
        <v>5.3644999999999996</v>
      </c>
      <c r="F110" s="402"/>
      <c r="G110" s="403">
        <v>668</v>
      </c>
      <c r="H110" s="403">
        <v>66</v>
      </c>
      <c r="I110" s="256">
        <v>2627</v>
      </c>
      <c r="J110" s="403">
        <v>136</v>
      </c>
      <c r="K110" s="256">
        <v>3497</v>
      </c>
      <c r="L110" s="404">
        <v>0.98645980253878707</v>
      </c>
      <c r="M110" s="402"/>
      <c r="N110" s="403">
        <v>30</v>
      </c>
      <c r="O110" s="403">
        <v>3</v>
      </c>
      <c r="P110" s="403">
        <v>12</v>
      </c>
      <c r="Q110" s="403">
        <v>3</v>
      </c>
      <c r="R110" s="403">
        <v>48</v>
      </c>
      <c r="S110" s="404">
        <v>1.3540197461212974E-2</v>
      </c>
      <c r="T110" s="402"/>
      <c r="U110" s="256">
        <v>3545</v>
      </c>
    </row>
    <row r="111" spans="1:21" ht="24" customHeight="1">
      <c r="A111" s="401" t="s">
        <v>319</v>
      </c>
      <c r="B111" s="402"/>
      <c r="C111" s="403">
        <v>623</v>
      </c>
      <c r="D111" s="403">
        <v>926</v>
      </c>
      <c r="E111" s="404">
        <v>1.4863999999999999</v>
      </c>
      <c r="F111" s="402"/>
      <c r="G111" s="403">
        <v>364</v>
      </c>
      <c r="H111" s="403">
        <v>38</v>
      </c>
      <c r="I111" s="256">
        <v>1114</v>
      </c>
      <c r="J111" s="403">
        <v>6</v>
      </c>
      <c r="K111" s="256">
        <v>1522</v>
      </c>
      <c r="L111" s="404">
        <v>0.98256939961265333</v>
      </c>
      <c r="M111" s="402"/>
      <c r="N111" s="403">
        <v>14</v>
      </c>
      <c r="O111" s="403">
        <v>1</v>
      </c>
      <c r="P111" s="403">
        <v>12</v>
      </c>
      <c r="Q111" s="403"/>
      <c r="R111" s="403">
        <v>27</v>
      </c>
      <c r="S111" s="404">
        <v>1.7430600387346677E-2</v>
      </c>
      <c r="T111" s="402"/>
      <c r="U111" s="256">
        <v>1549</v>
      </c>
    </row>
    <row r="112" spans="1:21" ht="24" customHeight="1">
      <c r="A112" s="401" t="s">
        <v>320</v>
      </c>
      <c r="B112" s="402"/>
      <c r="C112" s="403">
        <v>490</v>
      </c>
      <c r="D112" s="403">
        <v>348</v>
      </c>
      <c r="E112" s="404">
        <v>0.71020000000000005</v>
      </c>
      <c r="F112" s="402"/>
      <c r="G112" s="403">
        <v>640</v>
      </c>
      <c r="H112" s="403"/>
      <c r="I112" s="403">
        <v>193</v>
      </c>
      <c r="J112" s="403"/>
      <c r="K112" s="403">
        <v>833</v>
      </c>
      <c r="L112" s="404">
        <v>0.99403341288782809</v>
      </c>
      <c r="M112" s="402"/>
      <c r="N112" s="403"/>
      <c r="O112" s="403"/>
      <c r="P112" s="403">
        <v>5</v>
      </c>
      <c r="Q112" s="403"/>
      <c r="R112" s="403">
        <v>5</v>
      </c>
      <c r="S112" s="404">
        <v>5.9665871121718375E-3</v>
      </c>
      <c r="T112" s="402"/>
      <c r="U112" s="403">
        <v>838</v>
      </c>
    </row>
    <row r="113" spans="1:21" ht="24" customHeight="1">
      <c r="A113" s="401" t="s">
        <v>321</v>
      </c>
      <c r="B113" s="402"/>
      <c r="C113" s="403">
        <v>952</v>
      </c>
      <c r="D113" s="403">
        <v>189</v>
      </c>
      <c r="E113" s="404">
        <v>0.19850000000000001</v>
      </c>
      <c r="F113" s="402"/>
      <c r="G113" s="403">
        <v>88</v>
      </c>
      <c r="H113" s="403"/>
      <c r="I113" s="256">
        <v>1009</v>
      </c>
      <c r="J113" s="403"/>
      <c r="K113" s="256">
        <v>1097</v>
      </c>
      <c r="L113" s="404">
        <v>0.96143733567046452</v>
      </c>
      <c r="M113" s="402"/>
      <c r="N113" s="403">
        <v>22</v>
      </c>
      <c r="O113" s="403"/>
      <c r="P113" s="403">
        <v>22</v>
      </c>
      <c r="Q113" s="403"/>
      <c r="R113" s="403">
        <v>44</v>
      </c>
      <c r="S113" s="404">
        <v>3.85626643295355E-2</v>
      </c>
      <c r="T113" s="402"/>
      <c r="U113" s="256">
        <v>1141</v>
      </c>
    </row>
    <row r="114" spans="1:21" ht="24" customHeight="1">
      <c r="A114" s="401" t="s">
        <v>322</v>
      </c>
      <c r="B114" s="402"/>
      <c r="C114" s="403">
        <v>120</v>
      </c>
      <c r="D114" s="403">
        <v>504</v>
      </c>
      <c r="E114" s="404">
        <v>4.2</v>
      </c>
      <c r="F114" s="402"/>
      <c r="G114" s="403">
        <v>160</v>
      </c>
      <c r="H114" s="403"/>
      <c r="I114" s="403">
        <v>454</v>
      </c>
      <c r="J114" s="403"/>
      <c r="K114" s="403">
        <v>614</v>
      </c>
      <c r="L114" s="404">
        <v>0.98397435897435903</v>
      </c>
      <c r="M114" s="402"/>
      <c r="N114" s="403">
        <v>3</v>
      </c>
      <c r="O114" s="403"/>
      <c r="P114" s="403">
        <v>7</v>
      </c>
      <c r="Q114" s="403"/>
      <c r="R114" s="403">
        <v>10</v>
      </c>
      <c r="S114" s="404">
        <v>1.6025641025641028E-2</v>
      </c>
      <c r="T114" s="402"/>
      <c r="U114" s="403">
        <v>624</v>
      </c>
    </row>
    <row r="115" spans="1:21" ht="24" customHeight="1">
      <c r="A115" s="401" t="s">
        <v>323</v>
      </c>
      <c r="B115" s="402"/>
      <c r="C115" s="403">
        <v>193</v>
      </c>
      <c r="D115" s="403">
        <v>203</v>
      </c>
      <c r="E115" s="404">
        <v>1.0518000000000001</v>
      </c>
      <c r="F115" s="402"/>
      <c r="G115" s="403"/>
      <c r="H115" s="403"/>
      <c r="I115" s="403">
        <v>396</v>
      </c>
      <c r="J115" s="403"/>
      <c r="K115" s="403">
        <v>396</v>
      </c>
      <c r="L115" s="404">
        <v>1</v>
      </c>
      <c r="M115" s="402"/>
      <c r="N115" s="403"/>
      <c r="O115" s="403"/>
      <c r="P115" s="403"/>
      <c r="Q115" s="403"/>
      <c r="R115" s="403">
        <v>0</v>
      </c>
      <c r="S115" s="404">
        <v>0</v>
      </c>
      <c r="T115" s="402"/>
      <c r="U115" s="403">
        <v>396</v>
      </c>
    </row>
    <row r="116" spans="1:21" ht="24" customHeight="1">
      <c r="A116" s="401" t="s">
        <v>324</v>
      </c>
      <c r="B116" s="402"/>
      <c r="C116" s="403">
        <v>260</v>
      </c>
      <c r="D116" s="403">
        <v>172</v>
      </c>
      <c r="E116" s="404">
        <v>0.66149999999999998</v>
      </c>
      <c r="F116" s="402"/>
      <c r="G116" s="403">
        <v>80</v>
      </c>
      <c r="H116" s="403"/>
      <c r="I116" s="403">
        <v>336</v>
      </c>
      <c r="J116" s="403"/>
      <c r="K116" s="403">
        <v>416</v>
      </c>
      <c r="L116" s="404">
        <v>0.96296296296296291</v>
      </c>
      <c r="M116" s="402"/>
      <c r="N116" s="403">
        <v>11</v>
      </c>
      <c r="O116" s="403"/>
      <c r="P116" s="403">
        <v>5</v>
      </c>
      <c r="Q116" s="403"/>
      <c r="R116" s="403">
        <v>16</v>
      </c>
      <c r="S116" s="404">
        <v>3.7037037037037035E-2</v>
      </c>
      <c r="T116" s="402"/>
      <c r="U116" s="403">
        <v>432</v>
      </c>
    </row>
    <row r="117" spans="1:21" ht="24" customHeight="1">
      <c r="A117" s="401" t="s">
        <v>325</v>
      </c>
      <c r="B117" s="402"/>
      <c r="C117" s="403">
        <v>86</v>
      </c>
      <c r="D117" s="403">
        <v>239</v>
      </c>
      <c r="E117" s="404">
        <v>2.7791000000000001</v>
      </c>
      <c r="F117" s="402"/>
      <c r="G117" s="403">
        <v>68</v>
      </c>
      <c r="H117" s="403"/>
      <c r="I117" s="403">
        <v>254</v>
      </c>
      <c r="J117" s="403"/>
      <c r="K117" s="403">
        <v>322</v>
      </c>
      <c r="L117" s="404">
        <v>0.99076923076923085</v>
      </c>
      <c r="M117" s="402"/>
      <c r="N117" s="403">
        <v>3</v>
      </c>
      <c r="O117" s="403"/>
      <c r="P117" s="403"/>
      <c r="Q117" s="403"/>
      <c r="R117" s="403">
        <v>3</v>
      </c>
      <c r="S117" s="404">
        <v>9.2307692307692316E-3</v>
      </c>
      <c r="T117" s="402"/>
      <c r="U117" s="403">
        <v>325</v>
      </c>
    </row>
    <row r="118" spans="1:21" ht="24" customHeight="1">
      <c r="A118" s="401" t="s">
        <v>326</v>
      </c>
      <c r="B118" s="402"/>
      <c r="C118" s="256">
        <v>1296</v>
      </c>
      <c r="D118" s="403">
        <v>119</v>
      </c>
      <c r="E118" s="404">
        <v>9.1800000000000007E-2</v>
      </c>
      <c r="F118" s="402"/>
      <c r="G118" s="403">
        <v>197</v>
      </c>
      <c r="H118" s="403"/>
      <c r="I118" s="256">
        <v>1210</v>
      </c>
      <c r="J118" s="403"/>
      <c r="K118" s="256">
        <v>1407</v>
      </c>
      <c r="L118" s="404">
        <v>0.99434628975265016</v>
      </c>
      <c r="M118" s="402"/>
      <c r="N118" s="403">
        <v>3</v>
      </c>
      <c r="O118" s="403"/>
      <c r="P118" s="403">
        <v>5</v>
      </c>
      <c r="Q118" s="403"/>
      <c r="R118" s="403">
        <v>8</v>
      </c>
      <c r="S118" s="404">
        <v>5.6537102473498239E-3</v>
      </c>
      <c r="T118" s="402"/>
      <c r="U118" s="256">
        <v>1415</v>
      </c>
    </row>
    <row r="119" spans="1:21" ht="24" customHeight="1">
      <c r="A119" s="401" t="s">
        <v>327</v>
      </c>
      <c r="B119" s="402"/>
      <c r="C119" s="403">
        <v>164</v>
      </c>
      <c r="D119" s="403">
        <v>291</v>
      </c>
      <c r="E119" s="404">
        <v>1.7744</v>
      </c>
      <c r="F119" s="402"/>
      <c r="G119" s="403">
        <v>79</v>
      </c>
      <c r="H119" s="403"/>
      <c r="I119" s="403">
        <v>375</v>
      </c>
      <c r="J119" s="403"/>
      <c r="K119" s="403">
        <v>454</v>
      </c>
      <c r="L119" s="404">
        <v>0.99780219780219781</v>
      </c>
      <c r="M119" s="402"/>
      <c r="N119" s="403"/>
      <c r="O119" s="403"/>
      <c r="P119" s="403">
        <v>1</v>
      </c>
      <c r="Q119" s="403"/>
      <c r="R119" s="403">
        <v>1</v>
      </c>
      <c r="S119" s="404">
        <v>2.1978021978021978E-3</v>
      </c>
      <c r="T119" s="402"/>
      <c r="U119" s="403">
        <v>455</v>
      </c>
    </row>
    <row r="120" spans="1:21" ht="24" customHeight="1">
      <c r="A120" s="401" t="s">
        <v>328</v>
      </c>
      <c r="B120" s="402"/>
      <c r="C120" s="403">
        <v>141</v>
      </c>
      <c r="D120" s="403">
        <v>-141</v>
      </c>
      <c r="E120" s="404">
        <v>-1</v>
      </c>
      <c r="F120" s="402"/>
      <c r="G120" s="403"/>
      <c r="H120" s="403"/>
      <c r="I120" s="403"/>
      <c r="J120" s="403"/>
      <c r="K120" s="403">
        <v>0</v>
      </c>
      <c r="L120" s="404" t="s">
        <v>329</v>
      </c>
      <c r="M120" s="402"/>
      <c r="N120" s="403"/>
      <c r="O120" s="403"/>
      <c r="P120" s="403"/>
      <c r="Q120" s="403"/>
      <c r="R120" s="403">
        <v>0</v>
      </c>
      <c r="S120" s="404" t="s">
        <v>329</v>
      </c>
      <c r="T120" s="402"/>
      <c r="U120" s="403">
        <v>0</v>
      </c>
    </row>
    <row r="121" spans="1:21" ht="24" customHeight="1">
      <c r="A121" s="401" t="s">
        <v>330</v>
      </c>
      <c r="B121" s="402"/>
      <c r="C121" s="403">
        <v>108</v>
      </c>
      <c r="D121" s="403">
        <v>-108</v>
      </c>
      <c r="E121" s="404">
        <v>-1</v>
      </c>
      <c r="F121" s="402"/>
      <c r="G121" s="403"/>
      <c r="H121" s="403"/>
      <c r="I121" s="403"/>
      <c r="J121" s="403"/>
      <c r="K121" s="403">
        <v>0</v>
      </c>
      <c r="L121" s="404" t="s">
        <v>329</v>
      </c>
      <c r="M121" s="402"/>
      <c r="N121" s="403"/>
      <c r="O121" s="403"/>
      <c r="P121" s="403"/>
      <c r="Q121" s="403"/>
      <c r="R121" s="403">
        <v>0</v>
      </c>
      <c r="S121" s="404" t="s">
        <v>329</v>
      </c>
      <c r="T121" s="402"/>
      <c r="U121" s="403">
        <v>0</v>
      </c>
    </row>
    <row r="122" spans="1:21" ht="24" customHeight="1">
      <c r="A122" s="401" t="s">
        <v>331</v>
      </c>
      <c r="B122" s="402"/>
      <c r="C122" s="403">
        <v>184</v>
      </c>
      <c r="D122" s="403">
        <v>5</v>
      </c>
      <c r="E122" s="404">
        <v>2.7199999999999998E-2</v>
      </c>
      <c r="F122" s="402"/>
      <c r="G122" s="403">
        <v>2</v>
      </c>
      <c r="H122" s="403"/>
      <c r="I122" s="403">
        <v>187</v>
      </c>
      <c r="J122" s="403"/>
      <c r="K122" s="403">
        <v>189</v>
      </c>
      <c r="L122" s="404">
        <v>1</v>
      </c>
      <c r="M122" s="402"/>
      <c r="N122" s="403"/>
      <c r="O122" s="403"/>
      <c r="P122" s="403"/>
      <c r="Q122" s="403"/>
      <c r="R122" s="403">
        <v>0</v>
      </c>
      <c r="S122" s="404">
        <v>0</v>
      </c>
      <c r="T122" s="402"/>
      <c r="U122" s="403">
        <v>189</v>
      </c>
    </row>
    <row r="123" spans="1:21" ht="24" customHeight="1">
      <c r="A123" s="401" t="s">
        <v>332</v>
      </c>
      <c r="B123" s="402"/>
      <c r="C123" s="403">
        <v>90</v>
      </c>
      <c r="D123" s="403">
        <v>292</v>
      </c>
      <c r="E123" s="404">
        <v>3.2444000000000002</v>
      </c>
      <c r="F123" s="402"/>
      <c r="G123" s="403">
        <v>85</v>
      </c>
      <c r="H123" s="403"/>
      <c r="I123" s="403">
        <v>291</v>
      </c>
      <c r="J123" s="403"/>
      <c r="K123" s="403">
        <v>376</v>
      </c>
      <c r="L123" s="404">
        <v>0.98429319371727741</v>
      </c>
      <c r="M123" s="402"/>
      <c r="N123" s="403">
        <v>4</v>
      </c>
      <c r="O123" s="403"/>
      <c r="P123" s="403">
        <v>2</v>
      </c>
      <c r="Q123" s="403"/>
      <c r="R123" s="403">
        <v>6</v>
      </c>
      <c r="S123" s="404">
        <v>1.5706806282722516E-2</v>
      </c>
      <c r="T123" s="402"/>
      <c r="U123" s="403">
        <v>382</v>
      </c>
    </row>
    <row r="124" spans="1:21" ht="24" customHeight="1">
      <c r="A124" s="401" t="s">
        <v>333</v>
      </c>
      <c r="B124" s="402"/>
      <c r="C124" s="403">
        <v>57</v>
      </c>
      <c r="D124" s="403">
        <v>122</v>
      </c>
      <c r="E124" s="404">
        <v>2.1404000000000001</v>
      </c>
      <c r="F124" s="402"/>
      <c r="G124" s="403">
        <v>152</v>
      </c>
      <c r="H124" s="403"/>
      <c r="I124" s="403">
        <v>26</v>
      </c>
      <c r="J124" s="403"/>
      <c r="K124" s="403">
        <v>178</v>
      </c>
      <c r="L124" s="404">
        <v>0.99441340782122911</v>
      </c>
      <c r="M124" s="402"/>
      <c r="N124" s="403">
        <v>1</v>
      </c>
      <c r="O124" s="403"/>
      <c r="P124" s="403"/>
      <c r="Q124" s="403"/>
      <c r="R124" s="403">
        <v>1</v>
      </c>
      <c r="S124" s="404">
        <v>5.586592178770949E-3</v>
      </c>
      <c r="T124" s="402"/>
      <c r="U124" s="403">
        <v>179</v>
      </c>
    </row>
    <row r="125" spans="1:21" ht="24" customHeight="1">
      <c r="A125" s="401" t="s">
        <v>334</v>
      </c>
      <c r="B125" s="402"/>
      <c r="C125" s="403">
        <v>326</v>
      </c>
      <c r="D125" s="403">
        <v>-214</v>
      </c>
      <c r="E125" s="404">
        <v>-0.65639999999999998</v>
      </c>
      <c r="F125" s="402"/>
      <c r="G125" s="403"/>
      <c r="H125" s="403"/>
      <c r="I125" s="403">
        <v>112</v>
      </c>
      <c r="J125" s="403"/>
      <c r="K125" s="403">
        <v>112</v>
      </c>
      <c r="L125" s="404">
        <v>1</v>
      </c>
      <c r="M125" s="402"/>
      <c r="N125" s="403"/>
      <c r="O125" s="403"/>
      <c r="P125" s="403"/>
      <c r="Q125" s="403"/>
      <c r="R125" s="403">
        <v>0</v>
      </c>
      <c r="S125" s="404">
        <v>0</v>
      </c>
      <c r="T125" s="402"/>
      <c r="U125" s="403">
        <v>112</v>
      </c>
    </row>
    <row r="126" spans="1:21" ht="24" customHeight="1">
      <c r="A126" s="401" t="s">
        <v>335</v>
      </c>
      <c r="B126" s="402"/>
      <c r="C126" s="403">
        <v>326</v>
      </c>
      <c r="D126" s="403">
        <v>-138</v>
      </c>
      <c r="E126" s="404">
        <v>-0.42330000000000001</v>
      </c>
      <c r="F126" s="402"/>
      <c r="G126" s="403">
        <v>34</v>
      </c>
      <c r="H126" s="403"/>
      <c r="I126" s="403">
        <v>153</v>
      </c>
      <c r="J126" s="403"/>
      <c r="K126" s="403">
        <v>187</v>
      </c>
      <c r="L126" s="404">
        <v>0.99468085106382975</v>
      </c>
      <c r="M126" s="402"/>
      <c r="N126" s="403">
        <v>1</v>
      </c>
      <c r="O126" s="403"/>
      <c r="P126" s="403"/>
      <c r="Q126" s="403"/>
      <c r="R126" s="403">
        <v>1</v>
      </c>
      <c r="S126" s="404">
        <v>5.3191489361702126E-3</v>
      </c>
      <c r="T126" s="402"/>
      <c r="U126" s="403">
        <v>188</v>
      </c>
    </row>
    <row r="127" spans="1:21" ht="24" customHeight="1">
      <c r="A127" s="401" t="s">
        <v>336</v>
      </c>
      <c r="B127" s="402"/>
      <c r="C127" s="403">
        <v>413</v>
      </c>
      <c r="D127" s="403">
        <v>-27</v>
      </c>
      <c r="E127" s="404">
        <v>-6.54E-2</v>
      </c>
      <c r="F127" s="402"/>
      <c r="G127" s="403"/>
      <c r="H127" s="403">
        <v>18</v>
      </c>
      <c r="I127" s="403"/>
      <c r="J127" s="403">
        <v>365</v>
      </c>
      <c r="K127" s="403">
        <v>383</v>
      </c>
      <c r="L127" s="404">
        <v>0.99222797927461148</v>
      </c>
      <c r="M127" s="402"/>
      <c r="N127" s="403"/>
      <c r="O127" s="403"/>
      <c r="P127" s="403"/>
      <c r="Q127" s="403">
        <v>3</v>
      </c>
      <c r="R127" s="403">
        <v>3</v>
      </c>
      <c r="S127" s="404">
        <v>7.7720207253886009E-3</v>
      </c>
      <c r="T127" s="402"/>
      <c r="U127" s="403">
        <v>386</v>
      </c>
    </row>
    <row r="128" spans="1:21" ht="24" customHeight="1">
      <c r="A128" s="401" t="s">
        <v>337</v>
      </c>
      <c r="B128" s="402"/>
      <c r="C128" s="256">
        <v>1068</v>
      </c>
      <c r="D128" s="403">
        <v>116</v>
      </c>
      <c r="E128" s="404">
        <v>0.1086</v>
      </c>
      <c r="F128" s="402"/>
      <c r="G128" s="403">
        <v>95</v>
      </c>
      <c r="H128" s="403"/>
      <c r="I128" s="256">
        <v>1084</v>
      </c>
      <c r="J128" s="403"/>
      <c r="K128" s="256">
        <v>1179</v>
      </c>
      <c r="L128" s="404">
        <v>0.99577702702702708</v>
      </c>
      <c r="M128" s="402"/>
      <c r="N128" s="403"/>
      <c r="O128" s="403"/>
      <c r="P128" s="403">
        <v>5</v>
      </c>
      <c r="Q128" s="403"/>
      <c r="R128" s="403">
        <v>5</v>
      </c>
      <c r="S128" s="404">
        <v>4.2229729729729732E-3</v>
      </c>
      <c r="T128" s="402"/>
      <c r="U128" s="256">
        <v>1184</v>
      </c>
    </row>
    <row r="129" spans="1:21" ht="24" customHeight="1">
      <c r="A129" s="398"/>
      <c r="B129" s="399"/>
      <c r="C129" s="398"/>
      <c r="D129" s="398"/>
      <c r="E129" s="398"/>
      <c r="F129" s="399"/>
      <c r="G129" s="398"/>
      <c r="H129" s="398"/>
      <c r="I129" s="398"/>
      <c r="J129" s="398"/>
      <c r="K129" s="398"/>
      <c r="L129" s="400"/>
      <c r="M129" s="399"/>
      <c r="N129" s="398"/>
      <c r="O129" s="398"/>
      <c r="P129" s="398"/>
      <c r="Q129" s="398"/>
      <c r="R129" s="398"/>
      <c r="S129" s="400"/>
      <c r="T129" s="399"/>
      <c r="U129" s="398"/>
    </row>
    <row r="130" spans="1:21" ht="24" customHeight="1">
      <c r="A130" s="262" t="s">
        <v>113</v>
      </c>
      <c r="B130" s="180"/>
      <c r="C130" s="263">
        <v>6781</v>
      </c>
      <c r="D130" s="264">
        <v>-391</v>
      </c>
      <c r="E130" s="182">
        <v>-5.7700000000000001E-2</v>
      </c>
      <c r="F130" s="180"/>
      <c r="G130" s="263">
        <v>2058</v>
      </c>
      <c r="H130" s="264">
        <v>136</v>
      </c>
      <c r="I130" s="263">
        <v>3764</v>
      </c>
      <c r="J130" s="264">
        <v>149</v>
      </c>
      <c r="K130" s="263">
        <v>6107</v>
      </c>
      <c r="L130" s="182">
        <v>0.95571205007824733</v>
      </c>
      <c r="M130" s="180"/>
      <c r="N130" s="264">
        <v>65</v>
      </c>
      <c r="O130" s="264">
        <v>20</v>
      </c>
      <c r="P130" s="264">
        <v>173</v>
      </c>
      <c r="Q130" s="264">
        <v>25</v>
      </c>
      <c r="R130" s="264">
        <v>283</v>
      </c>
      <c r="S130" s="182">
        <v>4.4287949921752744E-2</v>
      </c>
      <c r="T130" s="180"/>
      <c r="U130" s="263">
        <v>6390</v>
      </c>
    </row>
    <row r="131" spans="1:21" ht="24" customHeight="1">
      <c r="A131" s="398"/>
      <c r="B131" s="399"/>
      <c r="C131" s="398"/>
      <c r="D131" s="398"/>
      <c r="E131" s="398"/>
      <c r="F131" s="399"/>
      <c r="G131" s="398"/>
      <c r="H131" s="398"/>
      <c r="I131" s="398"/>
      <c r="J131" s="398"/>
      <c r="K131" s="398"/>
      <c r="L131" s="400"/>
      <c r="M131" s="399"/>
      <c r="N131" s="398"/>
      <c r="O131" s="398"/>
      <c r="P131" s="398"/>
      <c r="Q131" s="398"/>
      <c r="R131" s="398"/>
      <c r="S131" s="400"/>
      <c r="T131" s="399"/>
      <c r="U131" s="398"/>
    </row>
    <row r="132" spans="1:21" ht="24" customHeight="1">
      <c r="A132" s="401" t="s">
        <v>338</v>
      </c>
      <c r="B132" s="402"/>
      <c r="C132" s="256">
        <v>1985</v>
      </c>
      <c r="D132" s="403">
        <v>-40</v>
      </c>
      <c r="E132" s="404">
        <v>-2.0199999999999999E-2</v>
      </c>
      <c r="F132" s="402"/>
      <c r="G132" s="403">
        <v>595</v>
      </c>
      <c r="H132" s="403">
        <v>24</v>
      </c>
      <c r="I132" s="256">
        <v>1233</v>
      </c>
      <c r="J132" s="403">
        <v>43</v>
      </c>
      <c r="K132" s="256">
        <v>1895</v>
      </c>
      <c r="L132" s="404">
        <v>0.97429305912596409</v>
      </c>
      <c r="M132" s="402"/>
      <c r="N132" s="403">
        <v>10</v>
      </c>
      <c r="O132" s="403">
        <v>2</v>
      </c>
      <c r="P132" s="403">
        <v>35</v>
      </c>
      <c r="Q132" s="403">
        <v>3</v>
      </c>
      <c r="R132" s="403">
        <v>50</v>
      </c>
      <c r="S132" s="404">
        <v>2.570694087403599E-2</v>
      </c>
      <c r="T132" s="402"/>
      <c r="U132" s="256">
        <v>1945</v>
      </c>
    </row>
    <row r="133" spans="1:21" ht="24" customHeight="1">
      <c r="A133" s="401" t="s">
        <v>339</v>
      </c>
      <c r="B133" s="402"/>
      <c r="C133" s="256">
        <v>1745</v>
      </c>
      <c r="D133" s="403">
        <v>-98</v>
      </c>
      <c r="E133" s="404">
        <v>-5.62E-2</v>
      </c>
      <c r="F133" s="402"/>
      <c r="G133" s="403">
        <v>254</v>
      </c>
      <c r="H133" s="403"/>
      <c r="I133" s="256">
        <v>1345</v>
      </c>
      <c r="J133" s="403"/>
      <c r="K133" s="256">
        <v>1599</v>
      </c>
      <c r="L133" s="404">
        <v>0.97085610200364303</v>
      </c>
      <c r="M133" s="402"/>
      <c r="N133" s="403">
        <v>9</v>
      </c>
      <c r="O133" s="403"/>
      <c r="P133" s="403">
        <v>39</v>
      </c>
      <c r="Q133" s="403"/>
      <c r="R133" s="403">
        <v>48</v>
      </c>
      <c r="S133" s="404">
        <v>2.9143897996357013E-2</v>
      </c>
      <c r="T133" s="402"/>
      <c r="U133" s="256">
        <v>1647</v>
      </c>
    </row>
    <row r="134" spans="1:21" ht="24" customHeight="1">
      <c r="A134" s="401" t="s">
        <v>340</v>
      </c>
      <c r="B134" s="402"/>
      <c r="C134" s="403">
        <v>755</v>
      </c>
      <c r="D134" s="403">
        <v>-179</v>
      </c>
      <c r="E134" s="404">
        <v>-0.23710000000000001</v>
      </c>
      <c r="F134" s="402"/>
      <c r="G134" s="403">
        <v>157</v>
      </c>
      <c r="H134" s="403">
        <v>9</v>
      </c>
      <c r="I134" s="403">
        <v>299</v>
      </c>
      <c r="J134" s="403">
        <v>39</v>
      </c>
      <c r="K134" s="403">
        <v>504</v>
      </c>
      <c r="L134" s="404">
        <v>0.875</v>
      </c>
      <c r="M134" s="402"/>
      <c r="N134" s="403">
        <v>6</v>
      </c>
      <c r="O134" s="403">
        <v>15</v>
      </c>
      <c r="P134" s="403">
        <v>32</v>
      </c>
      <c r="Q134" s="403">
        <v>19</v>
      </c>
      <c r="R134" s="403">
        <v>72</v>
      </c>
      <c r="S134" s="404">
        <v>0.125</v>
      </c>
      <c r="T134" s="402"/>
      <c r="U134" s="403">
        <v>576</v>
      </c>
    </row>
    <row r="135" spans="1:21" ht="24" customHeight="1">
      <c r="A135" s="401" t="s">
        <v>341</v>
      </c>
      <c r="B135" s="402"/>
      <c r="C135" s="403">
        <v>406</v>
      </c>
      <c r="D135" s="403">
        <v>23</v>
      </c>
      <c r="E135" s="404">
        <v>5.67E-2</v>
      </c>
      <c r="F135" s="402"/>
      <c r="G135" s="403">
        <v>397</v>
      </c>
      <c r="H135" s="403"/>
      <c r="I135" s="403">
        <v>7</v>
      </c>
      <c r="J135" s="403"/>
      <c r="K135" s="403">
        <v>404</v>
      </c>
      <c r="L135" s="404">
        <v>0.9417249417249417</v>
      </c>
      <c r="M135" s="402"/>
      <c r="N135" s="403">
        <v>22</v>
      </c>
      <c r="O135" s="403"/>
      <c r="P135" s="403">
        <v>3</v>
      </c>
      <c r="Q135" s="403"/>
      <c r="R135" s="403">
        <v>25</v>
      </c>
      <c r="S135" s="404">
        <v>5.8275058275058279E-2</v>
      </c>
      <c r="T135" s="402"/>
      <c r="U135" s="403">
        <v>429</v>
      </c>
    </row>
    <row r="136" spans="1:21" ht="24" customHeight="1">
      <c r="A136" s="401" t="s">
        <v>342</v>
      </c>
      <c r="B136" s="402"/>
      <c r="C136" s="403">
        <v>322</v>
      </c>
      <c r="D136" s="403">
        <v>-6</v>
      </c>
      <c r="E136" s="404">
        <v>-1.8599999999999998E-2</v>
      </c>
      <c r="F136" s="402"/>
      <c r="G136" s="403">
        <v>96</v>
      </c>
      <c r="H136" s="403"/>
      <c r="I136" s="403">
        <v>210</v>
      </c>
      <c r="J136" s="403"/>
      <c r="K136" s="403">
        <v>306</v>
      </c>
      <c r="L136" s="404">
        <v>0.96835443037974689</v>
      </c>
      <c r="M136" s="402"/>
      <c r="N136" s="403">
        <v>1</v>
      </c>
      <c r="O136" s="403"/>
      <c r="P136" s="403">
        <v>9</v>
      </c>
      <c r="Q136" s="403"/>
      <c r="R136" s="403">
        <v>10</v>
      </c>
      <c r="S136" s="404">
        <v>3.1645569620253167E-2</v>
      </c>
      <c r="T136" s="402"/>
      <c r="U136" s="403">
        <v>316</v>
      </c>
    </row>
    <row r="137" spans="1:21" ht="24" customHeight="1">
      <c r="A137" s="401" t="s">
        <v>343</v>
      </c>
      <c r="B137" s="402"/>
      <c r="C137" s="403">
        <v>305</v>
      </c>
      <c r="D137" s="403">
        <v>9</v>
      </c>
      <c r="E137" s="404">
        <v>2.9499999999999998E-2</v>
      </c>
      <c r="F137" s="402"/>
      <c r="G137" s="403">
        <v>187</v>
      </c>
      <c r="H137" s="403"/>
      <c r="I137" s="403">
        <v>115</v>
      </c>
      <c r="J137" s="403"/>
      <c r="K137" s="403">
        <v>302</v>
      </c>
      <c r="L137" s="404">
        <v>0.96178343949044587</v>
      </c>
      <c r="M137" s="402"/>
      <c r="N137" s="403">
        <v>2</v>
      </c>
      <c r="O137" s="403"/>
      <c r="P137" s="403">
        <v>10</v>
      </c>
      <c r="Q137" s="403"/>
      <c r="R137" s="403">
        <v>12</v>
      </c>
      <c r="S137" s="404">
        <v>3.8216560509554139E-2</v>
      </c>
      <c r="T137" s="402"/>
      <c r="U137" s="403">
        <v>314</v>
      </c>
    </row>
    <row r="138" spans="1:21" ht="24" customHeight="1">
      <c r="A138" s="401" t="s">
        <v>344</v>
      </c>
      <c r="B138" s="402"/>
      <c r="C138" s="403">
        <v>363</v>
      </c>
      <c r="D138" s="403">
        <v>-23</v>
      </c>
      <c r="E138" s="404">
        <v>-6.3399999999999998E-2</v>
      </c>
      <c r="F138" s="402"/>
      <c r="G138" s="403">
        <v>170</v>
      </c>
      <c r="H138" s="403"/>
      <c r="I138" s="403">
        <v>154</v>
      </c>
      <c r="J138" s="403"/>
      <c r="K138" s="403">
        <v>324</v>
      </c>
      <c r="L138" s="404">
        <v>0.95294117647058829</v>
      </c>
      <c r="M138" s="402"/>
      <c r="N138" s="403">
        <v>7</v>
      </c>
      <c r="O138" s="403"/>
      <c r="P138" s="403">
        <v>9</v>
      </c>
      <c r="Q138" s="403"/>
      <c r="R138" s="403">
        <v>16</v>
      </c>
      <c r="S138" s="404">
        <v>4.7058823529411764E-2</v>
      </c>
      <c r="T138" s="402"/>
      <c r="U138" s="403">
        <v>340</v>
      </c>
    </row>
    <row r="139" spans="1:21" ht="24" customHeight="1">
      <c r="A139" s="401" t="s">
        <v>345</v>
      </c>
      <c r="B139" s="402"/>
      <c r="C139" s="403">
        <v>358</v>
      </c>
      <c r="D139" s="403">
        <v>-57</v>
      </c>
      <c r="E139" s="404">
        <v>-0.15920000000000001</v>
      </c>
      <c r="F139" s="402"/>
      <c r="G139" s="403">
        <v>82</v>
      </c>
      <c r="H139" s="403"/>
      <c r="I139" s="403">
        <v>198</v>
      </c>
      <c r="J139" s="403"/>
      <c r="K139" s="403">
        <v>280</v>
      </c>
      <c r="L139" s="404">
        <v>0.93023255813953487</v>
      </c>
      <c r="M139" s="402"/>
      <c r="N139" s="403">
        <v>2</v>
      </c>
      <c r="O139" s="403"/>
      <c r="P139" s="403">
        <v>19</v>
      </c>
      <c r="Q139" s="403"/>
      <c r="R139" s="403">
        <v>21</v>
      </c>
      <c r="S139" s="404">
        <v>6.9767441860465115E-2</v>
      </c>
      <c r="T139" s="402"/>
      <c r="U139" s="403">
        <v>301</v>
      </c>
    </row>
    <row r="140" spans="1:21" ht="24" customHeight="1">
      <c r="A140" s="401" t="s">
        <v>346</v>
      </c>
      <c r="B140" s="402"/>
      <c r="C140" s="403">
        <v>215</v>
      </c>
      <c r="D140" s="403">
        <v>-8</v>
      </c>
      <c r="E140" s="404">
        <v>-3.7199999999999997E-2</v>
      </c>
      <c r="F140" s="402"/>
      <c r="G140" s="403">
        <v>71</v>
      </c>
      <c r="H140" s="403"/>
      <c r="I140" s="403">
        <v>122</v>
      </c>
      <c r="J140" s="403"/>
      <c r="K140" s="403">
        <v>193</v>
      </c>
      <c r="L140" s="404">
        <v>0.93236714975845414</v>
      </c>
      <c r="M140" s="402"/>
      <c r="N140" s="403">
        <v>5</v>
      </c>
      <c r="O140" s="403"/>
      <c r="P140" s="403">
        <v>9</v>
      </c>
      <c r="Q140" s="403"/>
      <c r="R140" s="403">
        <v>14</v>
      </c>
      <c r="S140" s="404">
        <v>6.7632850241545889E-2</v>
      </c>
      <c r="T140" s="402"/>
      <c r="U140" s="403">
        <v>207</v>
      </c>
    </row>
    <row r="141" spans="1:21" ht="24" customHeight="1">
      <c r="A141" s="401" t="s">
        <v>347</v>
      </c>
      <c r="B141" s="402"/>
      <c r="C141" s="403">
        <v>142</v>
      </c>
      <c r="D141" s="403">
        <v>-3</v>
      </c>
      <c r="E141" s="404">
        <v>-2.1100000000000001E-2</v>
      </c>
      <c r="F141" s="402"/>
      <c r="G141" s="403">
        <v>49</v>
      </c>
      <c r="H141" s="403"/>
      <c r="I141" s="403">
        <v>81</v>
      </c>
      <c r="J141" s="403"/>
      <c r="K141" s="403">
        <v>130</v>
      </c>
      <c r="L141" s="404">
        <v>0.93525179856115104</v>
      </c>
      <c r="M141" s="402"/>
      <c r="N141" s="403">
        <v>1</v>
      </c>
      <c r="O141" s="403"/>
      <c r="P141" s="403">
        <v>8</v>
      </c>
      <c r="Q141" s="403"/>
      <c r="R141" s="403">
        <v>9</v>
      </c>
      <c r="S141" s="404">
        <v>6.4748201438848921E-2</v>
      </c>
      <c r="T141" s="402"/>
      <c r="U141" s="403">
        <v>139</v>
      </c>
    </row>
    <row r="142" spans="1:21" ht="24" customHeight="1">
      <c r="A142" s="401" t="s">
        <v>348</v>
      </c>
      <c r="B142" s="402"/>
      <c r="C142" s="403">
        <v>185</v>
      </c>
      <c r="D142" s="403">
        <v>-9</v>
      </c>
      <c r="E142" s="404">
        <v>-4.8599999999999997E-2</v>
      </c>
      <c r="F142" s="402"/>
      <c r="G142" s="403"/>
      <c r="H142" s="403">
        <v>103</v>
      </c>
      <c r="I142" s="403"/>
      <c r="J142" s="403">
        <v>67</v>
      </c>
      <c r="K142" s="403">
        <v>170</v>
      </c>
      <c r="L142" s="404">
        <v>0.96590909090909094</v>
      </c>
      <c r="M142" s="402"/>
      <c r="N142" s="403"/>
      <c r="O142" s="403">
        <v>3</v>
      </c>
      <c r="P142" s="403"/>
      <c r="Q142" s="403">
        <v>3</v>
      </c>
      <c r="R142" s="403">
        <v>6</v>
      </c>
      <c r="S142" s="404">
        <v>3.4090909090909088E-2</v>
      </c>
      <c r="T142" s="402"/>
      <c r="U142" s="403">
        <v>176</v>
      </c>
    </row>
    <row r="143" spans="1:21" ht="24" customHeight="1">
      <c r="A143" s="398"/>
      <c r="B143" s="399"/>
      <c r="C143" s="398"/>
      <c r="D143" s="398"/>
      <c r="E143" s="398"/>
      <c r="F143" s="399"/>
      <c r="G143" s="398"/>
      <c r="H143" s="398"/>
      <c r="I143" s="398"/>
      <c r="J143" s="398"/>
      <c r="K143" s="398"/>
      <c r="L143" s="400"/>
      <c r="M143" s="399"/>
      <c r="N143" s="398"/>
      <c r="O143" s="398"/>
      <c r="P143" s="398"/>
      <c r="Q143" s="398"/>
      <c r="R143" s="398"/>
      <c r="S143" s="400"/>
      <c r="T143" s="399"/>
      <c r="U143" s="398"/>
    </row>
    <row r="144" spans="1:21" ht="24" customHeight="1">
      <c r="A144" s="262" t="s">
        <v>114</v>
      </c>
      <c r="B144" s="180"/>
      <c r="C144" s="263">
        <v>3827</v>
      </c>
      <c r="D144" s="264">
        <v>165</v>
      </c>
      <c r="E144" s="182">
        <v>4.3099999999999999E-2</v>
      </c>
      <c r="F144" s="180"/>
      <c r="G144" s="263">
        <v>1049</v>
      </c>
      <c r="H144" s="264">
        <v>92</v>
      </c>
      <c r="I144" s="263">
        <v>2006</v>
      </c>
      <c r="J144" s="264">
        <v>94</v>
      </c>
      <c r="K144" s="263">
        <v>3241</v>
      </c>
      <c r="L144" s="182">
        <v>0.81187374749498997</v>
      </c>
      <c r="M144" s="180"/>
      <c r="N144" s="264">
        <v>274</v>
      </c>
      <c r="O144" s="264">
        <v>23</v>
      </c>
      <c r="P144" s="264">
        <v>441</v>
      </c>
      <c r="Q144" s="264">
        <v>13</v>
      </c>
      <c r="R144" s="264">
        <v>751</v>
      </c>
      <c r="S144" s="182">
        <v>0.18812625250501003</v>
      </c>
      <c r="T144" s="180"/>
      <c r="U144" s="263">
        <v>3992</v>
      </c>
    </row>
    <row r="145" spans="1:21" ht="24" customHeight="1">
      <c r="A145" s="398"/>
      <c r="B145" s="399"/>
      <c r="C145" s="398"/>
      <c r="D145" s="398"/>
      <c r="E145" s="398"/>
      <c r="F145" s="399"/>
      <c r="G145" s="398"/>
      <c r="H145" s="398"/>
      <c r="I145" s="398"/>
      <c r="J145" s="398"/>
      <c r="K145" s="398"/>
      <c r="L145" s="400"/>
      <c r="M145" s="399"/>
      <c r="N145" s="398"/>
      <c r="O145" s="398"/>
      <c r="P145" s="398"/>
      <c r="Q145" s="398"/>
      <c r="R145" s="398"/>
      <c r="S145" s="400"/>
      <c r="T145" s="399"/>
      <c r="U145" s="398"/>
    </row>
    <row r="146" spans="1:21" ht="24" customHeight="1">
      <c r="A146" s="401" t="s">
        <v>349</v>
      </c>
      <c r="B146" s="402"/>
      <c r="C146" s="256">
        <v>1659</v>
      </c>
      <c r="D146" s="403">
        <v>-199</v>
      </c>
      <c r="E146" s="404">
        <v>-0.12</v>
      </c>
      <c r="F146" s="402"/>
      <c r="G146" s="403">
        <v>364</v>
      </c>
      <c r="H146" s="403">
        <v>34</v>
      </c>
      <c r="I146" s="403">
        <v>622</v>
      </c>
      <c r="J146" s="403">
        <v>30</v>
      </c>
      <c r="K146" s="256">
        <v>1050</v>
      </c>
      <c r="L146" s="404">
        <v>0.71917808219178081</v>
      </c>
      <c r="M146" s="402"/>
      <c r="N146" s="403">
        <v>153</v>
      </c>
      <c r="O146" s="403">
        <v>9</v>
      </c>
      <c r="P146" s="403">
        <v>241</v>
      </c>
      <c r="Q146" s="403">
        <v>7</v>
      </c>
      <c r="R146" s="403">
        <v>410</v>
      </c>
      <c r="S146" s="404">
        <v>0.28082191780821919</v>
      </c>
      <c r="T146" s="402"/>
      <c r="U146" s="256">
        <v>1460</v>
      </c>
    </row>
    <row r="147" spans="1:21" ht="24" customHeight="1">
      <c r="A147" s="401" t="s">
        <v>350</v>
      </c>
      <c r="B147" s="402"/>
      <c r="C147" s="403">
        <v>613</v>
      </c>
      <c r="D147" s="403">
        <v>374</v>
      </c>
      <c r="E147" s="404">
        <v>0.61009999999999998</v>
      </c>
      <c r="F147" s="402"/>
      <c r="G147" s="403">
        <v>209</v>
      </c>
      <c r="H147" s="403">
        <v>23</v>
      </c>
      <c r="I147" s="403">
        <v>450</v>
      </c>
      <c r="J147" s="403">
        <v>29</v>
      </c>
      <c r="K147" s="403">
        <v>711</v>
      </c>
      <c r="L147" s="404">
        <v>0.72036474164133735</v>
      </c>
      <c r="M147" s="402"/>
      <c r="N147" s="403">
        <v>110</v>
      </c>
      <c r="O147" s="403">
        <v>11</v>
      </c>
      <c r="P147" s="403">
        <v>149</v>
      </c>
      <c r="Q147" s="403">
        <v>6</v>
      </c>
      <c r="R147" s="403">
        <v>276</v>
      </c>
      <c r="S147" s="404">
        <v>0.2796352583586626</v>
      </c>
      <c r="T147" s="402"/>
      <c r="U147" s="403">
        <v>987</v>
      </c>
    </row>
    <row r="148" spans="1:21" ht="24" customHeight="1">
      <c r="A148" s="401" t="s">
        <v>351</v>
      </c>
      <c r="B148" s="402"/>
      <c r="C148" s="403">
        <v>527</v>
      </c>
      <c r="D148" s="403">
        <v>-39</v>
      </c>
      <c r="E148" s="404">
        <v>-7.3999999999999996E-2</v>
      </c>
      <c r="F148" s="402"/>
      <c r="G148" s="403">
        <v>149</v>
      </c>
      <c r="H148" s="403">
        <v>13</v>
      </c>
      <c r="I148" s="403">
        <v>288</v>
      </c>
      <c r="J148" s="403">
        <v>7</v>
      </c>
      <c r="K148" s="403">
        <v>457</v>
      </c>
      <c r="L148" s="404">
        <v>0.93647540983606559</v>
      </c>
      <c r="M148" s="402"/>
      <c r="N148" s="403">
        <v>7</v>
      </c>
      <c r="O148" s="403">
        <v>3</v>
      </c>
      <c r="P148" s="403">
        <v>21</v>
      </c>
      <c r="Q148" s="403"/>
      <c r="R148" s="403">
        <v>31</v>
      </c>
      <c r="S148" s="404">
        <v>6.3524590163934427E-2</v>
      </c>
      <c r="T148" s="402"/>
      <c r="U148" s="403">
        <v>488</v>
      </c>
    </row>
    <row r="149" spans="1:21" ht="24" customHeight="1">
      <c r="A149" s="401" t="s">
        <v>352</v>
      </c>
      <c r="B149" s="402"/>
      <c r="C149" s="403">
        <v>179</v>
      </c>
      <c r="D149" s="403">
        <v>37</v>
      </c>
      <c r="E149" s="404">
        <v>0.20669999999999999</v>
      </c>
      <c r="F149" s="402"/>
      <c r="G149" s="403">
        <v>70</v>
      </c>
      <c r="H149" s="403">
        <v>2</v>
      </c>
      <c r="I149" s="403">
        <v>138</v>
      </c>
      <c r="J149" s="403">
        <v>6</v>
      </c>
      <c r="K149" s="403">
        <v>216</v>
      </c>
      <c r="L149" s="404">
        <v>1</v>
      </c>
      <c r="M149" s="402"/>
      <c r="N149" s="403"/>
      <c r="O149" s="403"/>
      <c r="P149" s="403"/>
      <c r="Q149" s="403"/>
      <c r="R149" s="403">
        <v>0</v>
      </c>
      <c r="S149" s="404">
        <v>0</v>
      </c>
      <c r="T149" s="402"/>
      <c r="U149" s="403">
        <v>216</v>
      </c>
    </row>
    <row r="150" spans="1:21" ht="24" customHeight="1">
      <c r="A150" s="401" t="s">
        <v>353</v>
      </c>
      <c r="B150" s="402"/>
      <c r="C150" s="403">
        <v>99</v>
      </c>
      <c r="D150" s="403">
        <v>43</v>
      </c>
      <c r="E150" s="404">
        <v>0.43430000000000002</v>
      </c>
      <c r="F150" s="402"/>
      <c r="G150" s="403">
        <v>73</v>
      </c>
      <c r="H150" s="403">
        <v>7</v>
      </c>
      <c r="I150" s="403">
        <v>51</v>
      </c>
      <c r="J150" s="403">
        <v>4</v>
      </c>
      <c r="K150" s="403">
        <v>135</v>
      </c>
      <c r="L150" s="404">
        <v>0.95070422535211263</v>
      </c>
      <c r="M150" s="402"/>
      <c r="N150" s="403">
        <v>3</v>
      </c>
      <c r="O150" s="403"/>
      <c r="P150" s="403">
        <v>4</v>
      </c>
      <c r="Q150" s="403"/>
      <c r="R150" s="403">
        <v>7</v>
      </c>
      <c r="S150" s="404">
        <v>4.9295774647887321E-2</v>
      </c>
      <c r="T150" s="402"/>
      <c r="U150" s="403">
        <v>142</v>
      </c>
    </row>
    <row r="151" spans="1:21" ht="24" customHeight="1">
      <c r="A151" s="401" t="s">
        <v>354</v>
      </c>
      <c r="B151" s="402"/>
      <c r="C151" s="403">
        <v>203</v>
      </c>
      <c r="D151" s="403">
        <v>-95</v>
      </c>
      <c r="E151" s="404">
        <v>-0.46800000000000003</v>
      </c>
      <c r="F151" s="402"/>
      <c r="G151" s="403">
        <v>35</v>
      </c>
      <c r="H151" s="403">
        <v>1</v>
      </c>
      <c r="I151" s="403">
        <v>50</v>
      </c>
      <c r="J151" s="403">
        <v>2</v>
      </c>
      <c r="K151" s="403">
        <v>88</v>
      </c>
      <c r="L151" s="404">
        <v>0.81481481481481477</v>
      </c>
      <c r="M151" s="402"/>
      <c r="N151" s="403">
        <v>1</v>
      </c>
      <c r="O151" s="403"/>
      <c r="P151" s="403">
        <v>19</v>
      </c>
      <c r="Q151" s="403"/>
      <c r="R151" s="403">
        <v>20</v>
      </c>
      <c r="S151" s="404">
        <v>0.1851851851851852</v>
      </c>
      <c r="T151" s="402"/>
      <c r="U151" s="403">
        <v>108</v>
      </c>
    </row>
    <row r="152" spans="1:21" ht="24" customHeight="1">
      <c r="A152" s="401" t="s">
        <v>355</v>
      </c>
      <c r="B152" s="402"/>
      <c r="C152" s="403">
        <v>92</v>
      </c>
      <c r="D152" s="403">
        <v>-32</v>
      </c>
      <c r="E152" s="404">
        <v>-0.3478</v>
      </c>
      <c r="F152" s="402"/>
      <c r="G152" s="403">
        <v>3</v>
      </c>
      <c r="H152" s="403"/>
      <c r="I152" s="403">
        <v>55</v>
      </c>
      <c r="J152" s="403">
        <v>2</v>
      </c>
      <c r="K152" s="403">
        <v>60</v>
      </c>
      <c r="L152" s="404">
        <v>1</v>
      </c>
      <c r="M152" s="402"/>
      <c r="N152" s="403"/>
      <c r="O152" s="403"/>
      <c r="P152" s="403"/>
      <c r="Q152" s="403"/>
      <c r="R152" s="403">
        <v>0</v>
      </c>
      <c r="S152" s="404">
        <v>0</v>
      </c>
      <c r="T152" s="402"/>
      <c r="U152" s="403">
        <v>60</v>
      </c>
    </row>
    <row r="153" spans="1:21" ht="24" customHeight="1">
      <c r="A153" s="401" t="s">
        <v>356</v>
      </c>
      <c r="B153" s="402"/>
      <c r="C153" s="403">
        <v>112</v>
      </c>
      <c r="D153" s="403">
        <v>-47</v>
      </c>
      <c r="E153" s="404">
        <v>-0.41959999999999997</v>
      </c>
      <c r="F153" s="402"/>
      <c r="G153" s="403">
        <v>9</v>
      </c>
      <c r="H153" s="403"/>
      <c r="I153" s="403">
        <v>56</v>
      </c>
      <c r="J153" s="403"/>
      <c r="K153" s="403">
        <v>65</v>
      </c>
      <c r="L153" s="404">
        <v>1</v>
      </c>
      <c r="M153" s="402"/>
      <c r="N153" s="403"/>
      <c r="O153" s="403"/>
      <c r="P153" s="403"/>
      <c r="Q153" s="403"/>
      <c r="R153" s="403">
        <v>0</v>
      </c>
      <c r="S153" s="404">
        <v>0</v>
      </c>
      <c r="T153" s="402"/>
      <c r="U153" s="403">
        <v>65</v>
      </c>
    </row>
    <row r="154" spans="1:21" ht="24" customHeight="1">
      <c r="A154" s="401" t="s">
        <v>357</v>
      </c>
      <c r="B154" s="402"/>
      <c r="C154" s="403">
        <v>122</v>
      </c>
      <c r="D154" s="403">
        <v>16</v>
      </c>
      <c r="E154" s="404">
        <v>0.13109999999999999</v>
      </c>
      <c r="F154" s="402"/>
      <c r="G154" s="403">
        <v>30</v>
      </c>
      <c r="H154" s="403">
        <v>4</v>
      </c>
      <c r="I154" s="403">
        <v>95</v>
      </c>
      <c r="J154" s="403">
        <v>7</v>
      </c>
      <c r="K154" s="403">
        <v>136</v>
      </c>
      <c r="L154" s="404">
        <v>0.98550724637681153</v>
      </c>
      <c r="M154" s="402"/>
      <c r="N154" s="403"/>
      <c r="O154" s="403"/>
      <c r="P154" s="403">
        <v>2</v>
      </c>
      <c r="Q154" s="403"/>
      <c r="R154" s="403">
        <v>2</v>
      </c>
      <c r="S154" s="404">
        <v>1.4492753623188406E-2</v>
      </c>
      <c r="T154" s="402"/>
      <c r="U154" s="403">
        <v>138</v>
      </c>
    </row>
    <row r="155" spans="1:21" ht="24" customHeight="1">
      <c r="A155" s="401" t="s">
        <v>358</v>
      </c>
      <c r="B155" s="402"/>
      <c r="C155" s="403">
        <v>84</v>
      </c>
      <c r="D155" s="403">
        <v>-8</v>
      </c>
      <c r="E155" s="404">
        <v>-9.5200000000000007E-2</v>
      </c>
      <c r="F155" s="402"/>
      <c r="G155" s="403">
        <v>19</v>
      </c>
      <c r="H155" s="403"/>
      <c r="I155" s="403">
        <v>54</v>
      </c>
      <c r="J155" s="403">
        <v>3</v>
      </c>
      <c r="K155" s="403">
        <v>76</v>
      </c>
      <c r="L155" s="404">
        <v>1</v>
      </c>
      <c r="M155" s="402"/>
      <c r="N155" s="403"/>
      <c r="O155" s="403"/>
      <c r="P155" s="403"/>
      <c r="Q155" s="403"/>
      <c r="R155" s="403">
        <v>0</v>
      </c>
      <c r="S155" s="404">
        <v>0</v>
      </c>
      <c r="T155" s="402"/>
      <c r="U155" s="403">
        <v>76</v>
      </c>
    </row>
    <row r="156" spans="1:21" ht="24" customHeight="1">
      <c r="A156" s="401" t="s">
        <v>359</v>
      </c>
      <c r="B156" s="402"/>
      <c r="C156" s="403">
        <v>74</v>
      </c>
      <c r="D156" s="403">
        <v>-17</v>
      </c>
      <c r="E156" s="404">
        <v>-0.22969999999999999</v>
      </c>
      <c r="F156" s="402"/>
      <c r="G156" s="403">
        <v>8</v>
      </c>
      <c r="H156" s="403">
        <v>2</v>
      </c>
      <c r="I156" s="403">
        <v>45</v>
      </c>
      <c r="J156" s="403">
        <v>2</v>
      </c>
      <c r="K156" s="403">
        <v>57</v>
      </c>
      <c r="L156" s="404">
        <v>1</v>
      </c>
      <c r="M156" s="402"/>
      <c r="N156" s="403"/>
      <c r="O156" s="403"/>
      <c r="P156" s="403"/>
      <c r="Q156" s="403"/>
      <c r="R156" s="403">
        <v>0</v>
      </c>
      <c r="S156" s="404">
        <v>0</v>
      </c>
      <c r="T156" s="402"/>
      <c r="U156" s="403">
        <v>57</v>
      </c>
    </row>
    <row r="157" spans="1:21" ht="24" customHeight="1">
      <c r="A157" s="401" t="s">
        <v>360</v>
      </c>
      <c r="B157" s="402"/>
      <c r="C157" s="403">
        <v>63</v>
      </c>
      <c r="D157" s="403">
        <v>132</v>
      </c>
      <c r="E157" s="404">
        <v>2.0952000000000002</v>
      </c>
      <c r="F157" s="402"/>
      <c r="G157" s="403">
        <v>80</v>
      </c>
      <c r="H157" s="403">
        <v>6</v>
      </c>
      <c r="I157" s="403">
        <v>102</v>
      </c>
      <c r="J157" s="403">
        <v>2</v>
      </c>
      <c r="K157" s="403">
        <v>190</v>
      </c>
      <c r="L157" s="404">
        <v>0.97435897435897434</v>
      </c>
      <c r="M157" s="402"/>
      <c r="N157" s="403"/>
      <c r="O157" s="403"/>
      <c r="P157" s="403">
        <v>5</v>
      </c>
      <c r="Q157" s="403"/>
      <c r="R157" s="403">
        <v>5</v>
      </c>
      <c r="S157" s="404">
        <v>2.5641025641025644E-2</v>
      </c>
      <c r="T157" s="402"/>
      <c r="U157" s="403">
        <v>195</v>
      </c>
    </row>
    <row r="158" spans="1:21" ht="24" customHeight="1">
      <c r="A158" s="398"/>
      <c r="B158" s="399"/>
      <c r="C158" s="398"/>
      <c r="D158" s="398"/>
      <c r="E158" s="398"/>
      <c r="F158" s="399"/>
      <c r="G158" s="398"/>
      <c r="H158" s="398"/>
      <c r="I158" s="398"/>
      <c r="J158" s="398"/>
      <c r="K158" s="398"/>
      <c r="L158" s="400"/>
      <c r="M158" s="399"/>
      <c r="N158" s="398"/>
      <c r="O158" s="398"/>
      <c r="P158" s="398"/>
      <c r="Q158" s="398"/>
      <c r="R158" s="398"/>
      <c r="S158" s="400"/>
      <c r="T158" s="399"/>
      <c r="U158" s="398"/>
    </row>
    <row r="159" spans="1:21" ht="24" customHeight="1">
      <c r="A159" s="262" t="s">
        <v>115</v>
      </c>
      <c r="B159" s="180"/>
      <c r="C159" s="263">
        <v>3478</v>
      </c>
      <c r="D159" s="263">
        <v>1607</v>
      </c>
      <c r="E159" s="182">
        <v>0.46200000000000002</v>
      </c>
      <c r="F159" s="180"/>
      <c r="G159" s="263">
        <v>1438</v>
      </c>
      <c r="H159" s="264">
        <v>144</v>
      </c>
      <c r="I159" s="263">
        <v>2929</v>
      </c>
      <c r="J159" s="264">
        <v>226</v>
      </c>
      <c r="K159" s="263">
        <v>4737</v>
      </c>
      <c r="L159" s="182">
        <v>0.9315634218289085</v>
      </c>
      <c r="M159" s="180"/>
      <c r="N159" s="264">
        <v>139</v>
      </c>
      <c r="O159" s="264">
        <v>18</v>
      </c>
      <c r="P159" s="264">
        <v>179</v>
      </c>
      <c r="Q159" s="264">
        <v>12</v>
      </c>
      <c r="R159" s="264">
        <v>348</v>
      </c>
      <c r="S159" s="182">
        <v>6.8436578171091444E-2</v>
      </c>
      <c r="T159" s="180"/>
      <c r="U159" s="263">
        <v>5085</v>
      </c>
    </row>
    <row r="160" spans="1:21" ht="24" customHeight="1">
      <c r="A160" s="398"/>
      <c r="B160" s="399"/>
      <c r="C160" s="398"/>
      <c r="D160" s="398"/>
      <c r="E160" s="398"/>
      <c r="F160" s="399"/>
      <c r="G160" s="398"/>
      <c r="H160" s="398"/>
      <c r="I160" s="398"/>
      <c r="J160" s="398"/>
      <c r="K160" s="398"/>
      <c r="L160" s="400"/>
      <c r="M160" s="399"/>
      <c r="N160" s="398"/>
      <c r="O160" s="398"/>
      <c r="P160" s="398"/>
      <c r="Q160" s="398"/>
      <c r="R160" s="398"/>
      <c r="S160" s="400"/>
      <c r="T160" s="399"/>
      <c r="U160" s="398"/>
    </row>
    <row r="161" spans="1:21" ht="24" customHeight="1">
      <c r="A161" s="401" t="s">
        <v>361</v>
      </c>
      <c r="B161" s="402"/>
      <c r="C161" s="256">
        <v>1670</v>
      </c>
      <c r="D161" s="403">
        <v>496</v>
      </c>
      <c r="E161" s="404">
        <v>0.29699999999999999</v>
      </c>
      <c r="F161" s="402"/>
      <c r="G161" s="403">
        <v>551</v>
      </c>
      <c r="H161" s="403">
        <v>68</v>
      </c>
      <c r="I161" s="256">
        <v>1173</v>
      </c>
      <c r="J161" s="403">
        <v>101</v>
      </c>
      <c r="K161" s="256">
        <v>1893</v>
      </c>
      <c r="L161" s="404">
        <v>0.87396121883656508</v>
      </c>
      <c r="M161" s="402"/>
      <c r="N161" s="403">
        <v>118</v>
      </c>
      <c r="O161" s="403">
        <v>14</v>
      </c>
      <c r="P161" s="403">
        <v>132</v>
      </c>
      <c r="Q161" s="403">
        <v>9</v>
      </c>
      <c r="R161" s="403">
        <v>273</v>
      </c>
      <c r="S161" s="404">
        <v>0.12603878116343489</v>
      </c>
      <c r="T161" s="402"/>
      <c r="U161" s="256">
        <v>2166</v>
      </c>
    </row>
    <row r="162" spans="1:21" ht="24" customHeight="1">
      <c r="A162" s="401" t="s">
        <v>362</v>
      </c>
      <c r="B162" s="402"/>
      <c r="C162" s="403">
        <v>414</v>
      </c>
      <c r="D162" s="403">
        <v>320</v>
      </c>
      <c r="E162" s="404">
        <v>0.77290000000000003</v>
      </c>
      <c r="F162" s="402"/>
      <c r="G162" s="403">
        <v>214</v>
      </c>
      <c r="H162" s="403">
        <v>26</v>
      </c>
      <c r="I162" s="403">
        <v>416</v>
      </c>
      <c r="J162" s="403">
        <v>51</v>
      </c>
      <c r="K162" s="403">
        <v>707</v>
      </c>
      <c r="L162" s="404">
        <v>0.9632152588555859</v>
      </c>
      <c r="M162" s="402"/>
      <c r="N162" s="403">
        <v>9</v>
      </c>
      <c r="O162" s="403">
        <v>1</v>
      </c>
      <c r="P162" s="403">
        <v>17</v>
      </c>
      <c r="Q162" s="403"/>
      <c r="R162" s="403">
        <v>27</v>
      </c>
      <c r="S162" s="404">
        <v>3.6784741144414171E-2</v>
      </c>
      <c r="T162" s="402"/>
      <c r="U162" s="403">
        <v>734</v>
      </c>
    </row>
    <row r="163" spans="1:21" ht="24" customHeight="1">
      <c r="A163" s="401" t="s">
        <v>363</v>
      </c>
      <c r="B163" s="402"/>
      <c r="C163" s="403">
        <v>354</v>
      </c>
      <c r="D163" s="403">
        <v>229</v>
      </c>
      <c r="E163" s="404">
        <v>0.64690000000000003</v>
      </c>
      <c r="F163" s="402"/>
      <c r="G163" s="403">
        <v>162</v>
      </c>
      <c r="H163" s="403">
        <v>19</v>
      </c>
      <c r="I163" s="403">
        <v>361</v>
      </c>
      <c r="J163" s="403">
        <v>17</v>
      </c>
      <c r="K163" s="403">
        <v>559</v>
      </c>
      <c r="L163" s="404">
        <v>0.95883361921097776</v>
      </c>
      <c r="M163" s="402"/>
      <c r="N163" s="403">
        <v>9</v>
      </c>
      <c r="O163" s="403">
        <v>3</v>
      </c>
      <c r="P163" s="403">
        <v>10</v>
      </c>
      <c r="Q163" s="403">
        <v>2</v>
      </c>
      <c r="R163" s="403">
        <v>24</v>
      </c>
      <c r="S163" s="404">
        <v>4.1166380789022294E-2</v>
      </c>
      <c r="T163" s="402"/>
      <c r="U163" s="403">
        <v>583</v>
      </c>
    </row>
    <row r="164" spans="1:21" ht="24" customHeight="1">
      <c r="A164" s="401" t="s">
        <v>364</v>
      </c>
      <c r="B164" s="402"/>
      <c r="C164" s="403">
        <v>272</v>
      </c>
      <c r="D164" s="403">
        <v>21</v>
      </c>
      <c r="E164" s="404">
        <v>7.7200000000000005E-2</v>
      </c>
      <c r="F164" s="402"/>
      <c r="G164" s="403">
        <v>41</v>
      </c>
      <c r="H164" s="403">
        <v>3</v>
      </c>
      <c r="I164" s="403">
        <v>235</v>
      </c>
      <c r="J164" s="403">
        <v>14</v>
      </c>
      <c r="K164" s="403">
        <v>293</v>
      </c>
      <c r="L164" s="404">
        <v>1</v>
      </c>
      <c r="M164" s="402"/>
      <c r="N164" s="403"/>
      <c r="O164" s="403"/>
      <c r="P164" s="403"/>
      <c r="Q164" s="403"/>
      <c r="R164" s="403">
        <v>0</v>
      </c>
      <c r="S164" s="404">
        <v>0</v>
      </c>
      <c r="T164" s="402"/>
      <c r="U164" s="403">
        <v>293</v>
      </c>
    </row>
    <row r="165" spans="1:21" ht="24" customHeight="1">
      <c r="A165" s="401" t="s">
        <v>365</v>
      </c>
      <c r="B165" s="402"/>
      <c r="C165" s="403">
        <v>176</v>
      </c>
      <c r="D165" s="403">
        <v>-54</v>
      </c>
      <c r="E165" s="404">
        <v>-0.30680000000000002</v>
      </c>
      <c r="F165" s="402"/>
      <c r="G165" s="403">
        <v>18</v>
      </c>
      <c r="H165" s="403">
        <v>2</v>
      </c>
      <c r="I165" s="403">
        <v>93</v>
      </c>
      <c r="J165" s="403">
        <v>5</v>
      </c>
      <c r="K165" s="403">
        <v>118</v>
      </c>
      <c r="L165" s="404">
        <v>0.96721311475409832</v>
      </c>
      <c r="M165" s="402"/>
      <c r="N165" s="403"/>
      <c r="O165" s="403"/>
      <c r="P165" s="403">
        <v>4</v>
      </c>
      <c r="Q165" s="403"/>
      <c r="R165" s="403">
        <v>4</v>
      </c>
      <c r="S165" s="404">
        <v>3.2786885245901641E-2</v>
      </c>
      <c r="T165" s="402"/>
      <c r="U165" s="403">
        <v>122</v>
      </c>
    </row>
    <row r="166" spans="1:21" ht="24" customHeight="1">
      <c r="A166" s="401" t="s">
        <v>366</v>
      </c>
      <c r="B166" s="402"/>
      <c r="C166" s="403">
        <v>166</v>
      </c>
      <c r="D166" s="403">
        <v>8</v>
      </c>
      <c r="E166" s="404">
        <v>4.82E-2</v>
      </c>
      <c r="F166" s="402"/>
      <c r="G166" s="403">
        <v>51</v>
      </c>
      <c r="H166" s="403">
        <v>3</v>
      </c>
      <c r="I166" s="403">
        <v>115</v>
      </c>
      <c r="J166" s="403">
        <v>5</v>
      </c>
      <c r="K166" s="403">
        <v>174</v>
      </c>
      <c r="L166" s="404">
        <v>1</v>
      </c>
      <c r="M166" s="402"/>
      <c r="N166" s="403"/>
      <c r="O166" s="403"/>
      <c r="P166" s="403"/>
      <c r="Q166" s="403"/>
      <c r="R166" s="403">
        <v>0</v>
      </c>
      <c r="S166" s="404">
        <v>0</v>
      </c>
      <c r="T166" s="402"/>
      <c r="U166" s="403">
        <v>174</v>
      </c>
    </row>
    <row r="167" spans="1:21" ht="24" customHeight="1">
      <c r="A167" s="401" t="s">
        <v>367</v>
      </c>
      <c r="B167" s="402"/>
      <c r="C167" s="403">
        <v>73</v>
      </c>
      <c r="D167" s="403">
        <v>157</v>
      </c>
      <c r="E167" s="404">
        <v>2.1507000000000001</v>
      </c>
      <c r="F167" s="402"/>
      <c r="G167" s="403">
        <v>69</v>
      </c>
      <c r="H167" s="403">
        <v>6</v>
      </c>
      <c r="I167" s="403">
        <v>133</v>
      </c>
      <c r="J167" s="403">
        <v>18</v>
      </c>
      <c r="K167" s="403">
        <v>226</v>
      </c>
      <c r="L167" s="404">
        <v>0.9826086956521739</v>
      </c>
      <c r="M167" s="402"/>
      <c r="N167" s="403">
        <v>1</v>
      </c>
      <c r="O167" s="403"/>
      <c r="P167" s="403">
        <v>3</v>
      </c>
      <c r="Q167" s="403"/>
      <c r="R167" s="403">
        <v>4</v>
      </c>
      <c r="S167" s="404">
        <v>1.7391304347826087E-2</v>
      </c>
      <c r="T167" s="402"/>
      <c r="U167" s="403">
        <v>230</v>
      </c>
    </row>
    <row r="168" spans="1:21" ht="24" customHeight="1">
      <c r="A168" s="401" t="s">
        <v>368</v>
      </c>
      <c r="B168" s="402"/>
      <c r="C168" s="403">
        <v>74</v>
      </c>
      <c r="D168" s="403">
        <v>92</v>
      </c>
      <c r="E168" s="404">
        <v>1.2432000000000001</v>
      </c>
      <c r="F168" s="402"/>
      <c r="G168" s="403">
        <v>86</v>
      </c>
      <c r="H168" s="403"/>
      <c r="I168" s="403">
        <v>74</v>
      </c>
      <c r="J168" s="403"/>
      <c r="K168" s="403">
        <v>160</v>
      </c>
      <c r="L168" s="404">
        <v>0.96385542168674698</v>
      </c>
      <c r="M168" s="402"/>
      <c r="N168" s="403">
        <v>1</v>
      </c>
      <c r="O168" s="403"/>
      <c r="P168" s="403">
        <v>5</v>
      </c>
      <c r="Q168" s="403"/>
      <c r="R168" s="403">
        <v>6</v>
      </c>
      <c r="S168" s="404">
        <v>3.614457831325301E-2</v>
      </c>
      <c r="T168" s="402"/>
      <c r="U168" s="403">
        <v>166</v>
      </c>
    </row>
    <row r="169" spans="1:21" ht="24" customHeight="1">
      <c r="A169" s="401" t="s">
        <v>369</v>
      </c>
      <c r="B169" s="402"/>
      <c r="C169" s="403">
        <v>136</v>
      </c>
      <c r="D169" s="403">
        <v>132</v>
      </c>
      <c r="E169" s="404">
        <v>0.97060000000000002</v>
      </c>
      <c r="F169" s="402"/>
      <c r="G169" s="403">
        <v>112</v>
      </c>
      <c r="H169" s="403">
        <v>7</v>
      </c>
      <c r="I169" s="403">
        <v>142</v>
      </c>
      <c r="J169" s="403">
        <v>5</v>
      </c>
      <c r="K169" s="403">
        <v>266</v>
      </c>
      <c r="L169" s="404">
        <v>0.9925373134328358</v>
      </c>
      <c r="M169" s="402"/>
      <c r="N169" s="403">
        <v>1</v>
      </c>
      <c r="O169" s="403"/>
      <c r="P169" s="403">
        <v>1</v>
      </c>
      <c r="Q169" s="403"/>
      <c r="R169" s="403">
        <v>2</v>
      </c>
      <c r="S169" s="404">
        <v>7.4626865671641798E-3</v>
      </c>
      <c r="T169" s="402"/>
      <c r="U169" s="403">
        <v>268</v>
      </c>
    </row>
    <row r="170" spans="1:21" ht="24" customHeight="1">
      <c r="A170" s="401" t="s">
        <v>370</v>
      </c>
      <c r="B170" s="402"/>
      <c r="C170" s="403">
        <v>51</v>
      </c>
      <c r="D170" s="403">
        <v>46</v>
      </c>
      <c r="E170" s="404">
        <v>0.90200000000000002</v>
      </c>
      <c r="F170" s="402"/>
      <c r="G170" s="403">
        <v>30</v>
      </c>
      <c r="H170" s="403">
        <v>4</v>
      </c>
      <c r="I170" s="403">
        <v>58</v>
      </c>
      <c r="J170" s="403">
        <v>2</v>
      </c>
      <c r="K170" s="403">
        <v>94</v>
      </c>
      <c r="L170" s="404">
        <v>0.96907216494845361</v>
      </c>
      <c r="M170" s="402"/>
      <c r="N170" s="403"/>
      <c r="O170" s="403"/>
      <c r="P170" s="403">
        <v>3</v>
      </c>
      <c r="Q170" s="403"/>
      <c r="R170" s="403">
        <v>3</v>
      </c>
      <c r="S170" s="404">
        <v>3.0927835051546393E-2</v>
      </c>
      <c r="T170" s="402"/>
      <c r="U170" s="403">
        <v>97</v>
      </c>
    </row>
    <row r="171" spans="1:21" ht="24" customHeight="1">
      <c r="A171" s="401" t="s">
        <v>371</v>
      </c>
      <c r="B171" s="402"/>
      <c r="C171" s="403">
        <v>47</v>
      </c>
      <c r="D171" s="403">
        <v>53</v>
      </c>
      <c r="E171" s="404">
        <v>1.1276999999999999</v>
      </c>
      <c r="F171" s="402"/>
      <c r="G171" s="403">
        <v>45</v>
      </c>
      <c r="H171" s="403">
        <v>2</v>
      </c>
      <c r="I171" s="403">
        <v>47</v>
      </c>
      <c r="J171" s="403">
        <v>5</v>
      </c>
      <c r="K171" s="403">
        <v>99</v>
      </c>
      <c r="L171" s="404">
        <v>0.99</v>
      </c>
      <c r="M171" s="402"/>
      <c r="N171" s="403"/>
      <c r="O171" s="403"/>
      <c r="P171" s="403">
        <v>1</v>
      </c>
      <c r="Q171" s="403"/>
      <c r="R171" s="403">
        <v>1</v>
      </c>
      <c r="S171" s="404">
        <v>0.01</v>
      </c>
      <c r="T171" s="402"/>
      <c r="U171" s="403">
        <v>100</v>
      </c>
    </row>
    <row r="172" spans="1:21" ht="24" customHeight="1">
      <c r="A172" s="401" t="s">
        <v>372</v>
      </c>
      <c r="B172" s="402"/>
      <c r="C172" s="403">
        <v>45</v>
      </c>
      <c r="D172" s="403">
        <v>107</v>
      </c>
      <c r="E172" s="404">
        <v>2.3778000000000001</v>
      </c>
      <c r="F172" s="402"/>
      <c r="G172" s="403">
        <v>59</v>
      </c>
      <c r="H172" s="403">
        <v>4</v>
      </c>
      <c r="I172" s="403">
        <v>82</v>
      </c>
      <c r="J172" s="403">
        <v>3</v>
      </c>
      <c r="K172" s="403">
        <v>148</v>
      </c>
      <c r="L172" s="404">
        <v>0.97368421052631571</v>
      </c>
      <c r="M172" s="402"/>
      <c r="N172" s="403"/>
      <c r="O172" s="403"/>
      <c r="P172" s="403">
        <v>3</v>
      </c>
      <c r="Q172" s="403">
        <v>1</v>
      </c>
      <c r="R172" s="403">
        <v>4</v>
      </c>
      <c r="S172" s="404">
        <v>2.6315789473684213E-2</v>
      </c>
      <c r="T172" s="402"/>
      <c r="U172" s="403">
        <v>152</v>
      </c>
    </row>
    <row r="173" spans="1:21" ht="24" customHeight="1">
      <c r="A173" s="398"/>
      <c r="B173" s="399"/>
      <c r="C173" s="398"/>
      <c r="D173" s="398"/>
      <c r="E173" s="398"/>
      <c r="F173" s="399"/>
      <c r="G173" s="398"/>
      <c r="H173" s="398"/>
      <c r="I173" s="398"/>
      <c r="J173" s="398"/>
      <c r="K173" s="398"/>
      <c r="L173" s="400"/>
      <c r="M173" s="399"/>
      <c r="N173" s="398"/>
      <c r="O173" s="398"/>
      <c r="P173" s="398"/>
      <c r="Q173" s="398"/>
      <c r="R173" s="398"/>
      <c r="S173" s="400"/>
      <c r="T173" s="399"/>
      <c r="U173" s="398"/>
    </row>
    <row r="174" spans="1:21" ht="24" customHeight="1">
      <c r="A174" s="262" t="s">
        <v>116</v>
      </c>
      <c r="B174" s="180"/>
      <c r="C174" s="263">
        <v>13667</v>
      </c>
      <c r="D174" s="264">
        <v>-334</v>
      </c>
      <c r="E174" s="182">
        <v>-2.4400000000000002E-2</v>
      </c>
      <c r="F174" s="180"/>
      <c r="G174" s="263">
        <v>6469</v>
      </c>
      <c r="H174" s="264">
        <v>338</v>
      </c>
      <c r="I174" s="263">
        <v>4613</v>
      </c>
      <c r="J174" s="264">
        <v>208</v>
      </c>
      <c r="K174" s="263">
        <v>11628</v>
      </c>
      <c r="L174" s="182">
        <v>0.87212180304507614</v>
      </c>
      <c r="M174" s="180"/>
      <c r="N174" s="264">
        <v>920</v>
      </c>
      <c r="O174" s="264">
        <v>50</v>
      </c>
      <c r="P174" s="264">
        <v>708</v>
      </c>
      <c r="Q174" s="264">
        <v>27</v>
      </c>
      <c r="R174" s="263">
        <v>1705</v>
      </c>
      <c r="S174" s="182">
        <v>0.12787819695492389</v>
      </c>
      <c r="T174" s="180"/>
      <c r="U174" s="263">
        <v>13333</v>
      </c>
    </row>
    <row r="175" spans="1:21" ht="24" customHeight="1">
      <c r="A175" s="398"/>
      <c r="B175" s="399"/>
      <c r="C175" s="398"/>
      <c r="D175" s="398"/>
      <c r="E175" s="398"/>
      <c r="F175" s="399"/>
      <c r="G175" s="398"/>
      <c r="H175" s="398"/>
      <c r="I175" s="398"/>
      <c r="J175" s="398"/>
      <c r="K175" s="398"/>
      <c r="L175" s="400"/>
      <c r="M175" s="399"/>
      <c r="N175" s="398"/>
      <c r="O175" s="398"/>
      <c r="P175" s="398"/>
      <c r="Q175" s="398"/>
      <c r="R175" s="398"/>
      <c r="S175" s="400"/>
      <c r="T175" s="399"/>
      <c r="U175" s="398"/>
    </row>
    <row r="176" spans="1:21" ht="24" customHeight="1">
      <c r="A176" s="401" t="s">
        <v>373</v>
      </c>
      <c r="B176" s="402"/>
      <c r="C176" s="256">
        <v>4515</v>
      </c>
      <c r="D176" s="256">
        <v>1222</v>
      </c>
      <c r="E176" s="404">
        <v>0.2707</v>
      </c>
      <c r="F176" s="402"/>
      <c r="G176" s="256">
        <v>2851</v>
      </c>
      <c r="H176" s="403"/>
      <c r="I176" s="256">
        <v>2021</v>
      </c>
      <c r="J176" s="403"/>
      <c r="K176" s="256">
        <v>4872</v>
      </c>
      <c r="L176" s="404">
        <v>0.84922433327523095</v>
      </c>
      <c r="M176" s="402"/>
      <c r="N176" s="403">
        <v>499</v>
      </c>
      <c r="O176" s="403"/>
      <c r="P176" s="403">
        <v>366</v>
      </c>
      <c r="Q176" s="403"/>
      <c r="R176" s="403">
        <v>865</v>
      </c>
      <c r="S176" s="404">
        <v>0.15077566672476903</v>
      </c>
      <c r="T176" s="402"/>
      <c r="U176" s="256">
        <v>5737</v>
      </c>
    </row>
    <row r="177" spans="1:21" ht="24" customHeight="1">
      <c r="A177" s="401" t="s">
        <v>374</v>
      </c>
      <c r="B177" s="402"/>
      <c r="C177" s="403">
        <v>84</v>
      </c>
      <c r="D177" s="403">
        <v>-14</v>
      </c>
      <c r="E177" s="404">
        <v>-0.16669999999999999</v>
      </c>
      <c r="F177" s="402"/>
      <c r="G177" s="403">
        <v>54</v>
      </c>
      <c r="H177" s="403">
        <v>4</v>
      </c>
      <c r="I177" s="403">
        <v>11</v>
      </c>
      <c r="J177" s="403"/>
      <c r="K177" s="403">
        <v>69</v>
      </c>
      <c r="L177" s="404">
        <v>0.98571428571428565</v>
      </c>
      <c r="M177" s="402"/>
      <c r="N177" s="403"/>
      <c r="O177" s="403"/>
      <c r="P177" s="403">
        <v>1</v>
      </c>
      <c r="Q177" s="403"/>
      <c r="R177" s="403">
        <v>1</v>
      </c>
      <c r="S177" s="404">
        <v>1.4285714285714285E-2</v>
      </c>
      <c r="T177" s="402"/>
      <c r="U177" s="403">
        <v>70</v>
      </c>
    </row>
    <row r="178" spans="1:21" ht="24" customHeight="1">
      <c r="A178" s="401" t="s">
        <v>375</v>
      </c>
      <c r="B178" s="402"/>
      <c r="C178" s="403">
        <v>84</v>
      </c>
      <c r="D178" s="403">
        <v>-16</v>
      </c>
      <c r="E178" s="404">
        <v>-0.1905</v>
      </c>
      <c r="F178" s="402"/>
      <c r="G178" s="403">
        <v>64</v>
      </c>
      <c r="H178" s="403">
        <v>1</v>
      </c>
      <c r="I178" s="403"/>
      <c r="J178" s="403"/>
      <c r="K178" s="403">
        <v>65</v>
      </c>
      <c r="L178" s="404">
        <v>0.95588235294117652</v>
      </c>
      <c r="M178" s="402"/>
      <c r="N178" s="403"/>
      <c r="O178" s="403"/>
      <c r="P178" s="403">
        <v>3</v>
      </c>
      <c r="Q178" s="403"/>
      <c r="R178" s="403">
        <v>3</v>
      </c>
      <c r="S178" s="404">
        <v>4.4117647058823532E-2</v>
      </c>
      <c r="T178" s="402"/>
      <c r="U178" s="403">
        <v>68</v>
      </c>
    </row>
    <row r="179" spans="1:21" ht="24" customHeight="1">
      <c r="A179" s="401" t="s">
        <v>376</v>
      </c>
      <c r="B179" s="402"/>
      <c r="C179" s="403">
        <v>84</v>
      </c>
      <c r="D179" s="403">
        <v>-30</v>
      </c>
      <c r="E179" s="404">
        <v>-0.35709999999999997</v>
      </c>
      <c r="F179" s="402"/>
      <c r="G179" s="403">
        <v>45</v>
      </c>
      <c r="H179" s="403">
        <v>3</v>
      </c>
      <c r="I179" s="403">
        <v>2</v>
      </c>
      <c r="J179" s="403"/>
      <c r="K179" s="403">
        <v>50</v>
      </c>
      <c r="L179" s="404">
        <v>0.92592592592592593</v>
      </c>
      <c r="M179" s="402"/>
      <c r="N179" s="403">
        <v>3</v>
      </c>
      <c r="O179" s="403"/>
      <c r="P179" s="403">
        <v>1</v>
      </c>
      <c r="Q179" s="403"/>
      <c r="R179" s="403">
        <v>4</v>
      </c>
      <c r="S179" s="404">
        <v>7.407407407407407E-2</v>
      </c>
      <c r="T179" s="402"/>
      <c r="U179" s="403">
        <v>54</v>
      </c>
    </row>
    <row r="180" spans="1:21" ht="24" customHeight="1">
      <c r="A180" s="401" t="s">
        <v>377</v>
      </c>
      <c r="B180" s="402"/>
      <c r="C180" s="403">
        <v>84</v>
      </c>
      <c r="D180" s="403">
        <v>-29</v>
      </c>
      <c r="E180" s="404">
        <v>-0.34520000000000001</v>
      </c>
      <c r="F180" s="402"/>
      <c r="G180" s="403">
        <v>43</v>
      </c>
      <c r="H180" s="403">
        <v>2</v>
      </c>
      <c r="I180" s="403">
        <v>9</v>
      </c>
      <c r="J180" s="403"/>
      <c r="K180" s="403">
        <v>54</v>
      </c>
      <c r="L180" s="404">
        <v>0.98181818181818192</v>
      </c>
      <c r="M180" s="402"/>
      <c r="N180" s="403">
        <v>1</v>
      </c>
      <c r="O180" s="403"/>
      <c r="P180" s="403"/>
      <c r="Q180" s="403"/>
      <c r="R180" s="403">
        <v>1</v>
      </c>
      <c r="S180" s="404">
        <v>1.8181818181818181E-2</v>
      </c>
      <c r="T180" s="402"/>
      <c r="U180" s="403">
        <v>55</v>
      </c>
    </row>
    <row r="181" spans="1:21" ht="24" customHeight="1">
      <c r="A181" s="401" t="s">
        <v>378</v>
      </c>
      <c r="B181" s="402"/>
      <c r="C181" s="403">
        <v>84</v>
      </c>
      <c r="D181" s="403">
        <v>-52</v>
      </c>
      <c r="E181" s="404">
        <v>-0.61899999999999999</v>
      </c>
      <c r="F181" s="402"/>
      <c r="G181" s="403">
        <v>20</v>
      </c>
      <c r="H181" s="403">
        <v>2</v>
      </c>
      <c r="I181" s="403">
        <v>10</v>
      </c>
      <c r="J181" s="403"/>
      <c r="K181" s="403">
        <v>32</v>
      </c>
      <c r="L181" s="404">
        <v>1</v>
      </c>
      <c r="M181" s="402"/>
      <c r="N181" s="403"/>
      <c r="O181" s="403"/>
      <c r="P181" s="403"/>
      <c r="Q181" s="403"/>
      <c r="R181" s="403">
        <v>0</v>
      </c>
      <c r="S181" s="404">
        <v>0</v>
      </c>
      <c r="T181" s="402"/>
      <c r="U181" s="403">
        <v>32</v>
      </c>
    </row>
    <row r="182" spans="1:21" ht="24" customHeight="1">
      <c r="A182" s="401" t="s">
        <v>379</v>
      </c>
      <c r="B182" s="402"/>
      <c r="C182" s="403">
        <v>84</v>
      </c>
      <c r="D182" s="403">
        <v>-34</v>
      </c>
      <c r="E182" s="404">
        <v>-0.40479999999999999</v>
      </c>
      <c r="F182" s="402"/>
      <c r="G182" s="403">
        <v>44</v>
      </c>
      <c r="H182" s="403">
        <v>3</v>
      </c>
      <c r="I182" s="403">
        <v>3</v>
      </c>
      <c r="J182" s="403"/>
      <c r="K182" s="403">
        <v>50</v>
      </c>
      <c r="L182" s="404">
        <v>1</v>
      </c>
      <c r="M182" s="402"/>
      <c r="N182" s="403"/>
      <c r="O182" s="403"/>
      <c r="P182" s="403"/>
      <c r="Q182" s="403"/>
      <c r="R182" s="403">
        <v>0</v>
      </c>
      <c r="S182" s="404">
        <v>0</v>
      </c>
      <c r="T182" s="402"/>
      <c r="U182" s="403">
        <v>50</v>
      </c>
    </row>
    <row r="183" spans="1:21" ht="24" customHeight="1">
      <c r="A183" s="401" t="s">
        <v>380</v>
      </c>
      <c r="B183" s="402"/>
      <c r="C183" s="256">
        <v>4371</v>
      </c>
      <c r="D183" s="403">
        <v>-99</v>
      </c>
      <c r="E183" s="404">
        <v>-2.2599999999999999E-2</v>
      </c>
      <c r="F183" s="402"/>
      <c r="G183" s="256">
        <v>2347</v>
      </c>
      <c r="H183" s="403"/>
      <c r="I183" s="256">
        <v>1557</v>
      </c>
      <c r="J183" s="403"/>
      <c r="K183" s="256">
        <v>3904</v>
      </c>
      <c r="L183" s="404">
        <v>0.91385767790262173</v>
      </c>
      <c r="M183" s="402"/>
      <c r="N183" s="403">
        <v>171</v>
      </c>
      <c r="O183" s="403"/>
      <c r="P183" s="403">
        <v>197</v>
      </c>
      <c r="Q183" s="403"/>
      <c r="R183" s="403">
        <v>368</v>
      </c>
      <c r="S183" s="404">
        <v>8.6142322097378279E-2</v>
      </c>
      <c r="T183" s="402"/>
      <c r="U183" s="256">
        <v>4272</v>
      </c>
    </row>
    <row r="184" spans="1:21" ht="24" customHeight="1">
      <c r="A184" s="401" t="s">
        <v>381</v>
      </c>
      <c r="B184" s="402"/>
      <c r="C184" s="403">
        <v>444</v>
      </c>
      <c r="D184" s="403">
        <v>23</v>
      </c>
      <c r="E184" s="404">
        <v>5.1799999999999999E-2</v>
      </c>
      <c r="F184" s="402"/>
      <c r="G184" s="403"/>
      <c r="H184" s="403">
        <v>255</v>
      </c>
      <c r="I184" s="403"/>
      <c r="J184" s="403">
        <v>148</v>
      </c>
      <c r="K184" s="403">
        <v>403</v>
      </c>
      <c r="L184" s="404">
        <v>0.86295503211991431</v>
      </c>
      <c r="M184" s="402"/>
      <c r="N184" s="403"/>
      <c r="O184" s="403">
        <v>44</v>
      </c>
      <c r="P184" s="403"/>
      <c r="Q184" s="403">
        <v>20</v>
      </c>
      <c r="R184" s="403">
        <v>64</v>
      </c>
      <c r="S184" s="404">
        <v>0.13704496788008566</v>
      </c>
      <c r="T184" s="402"/>
      <c r="U184" s="403">
        <v>467</v>
      </c>
    </row>
    <row r="185" spans="1:21" ht="24" customHeight="1">
      <c r="A185" s="401" t="s">
        <v>382</v>
      </c>
      <c r="B185" s="402"/>
      <c r="C185" s="256">
        <v>1134</v>
      </c>
      <c r="D185" s="403">
        <v>-367</v>
      </c>
      <c r="E185" s="404">
        <v>-0.3236</v>
      </c>
      <c r="F185" s="402"/>
      <c r="G185" s="403">
        <v>238</v>
      </c>
      <c r="H185" s="403">
        <v>48</v>
      </c>
      <c r="I185" s="403">
        <v>412</v>
      </c>
      <c r="J185" s="403">
        <v>23</v>
      </c>
      <c r="K185" s="403">
        <v>721</v>
      </c>
      <c r="L185" s="404">
        <v>0.94002607561929596</v>
      </c>
      <c r="M185" s="402"/>
      <c r="N185" s="403">
        <v>7</v>
      </c>
      <c r="O185" s="403">
        <v>1</v>
      </c>
      <c r="P185" s="403">
        <v>37</v>
      </c>
      <c r="Q185" s="403">
        <v>1</v>
      </c>
      <c r="R185" s="403">
        <v>46</v>
      </c>
      <c r="S185" s="404">
        <v>5.9973924380704043E-2</v>
      </c>
      <c r="T185" s="402"/>
      <c r="U185" s="403">
        <v>767</v>
      </c>
    </row>
    <row r="186" spans="1:21" ht="24" customHeight="1">
      <c r="A186" s="401" t="s">
        <v>383</v>
      </c>
      <c r="B186" s="402"/>
      <c r="C186" s="256">
        <v>1091</v>
      </c>
      <c r="D186" s="403">
        <v>-4</v>
      </c>
      <c r="E186" s="404">
        <v>-3.7000000000000002E-3</v>
      </c>
      <c r="F186" s="402"/>
      <c r="G186" s="403">
        <v>658</v>
      </c>
      <c r="H186" s="403"/>
      <c r="I186" s="403">
        <v>170</v>
      </c>
      <c r="J186" s="403"/>
      <c r="K186" s="403">
        <v>828</v>
      </c>
      <c r="L186" s="404">
        <v>0.76172953081876726</v>
      </c>
      <c r="M186" s="402"/>
      <c r="N186" s="403">
        <v>199</v>
      </c>
      <c r="O186" s="403"/>
      <c r="P186" s="403">
        <v>60</v>
      </c>
      <c r="Q186" s="403"/>
      <c r="R186" s="403">
        <v>259</v>
      </c>
      <c r="S186" s="404">
        <v>0.23827046918123276</v>
      </c>
      <c r="T186" s="402"/>
      <c r="U186" s="256">
        <v>1087</v>
      </c>
    </row>
    <row r="187" spans="1:21" ht="24" customHeight="1">
      <c r="A187" s="401" t="s">
        <v>384</v>
      </c>
      <c r="B187" s="402"/>
      <c r="C187" s="256">
        <v>1608</v>
      </c>
      <c r="D187" s="403">
        <v>-934</v>
      </c>
      <c r="E187" s="404">
        <v>-0.58079999999999998</v>
      </c>
      <c r="F187" s="402"/>
      <c r="G187" s="403">
        <v>105</v>
      </c>
      <c r="H187" s="403">
        <v>20</v>
      </c>
      <c r="I187" s="403">
        <v>418</v>
      </c>
      <c r="J187" s="403">
        <v>37</v>
      </c>
      <c r="K187" s="403">
        <v>580</v>
      </c>
      <c r="L187" s="404">
        <v>0.86053412462908019</v>
      </c>
      <c r="M187" s="402"/>
      <c r="N187" s="403">
        <v>40</v>
      </c>
      <c r="O187" s="403">
        <v>5</v>
      </c>
      <c r="P187" s="403">
        <v>43</v>
      </c>
      <c r="Q187" s="403">
        <v>6</v>
      </c>
      <c r="R187" s="403">
        <v>94</v>
      </c>
      <c r="S187" s="404">
        <v>0.13946587537091987</v>
      </c>
      <c r="T187" s="402"/>
      <c r="U187" s="403">
        <v>674</v>
      </c>
    </row>
    <row r="188" spans="1:21" ht="24" customHeight="1">
      <c r="A188" s="398"/>
      <c r="B188" s="399"/>
      <c r="C188" s="398"/>
      <c r="D188" s="398"/>
      <c r="E188" s="398"/>
      <c r="F188" s="399"/>
      <c r="G188" s="398"/>
      <c r="H188" s="398"/>
      <c r="I188" s="398"/>
      <c r="J188" s="398"/>
      <c r="K188" s="398"/>
      <c r="L188" s="400"/>
      <c r="M188" s="399"/>
      <c r="N188" s="398"/>
      <c r="O188" s="398"/>
      <c r="P188" s="398"/>
      <c r="Q188" s="398"/>
      <c r="R188" s="398"/>
      <c r="S188" s="400"/>
      <c r="T188" s="399"/>
      <c r="U188" s="398"/>
    </row>
    <row r="189" spans="1:21" ht="24" customHeight="1">
      <c r="A189" s="262" t="s">
        <v>117</v>
      </c>
      <c r="B189" s="180"/>
      <c r="C189" s="263">
        <v>8233</v>
      </c>
      <c r="D189" s="263">
        <v>-1678</v>
      </c>
      <c r="E189" s="182">
        <v>-0.20380000000000001</v>
      </c>
      <c r="F189" s="180"/>
      <c r="G189" s="263">
        <v>2247</v>
      </c>
      <c r="H189" s="264">
        <v>197</v>
      </c>
      <c r="I189" s="263">
        <v>2574</v>
      </c>
      <c r="J189" s="264">
        <v>91</v>
      </c>
      <c r="K189" s="263">
        <v>5109</v>
      </c>
      <c r="L189" s="182">
        <v>0.77940503432494279</v>
      </c>
      <c r="M189" s="180"/>
      <c r="N189" s="264">
        <v>841</v>
      </c>
      <c r="O189" s="264">
        <v>69</v>
      </c>
      <c r="P189" s="264">
        <v>531</v>
      </c>
      <c r="Q189" s="264">
        <v>5</v>
      </c>
      <c r="R189" s="263">
        <v>1446</v>
      </c>
      <c r="S189" s="182">
        <v>0.22059496567505721</v>
      </c>
      <c r="T189" s="180"/>
      <c r="U189" s="263">
        <v>6555</v>
      </c>
    </row>
    <row r="190" spans="1:21" ht="24" customHeight="1">
      <c r="A190" s="398"/>
      <c r="B190" s="399"/>
      <c r="C190" s="398"/>
      <c r="D190" s="398"/>
      <c r="E190" s="398"/>
      <c r="F190" s="399"/>
      <c r="G190" s="398"/>
      <c r="H190" s="398"/>
      <c r="I190" s="398"/>
      <c r="J190" s="398"/>
      <c r="K190" s="398"/>
      <c r="L190" s="400"/>
      <c r="M190" s="399"/>
      <c r="N190" s="398"/>
      <c r="O190" s="398"/>
      <c r="P190" s="398"/>
      <c r="Q190" s="398"/>
      <c r="R190" s="398"/>
      <c r="S190" s="400"/>
      <c r="T190" s="399"/>
      <c r="U190" s="398"/>
    </row>
    <row r="191" spans="1:21" ht="24" customHeight="1">
      <c r="A191" s="401" t="s">
        <v>385</v>
      </c>
      <c r="B191" s="402"/>
      <c r="C191" s="256">
        <v>1044</v>
      </c>
      <c r="D191" s="403">
        <v>216</v>
      </c>
      <c r="E191" s="404">
        <v>0.2069</v>
      </c>
      <c r="F191" s="402"/>
      <c r="G191" s="403">
        <v>708</v>
      </c>
      <c r="H191" s="403">
        <v>65</v>
      </c>
      <c r="I191" s="403">
        <v>348</v>
      </c>
      <c r="J191" s="403">
        <v>24</v>
      </c>
      <c r="K191" s="256">
        <v>1145</v>
      </c>
      <c r="L191" s="404">
        <v>0.90873015873015872</v>
      </c>
      <c r="M191" s="402"/>
      <c r="N191" s="403">
        <v>106</v>
      </c>
      <c r="O191" s="403">
        <v>9</v>
      </c>
      <c r="P191" s="403"/>
      <c r="Q191" s="403"/>
      <c r="R191" s="403">
        <v>115</v>
      </c>
      <c r="S191" s="404">
        <v>9.1269841269841265E-2</v>
      </c>
      <c r="T191" s="402"/>
      <c r="U191" s="256">
        <v>1260</v>
      </c>
    </row>
    <row r="192" spans="1:21" ht="24" customHeight="1">
      <c r="A192" s="401" t="s">
        <v>386</v>
      </c>
      <c r="B192" s="402"/>
      <c r="C192" s="256">
        <v>1673</v>
      </c>
      <c r="D192" s="403">
        <v>460</v>
      </c>
      <c r="E192" s="404">
        <v>0.27500000000000002</v>
      </c>
      <c r="F192" s="402"/>
      <c r="G192" s="403">
        <v>655</v>
      </c>
      <c r="H192" s="403">
        <v>60</v>
      </c>
      <c r="I192" s="403">
        <v>580</v>
      </c>
      <c r="J192" s="403">
        <v>13</v>
      </c>
      <c r="K192" s="256">
        <v>1308</v>
      </c>
      <c r="L192" s="404">
        <v>0.61322081575246135</v>
      </c>
      <c r="M192" s="402"/>
      <c r="N192" s="403">
        <v>544</v>
      </c>
      <c r="O192" s="403">
        <v>54</v>
      </c>
      <c r="P192" s="403">
        <v>225</v>
      </c>
      <c r="Q192" s="403">
        <v>2</v>
      </c>
      <c r="R192" s="403">
        <v>825</v>
      </c>
      <c r="S192" s="404">
        <v>0.38677918424753871</v>
      </c>
      <c r="T192" s="402"/>
      <c r="U192" s="256">
        <v>2133</v>
      </c>
    </row>
    <row r="193" spans="1:21" ht="24" customHeight="1">
      <c r="A193" s="401" t="s">
        <v>387</v>
      </c>
      <c r="B193" s="402"/>
      <c r="C193" s="256">
        <v>2300</v>
      </c>
      <c r="D193" s="256">
        <v>-1479</v>
      </c>
      <c r="E193" s="404">
        <v>-0.64300000000000002</v>
      </c>
      <c r="F193" s="402"/>
      <c r="G193" s="403">
        <v>287</v>
      </c>
      <c r="H193" s="403">
        <v>26</v>
      </c>
      <c r="I193" s="403">
        <v>428</v>
      </c>
      <c r="J193" s="403">
        <v>13</v>
      </c>
      <c r="K193" s="403">
        <v>754</v>
      </c>
      <c r="L193" s="404">
        <v>0.9183922046285018</v>
      </c>
      <c r="M193" s="402"/>
      <c r="N193" s="403">
        <v>10</v>
      </c>
      <c r="O193" s="403"/>
      <c r="P193" s="403">
        <v>56</v>
      </c>
      <c r="Q193" s="403">
        <v>1</v>
      </c>
      <c r="R193" s="403">
        <v>67</v>
      </c>
      <c r="S193" s="404">
        <v>8.1607795371498176E-2</v>
      </c>
      <c r="T193" s="402"/>
      <c r="U193" s="403">
        <v>821</v>
      </c>
    </row>
    <row r="194" spans="1:21" ht="24" customHeight="1">
      <c r="A194" s="401" t="s">
        <v>388</v>
      </c>
      <c r="B194" s="402"/>
      <c r="C194" s="403">
        <v>634</v>
      </c>
      <c r="D194" s="403">
        <v>-175</v>
      </c>
      <c r="E194" s="404">
        <v>-0.27600000000000002</v>
      </c>
      <c r="F194" s="402"/>
      <c r="G194" s="403">
        <v>95</v>
      </c>
      <c r="H194" s="403">
        <v>6</v>
      </c>
      <c r="I194" s="403">
        <v>279</v>
      </c>
      <c r="J194" s="403">
        <v>9</v>
      </c>
      <c r="K194" s="403">
        <v>389</v>
      </c>
      <c r="L194" s="404">
        <v>0.84749455337690638</v>
      </c>
      <c r="M194" s="402"/>
      <c r="N194" s="403">
        <v>26</v>
      </c>
      <c r="O194" s="403">
        <v>5</v>
      </c>
      <c r="P194" s="403">
        <v>38</v>
      </c>
      <c r="Q194" s="403">
        <v>1</v>
      </c>
      <c r="R194" s="403">
        <v>70</v>
      </c>
      <c r="S194" s="404">
        <v>0.15250544662309368</v>
      </c>
      <c r="T194" s="402"/>
      <c r="U194" s="403">
        <v>459</v>
      </c>
    </row>
    <row r="195" spans="1:21" ht="24" customHeight="1">
      <c r="A195" s="401" t="s">
        <v>389</v>
      </c>
      <c r="B195" s="402"/>
      <c r="C195" s="403">
        <v>385</v>
      </c>
      <c r="D195" s="403">
        <v>-21</v>
      </c>
      <c r="E195" s="404">
        <v>-5.45E-2</v>
      </c>
      <c r="F195" s="402"/>
      <c r="G195" s="403">
        <v>102</v>
      </c>
      <c r="H195" s="403">
        <v>14</v>
      </c>
      <c r="I195" s="403">
        <v>235</v>
      </c>
      <c r="J195" s="403">
        <v>7</v>
      </c>
      <c r="K195" s="403">
        <v>358</v>
      </c>
      <c r="L195" s="404">
        <v>0.98351648351648346</v>
      </c>
      <c r="M195" s="402"/>
      <c r="N195" s="403"/>
      <c r="O195" s="403"/>
      <c r="P195" s="403">
        <v>6</v>
      </c>
      <c r="Q195" s="403"/>
      <c r="R195" s="403">
        <v>6</v>
      </c>
      <c r="S195" s="404">
        <v>1.6483516483516484E-2</v>
      </c>
      <c r="T195" s="402"/>
      <c r="U195" s="403">
        <v>364</v>
      </c>
    </row>
    <row r="196" spans="1:21" ht="24" customHeight="1">
      <c r="A196" s="401" t="s">
        <v>390</v>
      </c>
      <c r="B196" s="402"/>
      <c r="C196" s="403">
        <v>350</v>
      </c>
      <c r="D196" s="403">
        <v>9</v>
      </c>
      <c r="E196" s="404">
        <v>2.5700000000000001E-2</v>
      </c>
      <c r="F196" s="402"/>
      <c r="G196" s="403">
        <v>196</v>
      </c>
      <c r="H196" s="403">
        <v>13</v>
      </c>
      <c r="I196" s="403">
        <v>134</v>
      </c>
      <c r="J196" s="403">
        <v>8</v>
      </c>
      <c r="K196" s="403">
        <v>351</v>
      </c>
      <c r="L196" s="404">
        <v>0.97771587743732591</v>
      </c>
      <c r="M196" s="402"/>
      <c r="N196" s="403"/>
      <c r="O196" s="403"/>
      <c r="P196" s="403">
        <v>7</v>
      </c>
      <c r="Q196" s="403">
        <v>1</v>
      </c>
      <c r="R196" s="403">
        <v>8</v>
      </c>
      <c r="S196" s="404">
        <v>2.2284122562674095E-2</v>
      </c>
      <c r="T196" s="402"/>
      <c r="U196" s="403">
        <v>359</v>
      </c>
    </row>
    <row r="197" spans="1:21" ht="24" customHeight="1">
      <c r="A197" s="401" t="s">
        <v>391</v>
      </c>
      <c r="B197" s="402"/>
      <c r="C197" s="403">
        <v>480</v>
      </c>
      <c r="D197" s="403">
        <v>-287</v>
      </c>
      <c r="E197" s="404">
        <v>-0.59789999999999999</v>
      </c>
      <c r="F197" s="402"/>
      <c r="G197" s="403">
        <v>26</v>
      </c>
      <c r="H197" s="403">
        <v>3</v>
      </c>
      <c r="I197" s="403">
        <v>147</v>
      </c>
      <c r="J197" s="403">
        <v>4</v>
      </c>
      <c r="K197" s="403">
        <v>180</v>
      </c>
      <c r="L197" s="404">
        <v>0.93264248704663222</v>
      </c>
      <c r="M197" s="402"/>
      <c r="N197" s="403">
        <v>3</v>
      </c>
      <c r="O197" s="403"/>
      <c r="P197" s="403">
        <v>10</v>
      </c>
      <c r="Q197" s="403"/>
      <c r="R197" s="403">
        <v>13</v>
      </c>
      <c r="S197" s="404">
        <v>6.7357512953367879E-2</v>
      </c>
      <c r="T197" s="402"/>
      <c r="U197" s="403">
        <v>193</v>
      </c>
    </row>
    <row r="198" spans="1:21" ht="24" customHeight="1">
      <c r="A198" s="401" t="s">
        <v>392</v>
      </c>
      <c r="B198" s="402"/>
      <c r="C198" s="403">
        <v>692</v>
      </c>
      <c r="D198" s="403">
        <v>-226</v>
      </c>
      <c r="E198" s="404">
        <v>-0.3266</v>
      </c>
      <c r="F198" s="402"/>
      <c r="G198" s="403">
        <v>60</v>
      </c>
      <c r="H198" s="403">
        <v>6</v>
      </c>
      <c r="I198" s="403">
        <v>171</v>
      </c>
      <c r="J198" s="403">
        <v>6</v>
      </c>
      <c r="K198" s="403">
        <v>243</v>
      </c>
      <c r="L198" s="404">
        <v>0.52145922746781115</v>
      </c>
      <c r="M198" s="402"/>
      <c r="N198" s="403">
        <v>146</v>
      </c>
      <c r="O198" s="403">
        <v>1</v>
      </c>
      <c r="P198" s="403">
        <v>76</v>
      </c>
      <c r="Q198" s="403"/>
      <c r="R198" s="403">
        <v>223</v>
      </c>
      <c r="S198" s="404">
        <v>0.47854077253218885</v>
      </c>
      <c r="T198" s="402"/>
      <c r="U198" s="403">
        <v>466</v>
      </c>
    </row>
    <row r="199" spans="1:21" ht="24" customHeight="1">
      <c r="A199" s="401" t="s">
        <v>393</v>
      </c>
      <c r="B199" s="402"/>
      <c r="C199" s="403">
        <v>220</v>
      </c>
      <c r="D199" s="403">
        <v>-105</v>
      </c>
      <c r="E199" s="404">
        <v>-0.4773</v>
      </c>
      <c r="F199" s="402"/>
      <c r="G199" s="403">
        <v>10</v>
      </c>
      <c r="H199" s="403">
        <v>1</v>
      </c>
      <c r="I199" s="403">
        <v>58</v>
      </c>
      <c r="J199" s="403">
        <v>2</v>
      </c>
      <c r="K199" s="403">
        <v>71</v>
      </c>
      <c r="L199" s="404">
        <v>0.61739130434782608</v>
      </c>
      <c r="M199" s="402"/>
      <c r="N199" s="403">
        <v>1</v>
      </c>
      <c r="O199" s="403"/>
      <c r="P199" s="403">
        <v>43</v>
      </c>
      <c r="Q199" s="403"/>
      <c r="R199" s="403">
        <v>44</v>
      </c>
      <c r="S199" s="404">
        <v>0.38260869565217392</v>
      </c>
      <c r="T199" s="402"/>
      <c r="U199" s="403">
        <v>115</v>
      </c>
    </row>
    <row r="200" spans="1:21" ht="24" customHeight="1">
      <c r="A200" s="401" t="s">
        <v>394</v>
      </c>
      <c r="B200" s="402"/>
      <c r="C200" s="403">
        <v>170</v>
      </c>
      <c r="D200" s="403">
        <v>-38</v>
      </c>
      <c r="E200" s="404">
        <v>-0.2235</v>
      </c>
      <c r="F200" s="402"/>
      <c r="G200" s="403">
        <v>35</v>
      </c>
      <c r="H200" s="403">
        <v>3</v>
      </c>
      <c r="I200" s="403">
        <v>84</v>
      </c>
      <c r="J200" s="403">
        <v>5</v>
      </c>
      <c r="K200" s="403">
        <v>127</v>
      </c>
      <c r="L200" s="404">
        <v>0.96212121212121215</v>
      </c>
      <c r="M200" s="402"/>
      <c r="N200" s="403"/>
      <c r="O200" s="403"/>
      <c r="P200" s="403">
        <v>5</v>
      </c>
      <c r="Q200" s="403"/>
      <c r="R200" s="403">
        <v>5</v>
      </c>
      <c r="S200" s="404">
        <v>3.787878787878788E-2</v>
      </c>
      <c r="T200" s="402"/>
      <c r="U200" s="403">
        <v>132</v>
      </c>
    </row>
    <row r="201" spans="1:21" ht="24" customHeight="1">
      <c r="A201" s="401" t="s">
        <v>395</v>
      </c>
      <c r="B201" s="402"/>
      <c r="C201" s="403">
        <v>285</v>
      </c>
      <c r="D201" s="403">
        <v>-32</v>
      </c>
      <c r="E201" s="404">
        <v>-0.1123</v>
      </c>
      <c r="F201" s="402"/>
      <c r="G201" s="403">
        <v>73</v>
      </c>
      <c r="H201" s="403"/>
      <c r="I201" s="403">
        <v>110</v>
      </c>
      <c r="J201" s="403"/>
      <c r="K201" s="403">
        <v>183</v>
      </c>
      <c r="L201" s="404">
        <v>0.72332015810276684</v>
      </c>
      <c r="M201" s="402"/>
      <c r="N201" s="403">
        <v>5</v>
      </c>
      <c r="O201" s="403"/>
      <c r="P201" s="403">
        <v>65</v>
      </c>
      <c r="Q201" s="403"/>
      <c r="R201" s="403">
        <v>70</v>
      </c>
      <c r="S201" s="404">
        <v>0.27667984189723321</v>
      </c>
      <c r="T201" s="402"/>
      <c r="U201" s="403">
        <v>253</v>
      </c>
    </row>
    <row r="202" spans="1:21" ht="24" customHeight="1">
      <c r="A202" s="398"/>
      <c r="B202" s="399"/>
      <c r="C202" s="398"/>
      <c r="D202" s="398"/>
      <c r="E202" s="398"/>
      <c r="F202" s="399"/>
      <c r="G202" s="398"/>
      <c r="H202" s="398"/>
      <c r="I202" s="398"/>
      <c r="J202" s="398"/>
      <c r="K202" s="398"/>
      <c r="L202" s="400"/>
      <c r="M202" s="399"/>
      <c r="N202" s="398"/>
      <c r="O202" s="398"/>
      <c r="P202" s="398"/>
      <c r="Q202" s="398"/>
      <c r="R202" s="398"/>
      <c r="S202" s="400"/>
      <c r="T202" s="399"/>
      <c r="U202" s="398"/>
    </row>
    <row r="203" spans="1:21" ht="24" customHeight="1">
      <c r="A203" s="262" t="s">
        <v>118</v>
      </c>
      <c r="B203" s="180"/>
      <c r="C203" s="263">
        <v>2047</v>
      </c>
      <c r="D203" s="263">
        <v>1833</v>
      </c>
      <c r="E203" s="182">
        <v>0.89549999999999996</v>
      </c>
      <c r="F203" s="180"/>
      <c r="G203" s="264">
        <v>975</v>
      </c>
      <c r="H203" s="264">
        <v>78</v>
      </c>
      <c r="I203" s="263">
        <v>2328</v>
      </c>
      <c r="J203" s="264">
        <v>155</v>
      </c>
      <c r="K203" s="263">
        <v>3536</v>
      </c>
      <c r="L203" s="182">
        <v>0.91134020618556699</v>
      </c>
      <c r="M203" s="180"/>
      <c r="N203" s="264">
        <v>137</v>
      </c>
      <c r="O203" s="264">
        <v>4</v>
      </c>
      <c r="P203" s="264">
        <v>199</v>
      </c>
      <c r="Q203" s="264">
        <v>4</v>
      </c>
      <c r="R203" s="264">
        <v>344</v>
      </c>
      <c r="S203" s="182">
        <v>8.8659793814432994E-2</v>
      </c>
      <c r="T203" s="180"/>
      <c r="U203" s="263">
        <v>3880</v>
      </c>
    </row>
    <row r="204" spans="1:21" ht="24" customHeight="1">
      <c r="A204" s="398"/>
      <c r="B204" s="399"/>
      <c r="C204" s="398"/>
      <c r="D204" s="398"/>
      <c r="E204" s="398"/>
      <c r="F204" s="399"/>
      <c r="G204" s="398"/>
      <c r="H204" s="398"/>
      <c r="I204" s="398"/>
      <c r="J204" s="398"/>
      <c r="K204" s="398"/>
      <c r="L204" s="400"/>
      <c r="M204" s="399"/>
      <c r="N204" s="398"/>
      <c r="O204" s="398"/>
      <c r="P204" s="398"/>
      <c r="Q204" s="398"/>
      <c r="R204" s="398"/>
      <c r="S204" s="400"/>
      <c r="T204" s="399"/>
      <c r="U204" s="398"/>
    </row>
    <row r="205" spans="1:21" ht="24" customHeight="1">
      <c r="A205" s="401" t="s">
        <v>396</v>
      </c>
      <c r="B205" s="402"/>
      <c r="C205" s="403">
        <v>216</v>
      </c>
      <c r="D205" s="403">
        <v>582</v>
      </c>
      <c r="E205" s="404">
        <v>2.6943999999999999</v>
      </c>
      <c r="F205" s="402"/>
      <c r="G205" s="403">
        <v>338</v>
      </c>
      <c r="H205" s="403"/>
      <c r="I205" s="403">
        <v>446</v>
      </c>
      <c r="J205" s="403"/>
      <c r="K205" s="403">
        <v>784</v>
      </c>
      <c r="L205" s="404">
        <v>0.98245614035087725</v>
      </c>
      <c r="M205" s="402"/>
      <c r="N205" s="403">
        <v>3</v>
      </c>
      <c r="O205" s="403"/>
      <c r="P205" s="403">
        <v>11</v>
      </c>
      <c r="Q205" s="403"/>
      <c r="R205" s="403">
        <v>14</v>
      </c>
      <c r="S205" s="404">
        <v>1.7543859649122806E-2</v>
      </c>
      <c r="T205" s="402"/>
      <c r="U205" s="403">
        <v>798</v>
      </c>
    </row>
    <row r="206" spans="1:21" ht="24" customHeight="1">
      <c r="A206" s="401" t="s">
        <v>397</v>
      </c>
      <c r="B206" s="402"/>
      <c r="C206" s="403">
        <v>132</v>
      </c>
      <c r="D206" s="403">
        <v>444</v>
      </c>
      <c r="E206" s="404">
        <v>3.3635999999999999</v>
      </c>
      <c r="F206" s="402"/>
      <c r="G206" s="403">
        <v>223</v>
      </c>
      <c r="H206" s="403"/>
      <c r="I206" s="403">
        <v>311</v>
      </c>
      <c r="J206" s="403"/>
      <c r="K206" s="403">
        <v>534</v>
      </c>
      <c r="L206" s="404">
        <v>0.92708333333333326</v>
      </c>
      <c r="M206" s="402"/>
      <c r="N206" s="403">
        <v>26</v>
      </c>
      <c r="O206" s="403"/>
      <c r="P206" s="403">
        <v>16</v>
      </c>
      <c r="Q206" s="403"/>
      <c r="R206" s="403">
        <v>42</v>
      </c>
      <c r="S206" s="404">
        <v>7.2916666666666671E-2</v>
      </c>
      <c r="T206" s="402"/>
      <c r="U206" s="403">
        <v>576</v>
      </c>
    </row>
    <row r="207" spans="1:21" ht="24" customHeight="1">
      <c r="A207" s="401" t="s">
        <v>398</v>
      </c>
      <c r="B207" s="402"/>
      <c r="C207" s="403">
        <v>69</v>
      </c>
      <c r="D207" s="403">
        <v>-19</v>
      </c>
      <c r="E207" s="404">
        <v>-0.27539999999999998</v>
      </c>
      <c r="F207" s="402"/>
      <c r="G207" s="403">
        <v>5</v>
      </c>
      <c r="H207" s="403"/>
      <c r="I207" s="403">
        <v>42</v>
      </c>
      <c r="J207" s="403"/>
      <c r="K207" s="403">
        <v>47</v>
      </c>
      <c r="L207" s="404">
        <v>0.94</v>
      </c>
      <c r="M207" s="402"/>
      <c r="N207" s="403">
        <v>1</v>
      </c>
      <c r="O207" s="403"/>
      <c r="P207" s="403">
        <v>2</v>
      </c>
      <c r="Q207" s="403"/>
      <c r="R207" s="403">
        <v>3</v>
      </c>
      <c r="S207" s="404">
        <v>0.06</v>
      </c>
      <c r="T207" s="402"/>
      <c r="U207" s="403">
        <v>50</v>
      </c>
    </row>
    <row r="208" spans="1:21" ht="24" customHeight="1">
      <c r="A208" s="401" t="s">
        <v>399</v>
      </c>
      <c r="B208" s="402"/>
      <c r="C208" s="256">
        <v>1500</v>
      </c>
      <c r="D208" s="403">
        <v>715</v>
      </c>
      <c r="E208" s="404">
        <v>0.47670000000000001</v>
      </c>
      <c r="F208" s="402"/>
      <c r="G208" s="403">
        <v>409</v>
      </c>
      <c r="H208" s="403"/>
      <c r="I208" s="256">
        <v>1529</v>
      </c>
      <c r="J208" s="403"/>
      <c r="K208" s="256">
        <v>1938</v>
      </c>
      <c r="L208" s="404">
        <v>0.87494356659142214</v>
      </c>
      <c r="M208" s="402"/>
      <c r="N208" s="403">
        <v>107</v>
      </c>
      <c r="O208" s="403"/>
      <c r="P208" s="403">
        <v>170</v>
      </c>
      <c r="Q208" s="403"/>
      <c r="R208" s="403">
        <v>277</v>
      </c>
      <c r="S208" s="404">
        <v>0.12505643340857786</v>
      </c>
      <c r="T208" s="402"/>
      <c r="U208" s="256">
        <v>2215</v>
      </c>
    </row>
    <row r="209" spans="1:21" ht="24" customHeight="1">
      <c r="A209" s="401" t="s">
        <v>400</v>
      </c>
      <c r="B209" s="402"/>
      <c r="C209" s="403">
        <v>130</v>
      </c>
      <c r="D209" s="403">
        <v>111</v>
      </c>
      <c r="E209" s="404">
        <v>0.8538</v>
      </c>
      <c r="F209" s="402"/>
      <c r="G209" s="403"/>
      <c r="H209" s="403">
        <v>78</v>
      </c>
      <c r="I209" s="403"/>
      <c r="J209" s="403">
        <v>155</v>
      </c>
      <c r="K209" s="403">
        <v>233</v>
      </c>
      <c r="L209" s="404">
        <v>0.96680497925311204</v>
      </c>
      <c r="M209" s="402"/>
      <c r="N209" s="403"/>
      <c r="O209" s="403">
        <v>4</v>
      </c>
      <c r="P209" s="403"/>
      <c r="Q209" s="403">
        <v>4</v>
      </c>
      <c r="R209" s="403">
        <v>8</v>
      </c>
      <c r="S209" s="404">
        <v>3.3195020746887967E-2</v>
      </c>
      <c r="T209" s="402"/>
      <c r="U209" s="403">
        <v>241</v>
      </c>
    </row>
    <row r="210" spans="1:21" ht="24" customHeight="1">
      <c r="A210" s="398"/>
      <c r="B210" s="399"/>
      <c r="C210" s="398"/>
      <c r="D210" s="398"/>
      <c r="E210" s="398"/>
      <c r="F210" s="399"/>
      <c r="G210" s="398"/>
      <c r="H210" s="398"/>
      <c r="I210" s="398"/>
      <c r="J210" s="398"/>
      <c r="K210" s="398"/>
      <c r="L210" s="400"/>
      <c r="M210" s="399"/>
      <c r="N210" s="398"/>
      <c r="O210" s="398"/>
      <c r="P210" s="398"/>
      <c r="Q210" s="398"/>
      <c r="R210" s="398"/>
      <c r="S210" s="400"/>
      <c r="T210" s="399"/>
      <c r="U210" s="398"/>
    </row>
    <row r="211" spans="1:21" ht="24" customHeight="1">
      <c r="A211" s="262" t="s">
        <v>119</v>
      </c>
      <c r="B211" s="180"/>
      <c r="C211" s="263">
        <v>1173</v>
      </c>
      <c r="D211" s="263">
        <v>1564</v>
      </c>
      <c r="E211" s="182">
        <v>1.3332999999999999</v>
      </c>
      <c r="F211" s="180"/>
      <c r="G211" s="263">
        <v>1273</v>
      </c>
      <c r="H211" s="264">
        <v>94</v>
      </c>
      <c r="I211" s="263">
        <v>1250</v>
      </c>
      <c r="J211" s="264">
        <v>79</v>
      </c>
      <c r="K211" s="263">
        <v>2696</v>
      </c>
      <c r="L211" s="182">
        <v>0.98502009499451959</v>
      </c>
      <c r="M211" s="180"/>
      <c r="N211" s="264">
        <v>14</v>
      </c>
      <c r="O211" s="264">
        <v>2</v>
      </c>
      <c r="P211" s="264">
        <v>23</v>
      </c>
      <c r="Q211" s="264">
        <v>2</v>
      </c>
      <c r="R211" s="264">
        <v>41</v>
      </c>
      <c r="S211" s="182">
        <v>1.4979905005480455E-2</v>
      </c>
      <c r="T211" s="180"/>
      <c r="U211" s="263">
        <v>2737</v>
      </c>
    </row>
    <row r="212" spans="1:21" ht="24" customHeight="1">
      <c r="A212" s="398"/>
      <c r="B212" s="399"/>
      <c r="C212" s="398"/>
      <c r="D212" s="398"/>
      <c r="E212" s="398"/>
      <c r="F212" s="399"/>
      <c r="G212" s="398"/>
      <c r="H212" s="398"/>
      <c r="I212" s="398"/>
      <c r="J212" s="398"/>
      <c r="K212" s="398"/>
      <c r="L212" s="400"/>
      <c r="M212" s="399"/>
      <c r="N212" s="398"/>
      <c r="O212" s="398"/>
      <c r="P212" s="398"/>
      <c r="Q212" s="398"/>
      <c r="R212" s="398"/>
      <c r="S212" s="400"/>
      <c r="T212" s="399"/>
      <c r="U212" s="398"/>
    </row>
    <row r="213" spans="1:21" ht="24" customHeight="1">
      <c r="A213" s="401" t="s">
        <v>401</v>
      </c>
      <c r="B213" s="402"/>
      <c r="C213" s="403">
        <v>962</v>
      </c>
      <c r="D213" s="256">
        <v>1337</v>
      </c>
      <c r="E213" s="404">
        <v>1.3897999999999999</v>
      </c>
      <c r="F213" s="402"/>
      <c r="G213" s="256">
        <v>1094</v>
      </c>
      <c r="H213" s="403"/>
      <c r="I213" s="256">
        <v>1170</v>
      </c>
      <c r="J213" s="403"/>
      <c r="K213" s="256">
        <v>2264</v>
      </c>
      <c r="L213" s="404">
        <v>0.98477598956067847</v>
      </c>
      <c r="M213" s="402"/>
      <c r="N213" s="403">
        <v>13</v>
      </c>
      <c r="O213" s="403"/>
      <c r="P213" s="403">
        <v>22</v>
      </c>
      <c r="Q213" s="403"/>
      <c r="R213" s="403">
        <v>35</v>
      </c>
      <c r="S213" s="404">
        <v>1.5224010439321445E-2</v>
      </c>
      <c r="T213" s="402"/>
      <c r="U213" s="256">
        <v>2299</v>
      </c>
    </row>
    <row r="214" spans="1:21" ht="24" customHeight="1">
      <c r="A214" s="401" t="s">
        <v>402</v>
      </c>
      <c r="B214" s="402"/>
      <c r="C214" s="403">
        <v>95</v>
      </c>
      <c r="D214" s="403">
        <v>166</v>
      </c>
      <c r="E214" s="404">
        <v>1.7474000000000001</v>
      </c>
      <c r="F214" s="402"/>
      <c r="G214" s="403">
        <v>179</v>
      </c>
      <c r="H214" s="403"/>
      <c r="I214" s="403">
        <v>80</v>
      </c>
      <c r="J214" s="403"/>
      <c r="K214" s="403">
        <v>259</v>
      </c>
      <c r="L214" s="404">
        <v>0.9923371647509579</v>
      </c>
      <c r="M214" s="402"/>
      <c r="N214" s="403">
        <v>1</v>
      </c>
      <c r="O214" s="403"/>
      <c r="P214" s="403">
        <v>1</v>
      </c>
      <c r="Q214" s="403"/>
      <c r="R214" s="403">
        <v>2</v>
      </c>
      <c r="S214" s="404">
        <v>7.6628352490421461E-3</v>
      </c>
      <c r="T214" s="402"/>
      <c r="U214" s="403">
        <v>261</v>
      </c>
    </row>
    <row r="215" spans="1:21" ht="24" customHeight="1">
      <c r="A215" s="401" t="s">
        <v>403</v>
      </c>
      <c r="B215" s="402"/>
      <c r="C215" s="403">
        <v>116</v>
      </c>
      <c r="D215" s="403">
        <v>61</v>
      </c>
      <c r="E215" s="404">
        <v>0.52590000000000003</v>
      </c>
      <c r="F215" s="402"/>
      <c r="G215" s="403"/>
      <c r="H215" s="403">
        <v>94</v>
      </c>
      <c r="I215" s="403"/>
      <c r="J215" s="403">
        <v>79</v>
      </c>
      <c r="K215" s="403">
        <v>173</v>
      </c>
      <c r="L215" s="404">
        <v>0.97740112994350281</v>
      </c>
      <c r="M215" s="402"/>
      <c r="N215" s="403"/>
      <c r="O215" s="403">
        <v>2</v>
      </c>
      <c r="P215" s="403"/>
      <c r="Q215" s="403">
        <v>2</v>
      </c>
      <c r="R215" s="403">
        <v>4</v>
      </c>
      <c r="S215" s="404">
        <v>2.2598870056497175E-2</v>
      </c>
      <c r="T215" s="402"/>
      <c r="U215" s="403">
        <v>177</v>
      </c>
    </row>
    <row r="216" spans="1:21" ht="24" customHeight="1">
      <c r="A216" s="398"/>
      <c r="B216" s="399"/>
      <c r="C216" s="398"/>
      <c r="D216" s="398"/>
      <c r="E216" s="398"/>
      <c r="F216" s="399"/>
      <c r="G216" s="398"/>
      <c r="H216" s="398"/>
      <c r="I216" s="398"/>
      <c r="J216" s="398"/>
      <c r="K216" s="398"/>
      <c r="L216" s="400"/>
      <c r="M216" s="399"/>
      <c r="N216" s="398"/>
      <c r="O216" s="398"/>
      <c r="P216" s="398"/>
      <c r="Q216" s="398"/>
      <c r="R216" s="398"/>
      <c r="S216" s="400"/>
      <c r="T216" s="399"/>
      <c r="U216" s="398"/>
    </row>
    <row r="217" spans="1:21" ht="24" customHeight="1">
      <c r="A217" s="262" t="s">
        <v>120</v>
      </c>
      <c r="B217" s="180"/>
      <c r="C217" s="263">
        <v>9663</v>
      </c>
      <c r="D217" s="264">
        <v>499</v>
      </c>
      <c r="E217" s="182">
        <v>5.16E-2</v>
      </c>
      <c r="F217" s="180"/>
      <c r="G217" s="263">
        <v>3566</v>
      </c>
      <c r="H217" s="264">
        <v>276</v>
      </c>
      <c r="I217" s="263">
        <v>5394</v>
      </c>
      <c r="J217" s="264">
        <v>239</v>
      </c>
      <c r="K217" s="263">
        <v>9475</v>
      </c>
      <c r="L217" s="182">
        <v>0.93239519779570956</v>
      </c>
      <c r="M217" s="180"/>
      <c r="N217" s="264">
        <v>309</v>
      </c>
      <c r="O217" s="264">
        <v>28</v>
      </c>
      <c r="P217" s="264">
        <v>340</v>
      </c>
      <c r="Q217" s="264">
        <v>10</v>
      </c>
      <c r="R217" s="264">
        <v>687</v>
      </c>
      <c r="S217" s="182">
        <v>6.7604802204290493E-2</v>
      </c>
      <c r="T217" s="180"/>
      <c r="U217" s="263">
        <v>10162</v>
      </c>
    </row>
    <row r="218" spans="1:21" ht="24" customHeight="1">
      <c r="A218" s="398"/>
      <c r="B218" s="399"/>
      <c r="C218" s="398"/>
      <c r="D218" s="398"/>
      <c r="E218" s="398"/>
      <c r="F218" s="399"/>
      <c r="G218" s="398"/>
      <c r="H218" s="398"/>
      <c r="I218" s="398"/>
      <c r="J218" s="398"/>
      <c r="K218" s="398"/>
      <c r="L218" s="400"/>
      <c r="M218" s="399"/>
      <c r="N218" s="398"/>
      <c r="O218" s="398"/>
      <c r="P218" s="398"/>
      <c r="Q218" s="398"/>
      <c r="R218" s="398"/>
      <c r="S218" s="400"/>
      <c r="T218" s="399"/>
      <c r="U218" s="398"/>
    </row>
    <row r="219" spans="1:21" ht="24" customHeight="1">
      <c r="A219" s="401" t="s">
        <v>404</v>
      </c>
      <c r="B219" s="402"/>
      <c r="C219" s="256">
        <v>5441</v>
      </c>
      <c r="D219" s="403">
        <v>678</v>
      </c>
      <c r="E219" s="404">
        <v>0.1246</v>
      </c>
      <c r="F219" s="402"/>
      <c r="G219" s="256">
        <v>3249</v>
      </c>
      <c r="H219" s="403"/>
      <c r="I219" s="256">
        <v>2477</v>
      </c>
      <c r="J219" s="403"/>
      <c r="K219" s="256">
        <v>5726</v>
      </c>
      <c r="L219" s="404">
        <v>0.93577381925151171</v>
      </c>
      <c r="M219" s="402"/>
      <c r="N219" s="403">
        <v>253</v>
      </c>
      <c r="O219" s="403"/>
      <c r="P219" s="403">
        <v>140</v>
      </c>
      <c r="Q219" s="403"/>
      <c r="R219" s="403">
        <v>393</v>
      </c>
      <c r="S219" s="404">
        <v>6.4226180748488307E-2</v>
      </c>
      <c r="T219" s="402"/>
      <c r="U219" s="256">
        <v>6119</v>
      </c>
    </row>
    <row r="220" spans="1:21" ht="24" customHeight="1">
      <c r="A220" s="401" t="s">
        <v>405</v>
      </c>
      <c r="B220" s="402"/>
      <c r="C220" s="256">
        <v>2057</v>
      </c>
      <c r="D220" s="403">
        <v>-276</v>
      </c>
      <c r="E220" s="404">
        <v>-0.13420000000000001</v>
      </c>
      <c r="F220" s="402"/>
      <c r="G220" s="403">
        <v>113</v>
      </c>
      <c r="H220" s="403"/>
      <c r="I220" s="256">
        <v>1511</v>
      </c>
      <c r="J220" s="403"/>
      <c r="K220" s="256">
        <v>1624</v>
      </c>
      <c r="L220" s="404">
        <v>0.91184727681078048</v>
      </c>
      <c r="M220" s="402"/>
      <c r="N220" s="403">
        <v>22</v>
      </c>
      <c r="O220" s="403"/>
      <c r="P220" s="403">
        <v>135</v>
      </c>
      <c r="Q220" s="403"/>
      <c r="R220" s="403">
        <v>157</v>
      </c>
      <c r="S220" s="404">
        <v>8.8152723189219545E-2</v>
      </c>
      <c r="T220" s="402"/>
      <c r="U220" s="256">
        <v>1781</v>
      </c>
    </row>
    <row r="221" spans="1:21" ht="24" customHeight="1">
      <c r="A221" s="401" t="s">
        <v>406</v>
      </c>
      <c r="B221" s="402"/>
      <c r="C221" s="403">
        <v>603</v>
      </c>
      <c r="D221" s="403">
        <v>-50</v>
      </c>
      <c r="E221" s="404">
        <v>-8.2900000000000001E-2</v>
      </c>
      <c r="F221" s="402"/>
      <c r="G221" s="403"/>
      <c r="H221" s="403">
        <v>276</v>
      </c>
      <c r="I221" s="403"/>
      <c r="J221" s="403">
        <v>239</v>
      </c>
      <c r="K221" s="403">
        <v>515</v>
      </c>
      <c r="L221" s="404">
        <v>0.93128390596745025</v>
      </c>
      <c r="M221" s="402"/>
      <c r="N221" s="403"/>
      <c r="O221" s="403">
        <v>28</v>
      </c>
      <c r="P221" s="403"/>
      <c r="Q221" s="403">
        <v>10</v>
      </c>
      <c r="R221" s="403">
        <v>38</v>
      </c>
      <c r="S221" s="404">
        <v>6.8716094032549732E-2</v>
      </c>
      <c r="T221" s="402"/>
      <c r="U221" s="403">
        <v>553</v>
      </c>
    </row>
    <row r="222" spans="1:21" ht="24" customHeight="1">
      <c r="A222" s="401" t="s">
        <v>407</v>
      </c>
      <c r="B222" s="402"/>
      <c r="C222" s="256">
        <v>1562</v>
      </c>
      <c r="D222" s="403">
        <v>147</v>
      </c>
      <c r="E222" s="404">
        <v>9.4100000000000003E-2</v>
      </c>
      <c r="F222" s="402"/>
      <c r="G222" s="403">
        <v>204</v>
      </c>
      <c r="H222" s="403"/>
      <c r="I222" s="256">
        <v>1406</v>
      </c>
      <c r="J222" s="403"/>
      <c r="K222" s="256">
        <v>1610</v>
      </c>
      <c r="L222" s="404">
        <v>0.94207138677589231</v>
      </c>
      <c r="M222" s="402"/>
      <c r="N222" s="403">
        <v>34</v>
      </c>
      <c r="O222" s="403"/>
      <c r="P222" s="403">
        <v>65</v>
      </c>
      <c r="Q222" s="403"/>
      <c r="R222" s="403">
        <v>99</v>
      </c>
      <c r="S222" s="404">
        <v>5.7928613224107667E-2</v>
      </c>
      <c r="T222" s="402"/>
      <c r="U222" s="256">
        <v>1709</v>
      </c>
    </row>
    <row r="223" spans="1:21" ht="24" customHeight="1">
      <c r="A223" s="398"/>
      <c r="B223" s="399"/>
      <c r="C223" s="398"/>
      <c r="D223" s="398"/>
      <c r="E223" s="398"/>
      <c r="F223" s="399"/>
      <c r="G223" s="398"/>
      <c r="H223" s="398"/>
      <c r="I223" s="398"/>
      <c r="J223" s="398"/>
      <c r="K223" s="398"/>
      <c r="L223" s="400"/>
      <c r="M223" s="399"/>
      <c r="N223" s="398"/>
      <c r="O223" s="398"/>
      <c r="P223" s="398"/>
      <c r="Q223" s="398"/>
      <c r="R223" s="398"/>
      <c r="S223" s="400"/>
      <c r="T223" s="399"/>
      <c r="U223" s="398"/>
    </row>
    <row r="224" spans="1:21" ht="24" customHeight="1">
      <c r="A224" s="262" t="s">
        <v>121</v>
      </c>
      <c r="B224" s="180"/>
      <c r="C224" s="263">
        <v>4072</v>
      </c>
      <c r="D224" s="264">
        <v>-211</v>
      </c>
      <c r="E224" s="182">
        <v>-5.1799999999999999E-2</v>
      </c>
      <c r="F224" s="180"/>
      <c r="G224" s="263">
        <v>1884</v>
      </c>
      <c r="H224" s="264">
        <v>91</v>
      </c>
      <c r="I224" s="263">
        <v>1757</v>
      </c>
      <c r="J224" s="264">
        <v>54</v>
      </c>
      <c r="K224" s="263">
        <v>3786</v>
      </c>
      <c r="L224" s="182">
        <v>0.98057498057498049</v>
      </c>
      <c r="M224" s="180"/>
      <c r="N224" s="264">
        <v>16</v>
      </c>
      <c r="O224" s="264">
        <v>15</v>
      </c>
      <c r="P224" s="264">
        <v>33</v>
      </c>
      <c r="Q224" s="264">
        <v>11</v>
      </c>
      <c r="R224" s="264">
        <v>75</v>
      </c>
      <c r="S224" s="182">
        <v>1.9425019425019424E-2</v>
      </c>
      <c r="T224" s="180"/>
      <c r="U224" s="263">
        <v>3861</v>
      </c>
    </row>
    <row r="225" spans="1:21" ht="24" customHeight="1">
      <c r="A225" s="398"/>
      <c r="B225" s="399"/>
      <c r="C225" s="398"/>
      <c r="D225" s="398"/>
      <c r="E225" s="398"/>
      <c r="F225" s="399"/>
      <c r="G225" s="398"/>
      <c r="H225" s="398"/>
      <c r="I225" s="398"/>
      <c r="J225" s="398"/>
      <c r="K225" s="398"/>
      <c r="L225" s="400"/>
      <c r="M225" s="399"/>
      <c r="N225" s="398"/>
      <c r="O225" s="398"/>
      <c r="P225" s="398"/>
      <c r="Q225" s="398"/>
      <c r="R225" s="398"/>
      <c r="S225" s="400"/>
      <c r="T225" s="399"/>
      <c r="U225" s="398"/>
    </row>
    <row r="226" spans="1:21" ht="24" customHeight="1">
      <c r="A226" s="401" t="s">
        <v>408</v>
      </c>
      <c r="B226" s="402"/>
      <c r="C226" s="403">
        <v>387</v>
      </c>
      <c r="D226" s="403">
        <v>-75</v>
      </c>
      <c r="E226" s="404">
        <v>-0.1938</v>
      </c>
      <c r="F226" s="402"/>
      <c r="G226" s="403">
        <v>114</v>
      </c>
      <c r="H226" s="403"/>
      <c r="I226" s="403">
        <v>197</v>
      </c>
      <c r="J226" s="403"/>
      <c r="K226" s="403">
        <v>311</v>
      </c>
      <c r="L226" s="404">
        <v>0.99679487179487181</v>
      </c>
      <c r="M226" s="402"/>
      <c r="N226" s="403"/>
      <c r="O226" s="403"/>
      <c r="P226" s="403">
        <v>1</v>
      </c>
      <c r="Q226" s="403"/>
      <c r="R226" s="403">
        <v>1</v>
      </c>
      <c r="S226" s="404">
        <v>3.2051282051282055E-3</v>
      </c>
      <c r="T226" s="402"/>
      <c r="U226" s="403">
        <v>312</v>
      </c>
    </row>
    <row r="227" spans="1:21" ht="24" customHeight="1">
      <c r="A227" s="401" t="s">
        <v>409</v>
      </c>
      <c r="B227" s="402"/>
      <c r="C227" s="403">
        <v>531</v>
      </c>
      <c r="D227" s="403">
        <v>-154</v>
      </c>
      <c r="E227" s="404">
        <v>-0.28999999999999998</v>
      </c>
      <c r="F227" s="402"/>
      <c r="G227" s="403">
        <v>136</v>
      </c>
      <c r="H227" s="403"/>
      <c r="I227" s="403">
        <v>235</v>
      </c>
      <c r="J227" s="403"/>
      <c r="K227" s="403">
        <v>371</v>
      </c>
      <c r="L227" s="404">
        <v>0.98408488063660471</v>
      </c>
      <c r="M227" s="402"/>
      <c r="N227" s="403">
        <v>2</v>
      </c>
      <c r="O227" s="403"/>
      <c r="P227" s="403">
        <v>4</v>
      </c>
      <c r="Q227" s="403"/>
      <c r="R227" s="403">
        <v>6</v>
      </c>
      <c r="S227" s="404">
        <v>1.5915119363395226E-2</v>
      </c>
      <c r="T227" s="402"/>
      <c r="U227" s="403">
        <v>377</v>
      </c>
    </row>
    <row r="228" spans="1:21" ht="24" customHeight="1">
      <c r="A228" s="401" t="s">
        <v>410</v>
      </c>
      <c r="B228" s="402"/>
      <c r="C228" s="403">
        <v>600</v>
      </c>
      <c r="D228" s="403">
        <v>-29</v>
      </c>
      <c r="E228" s="404">
        <v>-4.8300000000000003E-2</v>
      </c>
      <c r="F228" s="402"/>
      <c r="G228" s="403">
        <v>302</v>
      </c>
      <c r="H228" s="403"/>
      <c r="I228" s="403">
        <v>263</v>
      </c>
      <c r="J228" s="403"/>
      <c r="K228" s="403">
        <v>565</v>
      </c>
      <c r="L228" s="404">
        <v>0.989492119089317</v>
      </c>
      <c r="M228" s="402"/>
      <c r="N228" s="403">
        <v>1</v>
      </c>
      <c r="O228" s="403"/>
      <c r="P228" s="403">
        <v>5</v>
      </c>
      <c r="Q228" s="403"/>
      <c r="R228" s="403">
        <v>6</v>
      </c>
      <c r="S228" s="404">
        <v>1.0507880910683012E-2</v>
      </c>
      <c r="T228" s="402"/>
      <c r="U228" s="403">
        <v>571</v>
      </c>
    </row>
    <row r="229" spans="1:21" ht="24" customHeight="1">
      <c r="A229" s="401" t="s">
        <v>411</v>
      </c>
      <c r="B229" s="402"/>
      <c r="C229" s="403">
        <v>252</v>
      </c>
      <c r="D229" s="403">
        <v>-11</v>
      </c>
      <c r="E229" s="404">
        <v>-4.3700000000000003E-2</v>
      </c>
      <c r="F229" s="402"/>
      <c r="G229" s="403">
        <v>91</v>
      </c>
      <c r="H229" s="403"/>
      <c r="I229" s="403">
        <v>150</v>
      </c>
      <c r="J229" s="403"/>
      <c r="K229" s="403">
        <v>241</v>
      </c>
      <c r="L229" s="404">
        <v>1</v>
      </c>
      <c r="M229" s="402"/>
      <c r="N229" s="403"/>
      <c r="O229" s="403"/>
      <c r="P229" s="403"/>
      <c r="Q229" s="403"/>
      <c r="R229" s="403">
        <v>0</v>
      </c>
      <c r="S229" s="404">
        <v>0</v>
      </c>
      <c r="T229" s="402"/>
      <c r="U229" s="403">
        <v>241</v>
      </c>
    </row>
    <row r="230" spans="1:21" ht="24" customHeight="1">
      <c r="A230" s="401" t="s">
        <v>412</v>
      </c>
      <c r="B230" s="402"/>
      <c r="C230" s="403">
        <v>200</v>
      </c>
      <c r="D230" s="403">
        <v>21</v>
      </c>
      <c r="E230" s="404">
        <v>0.105</v>
      </c>
      <c r="F230" s="402"/>
      <c r="G230" s="403">
        <v>138</v>
      </c>
      <c r="H230" s="403"/>
      <c r="I230" s="403">
        <v>83</v>
      </c>
      <c r="J230" s="403"/>
      <c r="K230" s="403">
        <v>221</v>
      </c>
      <c r="L230" s="404">
        <v>1</v>
      </c>
      <c r="M230" s="402"/>
      <c r="N230" s="403"/>
      <c r="O230" s="403"/>
      <c r="P230" s="403"/>
      <c r="Q230" s="403"/>
      <c r="R230" s="403">
        <v>0</v>
      </c>
      <c r="S230" s="404">
        <v>0</v>
      </c>
      <c r="T230" s="402"/>
      <c r="U230" s="403">
        <v>221</v>
      </c>
    </row>
    <row r="231" spans="1:21" ht="24" customHeight="1">
      <c r="A231" s="401" t="s">
        <v>413</v>
      </c>
      <c r="B231" s="402"/>
      <c r="C231" s="403">
        <v>253</v>
      </c>
      <c r="D231" s="403">
        <v>-82</v>
      </c>
      <c r="E231" s="404">
        <v>-0.3241</v>
      </c>
      <c r="F231" s="402"/>
      <c r="G231" s="403"/>
      <c r="H231" s="403">
        <v>91</v>
      </c>
      <c r="I231" s="403"/>
      <c r="J231" s="403">
        <v>54</v>
      </c>
      <c r="K231" s="403">
        <v>145</v>
      </c>
      <c r="L231" s="404">
        <v>0.8479532163742689</v>
      </c>
      <c r="M231" s="402"/>
      <c r="N231" s="403"/>
      <c r="O231" s="403">
        <v>15</v>
      </c>
      <c r="P231" s="403"/>
      <c r="Q231" s="403">
        <v>11</v>
      </c>
      <c r="R231" s="403">
        <v>26</v>
      </c>
      <c r="S231" s="404">
        <v>0.15204678362573099</v>
      </c>
      <c r="T231" s="402"/>
      <c r="U231" s="403">
        <v>171</v>
      </c>
    </row>
    <row r="232" spans="1:21" ht="24" customHeight="1">
      <c r="A232" s="401" t="s">
        <v>414</v>
      </c>
      <c r="B232" s="402"/>
      <c r="C232" s="403">
        <v>85</v>
      </c>
      <c r="D232" s="403">
        <v>-5</v>
      </c>
      <c r="E232" s="404">
        <v>-5.8799999999999998E-2</v>
      </c>
      <c r="F232" s="402"/>
      <c r="G232" s="403">
        <v>31</v>
      </c>
      <c r="H232" s="403"/>
      <c r="I232" s="403">
        <v>49</v>
      </c>
      <c r="J232" s="403"/>
      <c r="K232" s="403">
        <v>80</v>
      </c>
      <c r="L232" s="404">
        <v>1</v>
      </c>
      <c r="M232" s="402"/>
      <c r="N232" s="403"/>
      <c r="O232" s="403"/>
      <c r="P232" s="403"/>
      <c r="Q232" s="403"/>
      <c r="R232" s="403">
        <v>0</v>
      </c>
      <c r="S232" s="404">
        <v>0</v>
      </c>
      <c r="T232" s="402"/>
      <c r="U232" s="403">
        <v>80</v>
      </c>
    </row>
    <row r="233" spans="1:21" ht="24" customHeight="1">
      <c r="A233" s="401" t="s">
        <v>415</v>
      </c>
      <c r="B233" s="402"/>
      <c r="C233" s="403">
        <v>180</v>
      </c>
      <c r="D233" s="403">
        <v>-3</v>
      </c>
      <c r="E233" s="404">
        <v>-1.67E-2</v>
      </c>
      <c r="F233" s="402"/>
      <c r="G233" s="403">
        <v>59</v>
      </c>
      <c r="H233" s="403"/>
      <c r="I233" s="403">
        <v>116</v>
      </c>
      <c r="J233" s="403"/>
      <c r="K233" s="403">
        <v>175</v>
      </c>
      <c r="L233" s="404">
        <v>0.98870056497175141</v>
      </c>
      <c r="M233" s="402"/>
      <c r="N233" s="403"/>
      <c r="O233" s="403"/>
      <c r="P233" s="403">
        <v>2</v>
      </c>
      <c r="Q233" s="403"/>
      <c r="R233" s="403">
        <v>2</v>
      </c>
      <c r="S233" s="404">
        <v>1.1299435028248588E-2</v>
      </c>
      <c r="T233" s="402"/>
      <c r="U233" s="403">
        <v>177</v>
      </c>
    </row>
    <row r="234" spans="1:21" ht="24" customHeight="1">
      <c r="A234" s="401" t="s">
        <v>416</v>
      </c>
      <c r="B234" s="402"/>
      <c r="C234" s="256">
        <v>1584</v>
      </c>
      <c r="D234" s="403">
        <v>127</v>
      </c>
      <c r="E234" s="404">
        <v>8.0199999999999994E-2</v>
      </c>
      <c r="F234" s="402"/>
      <c r="G234" s="256">
        <v>1013</v>
      </c>
      <c r="H234" s="403"/>
      <c r="I234" s="403">
        <v>664</v>
      </c>
      <c r="J234" s="403"/>
      <c r="K234" s="256">
        <v>1677</v>
      </c>
      <c r="L234" s="404">
        <v>0.98012857977790757</v>
      </c>
      <c r="M234" s="402"/>
      <c r="N234" s="403">
        <v>13</v>
      </c>
      <c r="O234" s="403"/>
      <c r="P234" s="403">
        <v>21</v>
      </c>
      <c r="Q234" s="403"/>
      <c r="R234" s="403">
        <v>34</v>
      </c>
      <c r="S234" s="404">
        <v>1.9871420222092345E-2</v>
      </c>
      <c r="T234" s="402"/>
      <c r="U234" s="256">
        <v>1711</v>
      </c>
    </row>
    <row r="235" spans="1:21" ht="24" customHeight="1">
      <c r="A235" s="398"/>
      <c r="B235" s="399"/>
      <c r="C235" s="398"/>
      <c r="D235" s="398"/>
      <c r="E235" s="398"/>
      <c r="F235" s="399"/>
      <c r="G235" s="398"/>
      <c r="H235" s="398"/>
      <c r="I235" s="398"/>
      <c r="J235" s="398"/>
      <c r="K235" s="398"/>
      <c r="L235" s="400"/>
      <c r="M235" s="399"/>
      <c r="N235" s="398"/>
      <c r="O235" s="398"/>
      <c r="P235" s="398"/>
      <c r="Q235" s="398"/>
      <c r="R235" s="398"/>
      <c r="S235" s="400"/>
      <c r="T235" s="399"/>
      <c r="U235" s="398"/>
    </row>
    <row r="236" spans="1:21" ht="24" customHeight="1">
      <c r="A236" s="262" t="s">
        <v>122</v>
      </c>
      <c r="B236" s="180"/>
      <c r="C236" s="263">
        <v>7798</v>
      </c>
      <c r="D236" s="264">
        <v>-244</v>
      </c>
      <c r="E236" s="182">
        <v>-3.1300000000000001E-2</v>
      </c>
      <c r="F236" s="180"/>
      <c r="G236" s="263">
        <v>3718</v>
      </c>
      <c r="H236" s="264">
        <v>337</v>
      </c>
      <c r="I236" s="263">
        <v>2716</v>
      </c>
      <c r="J236" s="264">
        <v>193</v>
      </c>
      <c r="K236" s="263">
        <v>6964</v>
      </c>
      <c r="L236" s="182">
        <v>0.92189568440561287</v>
      </c>
      <c r="M236" s="180"/>
      <c r="N236" s="264">
        <v>183</v>
      </c>
      <c r="O236" s="264">
        <v>15</v>
      </c>
      <c r="P236" s="264">
        <v>372</v>
      </c>
      <c r="Q236" s="264">
        <v>20</v>
      </c>
      <c r="R236" s="264">
        <v>590</v>
      </c>
      <c r="S236" s="182">
        <v>7.8104315594387075E-2</v>
      </c>
      <c r="T236" s="180"/>
      <c r="U236" s="263">
        <v>7554</v>
      </c>
    </row>
    <row r="237" spans="1:21" ht="24" customHeight="1">
      <c r="A237" s="398"/>
      <c r="B237" s="399"/>
      <c r="C237" s="398"/>
      <c r="D237" s="398"/>
      <c r="E237" s="398"/>
      <c r="F237" s="399"/>
      <c r="G237" s="398"/>
      <c r="H237" s="398"/>
      <c r="I237" s="398"/>
      <c r="J237" s="398"/>
      <c r="K237" s="398"/>
      <c r="L237" s="400"/>
      <c r="M237" s="399"/>
      <c r="N237" s="398"/>
      <c r="O237" s="398"/>
      <c r="P237" s="398"/>
      <c r="Q237" s="398"/>
      <c r="R237" s="398"/>
      <c r="S237" s="400"/>
      <c r="T237" s="399"/>
      <c r="U237" s="398"/>
    </row>
    <row r="238" spans="1:21" ht="24" customHeight="1">
      <c r="A238" s="401" t="s">
        <v>417</v>
      </c>
      <c r="B238" s="402"/>
      <c r="C238" s="403">
        <v>90</v>
      </c>
      <c r="D238" s="403">
        <v>16</v>
      </c>
      <c r="E238" s="404">
        <v>0.17780000000000001</v>
      </c>
      <c r="F238" s="402"/>
      <c r="G238" s="403">
        <v>41</v>
      </c>
      <c r="H238" s="403"/>
      <c r="I238" s="403">
        <v>62</v>
      </c>
      <c r="J238" s="403"/>
      <c r="K238" s="403">
        <v>103</v>
      </c>
      <c r="L238" s="404">
        <v>0.97169811320754718</v>
      </c>
      <c r="M238" s="402"/>
      <c r="N238" s="403">
        <v>1</v>
      </c>
      <c r="O238" s="403"/>
      <c r="P238" s="403">
        <v>2</v>
      </c>
      <c r="Q238" s="403"/>
      <c r="R238" s="403">
        <v>3</v>
      </c>
      <c r="S238" s="404">
        <v>2.8301886792452827E-2</v>
      </c>
      <c r="T238" s="402"/>
      <c r="U238" s="403">
        <v>106</v>
      </c>
    </row>
    <row r="239" spans="1:21" ht="24" customHeight="1">
      <c r="A239" s="401" t="s">
        <v>418</v>
      </c>
      <c r="B239" s="402"/>
      <c r="C239" s="403">
        <v>133</v>
      </c>
      <c r="D239" s="403">
        <v>-15</v>
      </c>
      <c r="E239" s="404">
        <v>-0.1128</v>
      </c>
      <c r="F239" s="402"/>
      <c r="G239" s="403">
        <v>66</v>
      </c>
      <c r="H239" s="403"/>
      <c r="I239" s="403">
        <v>48</v>
      </c>
      <c r="J239" s="403"/>
      <c r="K239" s="403">
        <v>114</v>
      </c>
      <c r="L239" s="404">
        <v>0.96610169491525422</v>
      </c>
      <c r="M239" s="402"/>
      <c r="N239" s="403">
        <v>1</v>
      </c>
      <c r="O239" s="403"/>
      <c r="P239" s="403">
        <v>3</v>
      </c>
      <c r="Q239" s="403"/>
      <c r="R239" s="403">
        <v>4</v>
      </c>
      <c r="S239" s="404">
        <v>3.3898305084745763E-2</v>
      </c>
      <c r="T239" s="402"/>
      <c r="U239" s="403">
        <v>118</v>
      </c>
    </row>
    <row r="240" spans="1:21" ht="24" customHeight="1">
      <c r="A240" s="401" t="s">
        <v>419</v>
      </c>
      <c r="B240" s="402"/>
      <c r="C240" s="403">
        <v>48</v>
      </c>
      <c r="D240" s="403">
        <v>0</v>
      </c>
      <c r="E240" s="404">
        <v>0</v>
      </c>
      <c r="F240" s="402"/>
      <c r="G240" s="403">
        <v>21</v>
      </c>
      <c r="H240" s="403"/>
      <c r="I240" s="403">
        <v>24</v>
      </c>
      <c r="J240" s="403"/>
      <c r="K240" s="403">
        <v>45</v>
      </c>
      <c r="L240" s="404">
        <v>0.9375</v>
      </c>
      <c r="M240" s="402"/>
      <c r="N240" s="403"/>
      <c r="O240" s="403"/>
      <c r="P240" s="403">
        <v>3</v>
      </c>
      <c r="Q240" s="403"/>
      <c r="R240" s="403">
        <v>3</v>
      </c>
      <c r="S240" s="404">
        <v>6.25E-2</v>
      </c>
      <c r="T240" s="402"/>
      <c r="U240" s="403">
        <v>48</v>
      </c>
    </row>
    <row r="241" spans="1:21" ht="24" customHeight="1">
      <c r="A241" s="401" t="s">
        <v>420</v>
      </c>
      <c r="B241" s="402"/>
      <c r="C241" s="403">
        <v>46</v>
      </c>
      <c r="D241" s="403">
        <v>-4</v>
      </c>
      <c r="E241" s="404">
        <v>-8.6999999999999994E-2</v>
      </c>
      <c r="F241" s="402"/>
      <c r="G241" s="403">
        <v>23</v>
      </c>
      <c r="H241" s="403"/>
      <c r="I241" s="403">
        <v>18</v>
      </c>
      <c r="J241" s="403"/>
      <c r="K241" s="403">
        <v>41</v>
      </c>
      <c r="L241" s="404">
        <v>0.97619047619047616</v>
      </c>
      <c r="M241" s="402"/>
      <c r="N241" s="403">
        <v>1</v>
      </c>
      <c r="O241" s="403"/>
      <c r="P241" s="403"/>
      <c r="Q241" s="403"/>
      <c r="R241" s="403">
        <v>1</v>
      </c>
      <c r="S241" s="404">
        <v>2.3809523809523808E-2</v>
      </c>
      <c r="T241" s="402"/>
      <c r="U241" s="403">
        <v>42</v>
      </c>
    </row>
    <row r="242" spans="1:21" ht="24" customHeight="1">
      <c r="A242" s="401" t="s">
        <v>421</v>
      </c>
      <c r="B242" s="402"/>
      <c r="C242" s="403">
        <v>58</v>
      </c>
      <c r="D242" s="403">
        <v>31</v>
      </c>
      <c r="E242" s="404">
        <v>0.53449999999999998</v>
      </c>
      <c r="F242" s="402"/>
      <c r="G242" s="403">
        <v>55</v>
      </c>
      <c r="H242" s="403"/>
      <c r="I242" s="403">
        <v>29</v>
      </c>
      <c r="J242" s="403"/>
      <c r="K242" s="403">
        <v>84</v>
      </c>
      <c r="L242" s="404">
        <v>0.94382022471910121</v>
      </c>
      <c r="M242" s="402"/>
      <c r="N242" s="403">
        <v>4</v>
      </c>
      <c r="O242" s="403"/>
      <c r="P242" s="403">
        <v>1</v>
      </c>
      <c r="Q242" s="403"/>
      <c r="R242" s="403">
        <v>5</v>
      </c>
      <c r="S242" s="404">
        <v>5.6179775280898882E-2</v>
      </c>
      <c r="T242" s="402"/>
      <c r="U242" s="403">
        <v>89</v>
      </c>
    </row>
    <row r="243" spans="1:21" ht="24" customHeight="1">
      <c r="A243" s="401" t="s">
        <v>422</v>
      </c>
      <c r="B243" s="402"/>
      <c r="C243" s="256">
        <v>1121</v>
      </c>
      <c r="D243" s="403">
        <v>-484</v>
      </c>
      <c r="E243" s="404">
        <v>-0.43180000000000002</v>
      </c>
      <c r="F243" s="402"/>
      <c r="G243" s="403">
        <v>261</v>
      </c>
      <c r="H243" s="403"/>
      <c r="I243" s="403">
        <v>316</v>
      </c>
      <c r="J243" s="403"/>
      <c r="K243" s="403">
        <v>577</v>
      </c>
      <c r="L243" s="404">
        <v>0.9058084772370486</v>
      </c>
      <c r="M243" s="402"/>
      <c r="N243" s="403">
        <v>6</v>
      </c>
      <c r="O243" s="403"/>
      <c r="P243" s="403">
        <v>54</v>
      </c>
      <c r="Q243" s="403"/>
      <c r="R243" s="403">
        <v>60</v>
      </c>
      <c r="S243" s="404">
        <v>9.4191522762951327E-2</v>
      </c>
      <c r="T243" s="402"/>
      <c r="U243" s="403">
        <v>637</v>
      </c>
    </row>
    <row r="244" spans="1:21" ht="24" customHeight="1">
      <c r="A244" s="401" t="s">
        <v>423</v>
      </c>
      <c r="B244" s="402"/>
      <c r="C244" s="403">
        <v>500</v>
      </c>
      <c r="D244" s="403">
        <v>199</v>
      </c>
      <c r="E244" s="404">
        <v>0.39800000000000002</v>
      </c>
      <c r="F244" s="402"/>
      <c r="G244" s="403">
        <v>340</v>
      </c>
      <c r="H244" s="403">
        <v>14</v>
      </c>
      <c r="I244" s="403">
        <v>299</v>
      </c>
      <c r="J244" s="403">
        <v>5</v>
      </c>
      <c r="K244" s="403">
        <v>658</v>
      </c>
      <c r="L244" s="404">
        <v>0.94134477825464957</v>
      </c>
      <c r="M244" s="402"/>
      <c r="N244" s="403">
        <v>12</v>
      </c>
      <c r="O244" s="403"/>
      <c r="P244" s="403">
        <v>29</v>
      </c>
      <c r="Q244" s="403"/>
      <c r="R244" s="403">
        <v>41</v>
      </c>
      <c r="S244" s="404">
        <v>5.8655221745350497E-2</v>
      </c>
      <c r="T244" s="402"/>
      <c r="U244" s="403">
        <v>699</v>
      </c>
    </row>
    <row r="245" spans="1:21" ht="24" customHeight="1">
      <c r="A245" s="401" t="s">
        <v>424</v>
      </c>
      <c r="B245" s="402"/>
      <c r="C245" s="403">
        <v>515</v>
      </c>
      <c r="D245" s="403">
        <v>-120</v>
      </c>
      <c r="E245" s="404">
        <v>-0.23300000000000001</v>
      </c>
      <c r="F245" s="402"/>
      <c r="G245" s="403">
        <v>126</v>
      </c>
      <c r="H245" s="403"/>
      <c r="I245" s="403">
        <v>249</v>
      </c>
      <c r="J245" s="403"/>
      <c r="K245" s="403">
        <v>375</v>
      </c>
      <c r="L245" s="404">
        <v>0.949367088607595</v>
      </c>
      <c r="M245" s="402"/>
      <c r="N245" s="403"/>
      <c r="O245" s="403"/>
      <c r="P245" s="403">
        <v>20</v>
      </c>
      <c r="Q245" s="403"/>
      <c r="R245" s="403">
        <v>20</v>
      </c>
      <c r="S245" s="404">
        <v>5.0632911392405069E-2</v>
      </c>
      <c r="T245" s="402"/>
      <c r="U245" s="403">
        <v>395</v>
      </c>
    </row>
    <row r="246" spans="1:21" ht="24" customHeight="1">
      <c r="A246" s="401" t="s">
        <v>425</v>
      </c>
      <c r="B246" s="402"/>
      <c r="C246" s="403">
        <v>726</v>
      </c>
      <c r="D246" s="403">
        <v>-358</v>
      </c>
      <c r="E246" s="404">
        <v>-0.49309999999999998</v>
      </c>
      <c r="F246" s="402"/>
      <c r="G246" s="403"/>
      <c r="H246" s="403">
        <v>182</v>
      </c>
      <c r="I246" s="403"/>
      <c r="J246" s="403">
        <v>159</v>
      </c>
      <c r="K246" s="403">
        <v>341</v>
      </c>
      <c r="L246" s="404">
        <v>0.92663043478260876</v>
      </c>
      <c r="M246" s="402"/>
      <c r="N246" s="403"/>
      <c r="O246" s="403">
        <v>9</v>
      </c>
      <c r="P246" s="403"/>
      <c r="Q246" s="403">
        <v>18</v>
      </c>
      <c r="R246" s="403">
        <v>27</v>
      </c>
      <c r="S246" s="404">
        <v>7.3369565217391311E-2</v>
      </c>
      <c r="T246" s="402"/>
      <c r="U246" s="403">
        <v>368</v>
      </c>
    </row>
    <row r="247" spans="1:21" ht="24" customHeight="1">
      <c r="A247" s="401" t="s">
        <v>426</v>
      </c>
      <c r="B247" s="402"/>
      <c r="C247" s="403">
        <v>117</v>
      </c>
      <c r="D247" s="403">
        <v>129</v>
      </c>
      <c r="E247" s="404">
        <v>1.1026</v>
      </c>
      <c r="F247" s="402"/>
      <c r="G247" s="403">
        <v>173</v>
      </c>
      <c r="H247" s="403"/>
      <c r="I247" s="403">
        <v>58</v>
      </c>
      <c r="J247" s="403"/>
      <c r="K247" s="403">
        <v>231</v>
      </c>
      <c r="L247" s="404">
        <v>0.9390243902439025</v>
      </c>
      <c r="M247" s="402"/>
      <c r="N247" s="403">
        <v>1</v>
      </c>
      <c r="O247" s="403"/>
      <c r="P247" s="403">
        <v>14</v>
      </c>
      <c r="Q247" s="403"/>
      <c r="R247" s="403">
        <v>15</v>
      </c>
      <c r="S247" s="404">
        <v>6.097560975609756E-2</v>
      </c>
      <c r="T247" s="402"/>
      <c r="U247" s="403">
        <v>246</v>
      </c>
    </row>
    <row r="248" spans="1:21" ht="24" customHeight="1">
      <c r="A248" s="401" t="s">
        <v>427</v>
      </c>
      <c r="B248" s="402"/>
      <c r="C248" s="403">
        <v>123</v>
      </c>
      <c r="D248" s="403">
        <v>-29</v>
      </c>
      <c r="E248" s="404">
        <v>-0.23580000000000001</v>
      </c>
      <c r="F248" s="402"/>
      <c r="G248" s="403">
        <v>9</v>
      </c>
      <c r="H248" s="403"/>
      <c r="I248" s="403">
        <v>74</v>
      </c>
      <c r="J248" s="403"/>
      <c r="K248" s="403">
        <v>83</v>
      </c>
      <c r="L248" s="404">
        <v>0.88297872340425532</v>
      </c>
      <c r="M248" s="402"/>
      <c r="N248" s="403"/>
      <c r="O248" s="403"/>
      <c r="P248" s="403">
        <v>11</v>
      </c>
      <c r="Q248" s="403"/>
      <c r="R248" s="403">
        <v>11</v>
      </c>
      <c r="S248" s="404">
        <v>0.11702127659574468</v>
      </c>
      <c r="T248" s="402"/>
      <c r="U248" s="403">
        <v>94</v>
      </c>
    </row>
    <row r="249" spans="1:21" ht="24" customHeight="1">
      <c r="A249" s="401" t="s">
        <v>428</v>
      </c>
      <c r="B249" s="402"/>
      <c r="C249" s="403">
        <v>136</v>
      </c>
      <c r="D249" s="403">
        <v>11</v>
      </c>
      <c r="E249" s="404">
        <v>8.09E-2</v>
      </c>
      <c r="F249" s="402"/>
      <c r="G249" s="403">
        <v>105</v>
      </c>
      <c r="H249" s="403"/>
      <c r="I249" s="403">
        <v>36</v>
      </c>
      <c r="J249" s="403"/>
      <c r="K249" s="403">
        <v>141</v>
      </c>
      <c r="L249" s="404">
        <v>0.95918367346938782</v>
      </c>
      <c r="M249" s="402"/>
      <c r="N249" s="403">
        <v>3</v>
      </c>
      <c r="O249" s="403"/>
      <c r="P249" s="403">
        <v>3</v>
      </c>
      <c r="Q249" s="403"/>
      <c r="R249" s="403">
        <v>6</v>
      </c>
      <c r="S249" s="404">
        <v>4.0816326530612249E-2</v>
      </c>
      <c r="T249" s="402"/>
      <c r="U249" s="403">
        <v>147</v>
      </c>
    </row>
    <row r="250" spans="1:21" ht="24" customHeight="1">
      <c r="A250" s="401" t="s">
        <v>429</v>
      </c>
      <c r="B250" s="402"/>
      <c r="C250" s="403">
        <v>64</v>
      </c>
      <c r="D250" s="403">
        <v>6</v>
      </c>
      <c r="E250" s="404">
        <v>9.3799999999999994E-2</v>
      </c>
      <c r="F250" s="402"/>
      <c r="G250" s="403">
        <v>27</v>
      </c>
      <c r="H250" s="403"/>
      <c r="I250" s="403">
        <v>43</v>
      </c>
      <c r="J250" s="403"/>
      <c r="K250" s="403">
        <v>70</v>
      </c>
      <c r="L250" s="404">
        <v>1</v>
      </c>
      <c r="M250" s="402"/>
      <c r="N250" s="403"/>
      <c r="O250" s="403"/>
      <c r="P250" s="403"/>
      <c r="Q250" s="403"/>
      <c r="R250" s="403">
        <v>0</v>
      </c>
      <c r="S250" s="404">
        <v>0</v>
      </c>
      <c r="T250" s="402"/>
      <c r="U250" s="403">
        <v>70</v>
      </c>
    </row>
    <row r="251" spans="1:21" ht="24" customHeight="1">
      <c r="A251" s="401" t="s">
        <v>430</v>
      </c>
      <c r="B251" s="402"/>
      <c r="C251" s="403">
        <v>66</v>
      </c>
      <c r="D251" s="403">
        <v>57</v>
      </c>
      <c r="E251" s="404">
        <v>0.86360000000000003</v>
      </c>
      <c r="F251" s="402"/>
      <c r="G251" s="403">
        <v>56</v>
      </c>
      <c r="H251" s="403"/>
      <c r="I251" s="403">
        <v>66</v>
      </c>
      <c r="J251" s="403"/>
      <c r="K251" s="403">
        <v>122</v>
      </c>
      <c r="L251" s="404">
        <v>0.99186991869918695</v>
      </c>
      <c r="M251" s="402"/>
      <c r="N251" s="403"/>
      <c r="O251" s="403"/>
      <c r="P251" s="403">
        <v>1</v>
      </c>
      <c r="Q251" s="403"/>
      <c r="R251" s="403">
        <v>1</v>
      </c>
      <c r="S251" s="404">
        <v>8.1300813008130073E-3</v>
      </c>
      <c r="T251" s="402"/>
      <c r="U251" s="403">
        <v>123</v>
      </c>
    </row>
    <row r="252" spans="1:21" ht="24" customHeight="1">
      <c r="A252" s="401" t="s">
        <v>431</v>
      </c>
      <c r="B252" s="402"/>
      <c r="C252" s="403">
        <v>84</v>
      </c>
      <c r="D252" s="403">
        <v>-28</v>
      </c>
      <c r="E252" s="404">
        <v>-0.33329999999999999</v>
      </c>
      <c r="F252" s="402"/>
      <c r="G252" s="403">
        <v>14</v>
      </c>
      <c r="H252" s="403"/>
      <c r="I252" s="403">
        <v>42</v>
      </c>
      <c r="J252" s="403"/>
      <c r="K252" s="403">
        <v>56</v>
      </c>
      <c r="L252" s="404">
        <v>1</v>
      </c>
      <c r="M252" s="402"/>
      <c r="N252" s="403"/>
      <c r="O252" s="403"/>
      <c r="P252" s="403"/>
      <c r="Q252" s="403"/>
      <c r="R252" s="403">
        <v>0</v>
      </c>
      <c r="S252" s="404">
        <v>0</v>
      </c>
      <c r="T252" s="402"/>
      <c r="U252" s="403">
        <v>56</v>
      </c>
    </row>
    <row r="253" spans="1:21" ht="24" customHeight="1">
      <c r="A253" s="401" t="s">
        <v>432</v>
      </c>
      <c r="B253" s="402"/>
      <c r="C253" s="403">
        <v>34</v>
      </c>
      <c r="D253" s="403">
        <v>25</v>
      </c>
      <c r="E253" s="404">
        <v>0.73529999999999995</v>
      </c>
      <c r="F253" s="402"/>
      <c r="G253" s="403">
        <v>40</v>
      </c>
      <c r="H253" s="403"/>
      <c r="I253" s="403">
        <v>18</v>
      </c>
      <c r="J253" s="403"/>
      <c r="K253" s="403">
        <v>58</v>
      </c>
      <c r="L253" s="404">
        <v>0.98305084745762716</v>
      </c>
      <c r="M253" s="402"/>
      <c r="N253" s="403"/>
      <c r="O253" s="403"/>
      <c r="P253" s="403">
        <v>1</v>
      </c>
      <c r="Q253" s="403"/>
      <c r="R253" s="403">
        <v>1</v>
      </c>
      <c r="S253" s="404">
        <v>1.6949152542372881E-2</v>
      </c>
      <c r="T253" s="402"/>
      <c r="U253" s="403">
        <v>59</v>
      </c>
    </row>
    <row r="254" spans="1:21" ht="24" customHeight="1">
      <c r="A254" s="401" t="s">
        <v>433</v>
      </c>
      <c r="B254" s="402"/>
      <c r="C254" s="403">
        <v>51</v>
      </c>
      <c r="D254" s="403">
        <v>-34</v>
      </c>
      <c r="E254" s="404">
        <v>-0.66669999999999996</v>
      </c>
      <c r="F254" s="402"/>
      <c r="G254" s="403">
        <v>5</v>
      </c>
      <c r="H254" s="403"/>
      <c r="I254" s="403">
        <v>12</v>
      </c>
      <c r="J254" s="403"/>
      <c r="K254" s="403">
        <v>17</v>
      </c>
      <c r="L254" s="404">
        <v>1</v>
      </c>
      <c r="M254" s="402"/>
      <c r="N254" s="403"/>
      <c r="O254" s="403"/>
      <c r="P254" s="403"/>
      <c r="Q254" s="403"/>
      <c r="R254" s="403">
        <v>0</v>
      </c>
      <c r="S254" s="404">
        <v>0</v>
      </c>
      <c r="T254" s="402"/>
      <c r="U254" s="403">
        <v>17</v>
      </c>
    </row>
    <row r="255" spans="1:21" ht="24" customHeight="1">
      <c r="A255" s="401" t="s">
        <v>434</v>
      </c>
      <c r="B255" s="402"/>
      <c r="C255" s="403">
        <v>159</v>
      </c>
      <c r="D255" s="403">
        <v>353</v>
      </c>
      <c r="E255" s="404">
        <v>2.2201</v>
      </c>
      <c r="F255" s="402"/>
      <c r="G255" s="403">
        <v>287</v>
      </c>
      <c r="H255" s="403">
        <v>34</v>
      </c>
      <c r="I255" s="403">
        <v>152</v>
      </c>
      <c r="J255" s="403"/>
      <c r="K255" s="403">
        <v>473</v>
      </c>
      <c r="L255" s="404">
        <v>0.923828125</v>
      </c>
      <c r="M255" s="402"/>
      <c r="N255" s="403">
        <v>27</v>
      </c>
      <c r="O255" s="403">
        <v>2</v>
      </c>
      <c r="P255" s="403">
        <v>10</v>
      </c>
      <c r="Q255" s="403"/>
      <c r="R255" s="403">
        <v>39</v>
      </c>
      <c r="S255" s="404">
        <v>7.6171875E-2</v>
      </c>
      <c r="T255" s="402"/>
      <c r="U255" s="403">
        <v>512</v>
      </c>
    </row>
    <row r="256" spans="1:21" ht="24" customHeight="1">
      <c r="A256" s="401" t="s">
        <v>435</v>
      </c>
      <c r="B256" s="402"/>
      <c r="C256" s="256">
        <v>3397</v>
      </c>
      <c r="D256" s="403">
        <v>28</v>
      </c>
      <c r="E256" s="404">
        <v>8.2000000000000007E-3</v>
      </c>
      <c r="F256" s="402"/>
      <c r="G256" s="256">
        <v>1956</v>
      </c>
      <c r="H256" s="403">
        <v>107</v>
      </c>
      <c r="I256" s="403">
        <v>989</v>
      </c>
      <c r="J256" s="403">
        <v>29</v>
      </c>
      <c r="K256" s="256">
        <v>3081</v>
      </c>
      <c r="L256" s="404">
        <v>0.89956204379562044</v>
      </c>
      <c r="M256" s="402"/>
      <c r="N256" s="403">
        <v>122</v>
      </c>
      <c r="O256" s="403">
        <v>4</v>
      </c>
      <c r="P256" s="403">
        <v>216</v>
      </c>
      <c r="Q256" s="403">
        <v>2</v>
      </c>
      <c r="R256" s="403">
        <v>344</v>
      </c>
      <c r="S256" s="404">
        <v>0.10043795620437956</v>
      </c>
      <c r="T256" s="402"/>
      <c r="U256" s="256">
        <v>3425</v>
      </c>
    </row>
    <row r="257" spans="1:21" ht="33.75" customHeight="1">
      <c r="A257" s="401" t="s">
        <v>436</v>
      </c>
      <c r="B257" s="402"/>
      <c r="C257" s="403">
        <v>330</v>
      </c>
      <c r="D257" s="403">
        <v>-27</v>
      </c>
      <c r="E257" s="404">
        <v>-8.1799999999999998E-2</v>
      </c>
      <c r="F257" s="402"/>
      <c r="G257" s="403">
        <v>113</v>
      </c>
      <c r="H257" s="403"/>
      <c r="I257" s="403">
        <v>181</v>
      </c>
      <c r="J257" s="403"/>
      <c r="K257" s="403">
        <v>294</v>
      </c>
      <c r="L257" s="404">
        <v>0.97029702970297027</v>
      </c>
      <c r="M257" s="402"/>
      <c r="N257" s="403">
        <v>5</v>
      </c>
      <c r="O257" s="403"/>
      <c r="P257" s="403">
        <v>4</v>
      </c>
      <c r="Q257" s="403"/>
      <c r="R257" s="403">
        <v>9</v>
      </c>
      <c r="S257" s="404">
        <v>2.9702970297029702E-2</v>
      </c>
      <c r="T257" s="402"/>
      <c r="U257" s="403">
        <v>303</v>
      </c>
    </row>
    <row r="258" spans="1:21" ht="24" customHeight="1">
      <c r="A258" s="398"/>
      <c r="B258" s="399"/>
      <c r="C258" s="398"/>
      <c r="D258" s="398"/>
      <c r="E258" s="398"/>
      <c r="F258" s="399"/>
      <c r="G258" s="398"/>
      <c r="H258" s="398"/>
      <c r="I258" s="398"/>
      <c r="J258" s="398"/>
      <c r="K258" s="398"/>
      <c r="L258" s="400"/>
      <c r="M258" s="399"/>
      <c r="N258" s="398"/>
      <c r="O258" s="398"/>
      <c r="P258" s="398"/>
      <c r="Q258" s="398"/>
      <c r="R258" s="398"/>
      <c r="S258" s="400"/>
      <c r="T258" s="399"/>
      <c r="U258" s="398"/>
    </row>
    <row r="259" spans="1:21" ht="24" customHeight="1">
      <c r="A259" s="262" t="s">
        <v>123</v>
      </c>
      <c r="B259" s="180"/>
      <c r="C259" s="263">
        <v>3463</v>
      </c>
      <c r="D259" s="264">
        <v>-420</v>
      </c>
      <c r="E259" s="182">
        <v>-0.12130000000000001</v>
      </c>
      <c r="F259" s="180"/>
      <c r="G259" s="264">
        <v>793</v>
      </c>
      <c r="H259" s="264">
        <v>50</v>
      </c>
      <c r="I259" s="263">
        <v>1928</v>
      </c>
      <c r="J259" s="264">
        <v>109</v>
      </c>
      <c r="K259" s="263">
        <v>2880</v>
      </c>
      <c r="L259" s="182">
        <v>0.94643443969766683</v>
      </c>
      <c r="M259" s="180"/>
      <c r="N259" s="264">
        <v>21</v>
      </c>
      <c r="O259" s="264">
        <v>2</v>
      </c>
      <c r="P259" s="264">
        <v>137</v>
      </c>
      <c r="Q259" s="264">
        <v>3</v>
      </c>
      <c r="R259" s="264">
        <v>163</v>
      </c>
      <c r="S259" s="182">
        <v>5.3565560302333219E-2</v>
      </c>
      <c r="T259" s="180"/>
      <c r="U259" s="263">
        <v>3043</v>
      </c>
    </row>
    <row r="260" spans="1:21" ht="24" customHeight="1">
      <c r="A260" s="398"/>
      <c r="B260" s="399"/>
      <c r="C260" s="398"/>
      <c r="D260" s="398"/>
      <c r="E260" s="398"/>
      <c r="F260" s="399"/>
      <c r="G260" s="398"/>
      <c r="H260" s="398"/>
      <c r="I260" s="398"/>
      <c r="J260" s="398"/>
      <c r="K260" s="398"/>
      <c r="L260" s="400"/>
      <c r="M260" s="399"/>
      <c r="N260" s="398"/>
      <c r="O260" s="398"/>
      <c r="P260" s="398"/>
      <c r="Q260" s="398"/>
      <c r="R260" s="398"/>
      <c r="S260" s="400"/>
      <c r="T260" s="399"/>
      <c r="U260" s="398"/>
    </row>
    <row r="261" spans="1:21" ht="24" customHeight="1">
      <c r="A261" s="401" t="s">
        <v>437</v>
      </c>
      <c r="B261" s="402"/>
      <c r="C261" s="256">
        <v>2195</v>
      </c>
      <c r="D261" s="403">
        <v>-97</v>
      </c>
      <c r="E261" s="404">
        <v>-4.4200000000000003E-2</v>
      </c>
      <c r="F261" s="402"/>
      <c r="G261" s="403">
        <v>619</v>
      </c>
      <c r="H261" s="403"/>
      <c r="I261" s="256">
        <v>1338</v>
      </c>
      <c r="J261" s="403"/>
      <c r="K261" s="256">
        <v>1957</v>
      </c>
      <c r="L261" s="404">
        <v>0.93279313632030503</v>
      </c>
      <c r="M261" s="402"/>
      <c r="N261" s="403">
        <v>21</v>
      </c>
      <c r="O261" s="403"/>
      <c r="P261" s="403">
        <v>120</v>
      </c>
      <c r="Q261" s="403"/>
      <c r="R261" s="403">
        <v>141</v>
      </c>
      <c r="S261" s="404">
        <v>6.7206863679694945E-2</v>
      </c>
      <c r="T261" s="402"/>
      <c r="U261" s="256">
        <v>2098</v>
      </c>
    </row>
    <row r="262" spans="1:21" ht="24" customHeight="1">
      <c r="A262" s="401" t="s">
        <v>438</v>
      </c>
      <c r="B262" s="402"/>
      <c r="C262" s="403">
        <v>892</v>
      </c>
      <c r="D262" s="403">
        <v>-167</v>
      </c>
      <c r="E262" s="404">
        <v>-0.18720000000000001</v>
      </c>
      <c r="F262" s="402"/>
      <c r="G262" s="403">
        <v>167</v>
      </c>
      <c r="H262" s="403"/>
      <c r="I262" s="403">
        <v>541</v>
      </c>
      <c r="J262" s="403"/>
      <c r="K262" s="403">
        <v>708</v>
      </c>
      <c r="L262" s="404">
        <v>0.97655172413793112</v>
      </c>
      <c r="M262" s="402"/>
      <c r="N262" s="403"/>
      <c r="O262" s="403"/>
      <c r="P262" s="403">
        <v>17</v>
      </c>
      <c r="Q262" s="403"/>
      <c r="R262" s="403">
        <v>17</v>
      </c>
      <c r="S262" s="404">
        <v>2.3448275862068962E-2</v>
      </c>
      <c r="T262" s="402"/>
      <c r="U262" s="403">
        <v>725</v>
      </c>
    </row>
    <row r="263" spans="1:21" ht="24" customHeight="1">
      <c r="A263" s="401" t="s">
        <v>439</v>
      </c>
      <c r="B263" s="402"/>
      <c r="C263" s="403">
        <v>249</v>
      </c>
      <c r="D263" s="403">
        <v>-85</v>
      </c>
      <c r="E263" s="404">
        <v>-0.34139999999999998</v>
      </c>
      <c r="F263" s="402"/>
      <c r="G263" s="403"/>
      <c r="H263" s="403">
        <v>50</v>
      </c>
      <c r="I263" s="403"/>
      <c r="J263" s="403">
        <v>109</v>
      </c>
      <c r="K263" s="403">
        <v>159</v>
      </c>
      <c r="L263" s="404">
        <v>0.96951219512195119</v>
      </c>
      <c r="M263" s="402"/>
      <c r="N263" s="403"/>
      <c r="O263" s="403">
        <v>2</v>
      </c>
      <c r="P263" s="403"/>
      <c r="Q263" s="403">
        <v>3</v>
      </c>
      <c r="R263" s="403">
        <v>5</v>
      </c>
      <c r="S263" s="404">
        <v>3.048780487804878E-2</v>
      </c>
      <c r="T263" s="402"/>
      <c r="U263" s="403">
        <v>164</v>
      </c>
    </row>
    <row r="264" spans="1:21" ht="24" customHeight="1">
      <c r="A264" s="401" t="s">
        <v>440</v>
      </c>
      <c r="B264" s="402"/>
      <c r="C264" s="403">
        <v>127</v>
      </c>
      <c r="D264" s="403">
        <v>-71</v>
      </c>
      <c r="E264" s="404">
        <v>-0.55910000000000004</v>
      </c>
      <c r="F264" s="402"/>
      <c r="G264" s="403">
        <v>7</v>
      </c>
      <c r="H264" s="403"/>
      <c r="I264" s="403">
        <v>49</v>
      </c>
      <c r="J264" s="403"/>
      <c r="K264" s="403">
        <v>56</v>
      </c>
      <c r="L264" s="404">
        <v>1</v>
      </c>
      <c r="M264" s="402"/>
      <c r="N264" s="403"/>
      <c r="O264" s="403"/>
      <c r="P264" s="403"/>
      <c r="Q264" s="403"/>
      <c r="R264" s="403">
        <v>0</v>
      </c>
      <c r="S264" s="404">
        <v>0</v>
      </c>
      <c r="T264" s="402"/>
      <c r="U264" s="403">
        <v>56</v>
      </c>
    </row>
    <row r="265" spans="1:21" ht="24" customHeight="1">
      <c r="A265" s="398"/>
      <c r="B265" s="399"/>
      <c r="C265" s="398"/>
      <c r="D265" s="398"/>
      <c r="E265" s="398"/>
      <c r="F265" s="399"/>
      <c r="G265" s="398"/>
      <c r="H265" s="398"/>
      <c r="I265" s="398"/>
      <c r="J265" s="398"/>
      <c r="K265" s="398"/>
      <c r="L265" s="400"/>
      <c r="M265" s="399"/>
      <c r="N265" s="398"/>
      <c r="O265" s="398"/>
      <c r="P265" s="398"/>
      <c r="Q265" s="398"/>
      <c r="R265" s="398"/>
      <c r="S265" s="400"/>
      <c r="T265" s="399"/>
      <c r="U265" s="398"/>
    </row>
    <row r="266" spans="1:21" ht="24" customHeight="1">
      <c r="A266" s="262" t="s">
        <v>124</v>
      </c>
      <c r="B266" s="180"/>
      <c r="C266" s="263">
        <v>2695</v>
      </c>
      <c r="D266" s="263">
        <v>1057</v>
      </c>
      <c r="E266" s="182">
        <v>0.39219999999999999</v>
      </c>
      <c r="F266" s="180"/>
      <c r="G266" s="263">
        <v>2202</v>
      </c>
      <c r="H266" s="264">
        <v>154</v>
      </c>
      <c r="I266" s="263">
        <v>1066</v>
      </c>
      <c r="J266" s="264">
        <v>29</v>
      </c>
      <c r="K266" s="263">
        <v>3451</v>
      </c>
      <c r="L266" s="182">
        <v>0.91977611940298498</v>
      </c>
      <c r="M266" s="180"/>
      <c r="N266" s="264">
        <v>95</v>
      </c>
      <c r="O266" s="264">
        <v>9</v>
      </c>
      <c r="P266" s="264">
        <v>188</v>
      </c>
      <c r="Q266" s="264">
        <v>9</v>
      </c>
      <c r="R266" s="264">
        <v>301</v>
      </c>
      <c r="S266" s="182">
        <v>8.0223880597014935E-2</v>
      </c>
      <c r="T266" s="180"/>
      <c r="U266" s="263">
        <v>3752</v>
      </c>
    </row>
    <row r="267" spans="1:21" ht="24" customHeight="1">
      <c r="A267" s="398"/>
      <c r="B267" s="399"/>
      <c r="C267" s="398"/>
      <c r="D267" s="398"/>
      <c r="E267" s="398"/>
      <c r="F267" s="399"/>
      <c r="G267" s="398"/>
      <c r="H267" s="398"/>
      <c r="I267" s="398"/>
      <c r="J267" s="398"/>
      <c r="K267" s="398"/>
      <c r="L267" s="400"/>
      <c r="M267" s="399"/>
      <c r="N267" s="398"/>
      <c r="O267" s="398"/>
      <c r="P267" s="398"/>
      <c r="Q267" s="398"/>
      <c r="R267" s="398"/>
      <c r="S267" s="400"/>
      <c r="T267" s="399"/>
      <c r="U267" s="398"/>
    </row>
    <row r="268" spans="1:21" ht="24" customHeight="1">
      <c r="A268" s="401" t="s">
        <v>441</v>
      </c>
      <c r="B268" s="402"/>
      <c r="C268" s="403">
        <v>156</v>
      </c>
      <c r="D268" s="403">
        <v>-29</v>
      </c>
      <c r="E268" s="404">
        <v>-0.18590000000000001</v>
      </c>
      <c r="F268" s="402"/>
      <c r="G268" s="403">
        <v>61</v>
      </c>
      <c r="H268" s="403"/>
      <c r="I268" s="403">
        <v>61</v>
      </c>
      <c r="J268" s="403"/>
      <c r="K268" s="403">
        <v>122</v>
      </c>
      <c r="L268" s="404">
        <v>0.96062992125984248</v>
      </c>
      <c r="M268" s="402"/>
      <c r="N268" s="403">
        <v>5</v>
      </c>
      <c r="O268" s="403"/>
      <c r="P268" s="403"/>
      <c r="Q268" s="403"/>
      <c r="R268" s="403">
        <v>5</v>
      </c>
      <c r="S268" s="404">
        <v>3.937007874015748E-2</v>
      </c>
      <c r="T268" s="402"/>
      <c r="U268" s="403">
        <v>127</v>
      </c>
    </row>
    <row r="269" spans="1:21" ht="24" customHeight="1">
      <c r="A269" s="401" t="s">
        <v>442</v>
      </c>
      <c r="B269" s="402"/>
      <c r="C269" s="403">
        <v>947</v>
      </c>
      <c r="D269" s="256">
        <v>1037</v>
      </c>
      <c r="E269" s="404">
        <v>1.095</v>
      </c>
      <c r="F269" s="402"/>
      <c r="G269" s="256">
        <v>1295</v>
      </c>
      <c r="H269" s="403">
        <v>137</v>
      </c>
      <c r="I269" s="403">
        <v>287</v>
      </c>
      <c r="J269" s="403">
        <v>12</v>
      </c>
      <c r="K269" s="256">
        <v>1731</v>
      </c>
      <c r="L269" s="404">
        <v>0.87247983870967749</v>
      </c>
      <c r="M269" s="402"/>
      <c r="N269" s="403">
        <v>80</v>
      </c>
      <c r="O269" s="403">
        <v>9</v>
      </c>
      <c r="P269" s="403">
        <v>158</v>
      </c>
      <c r="Q269" s="403">
        <v>6</v>
      </c>
      <c r="R269" s="403">
        <v>253</v>
      </c>
      <c r="S269" s="404">
        <v>0.12752016129032259</v>
      </c>
      <c r="T269" s="402"/>
      <c r="U269" s="256">
        <v>1984</v>
      </c>
    </row>
    <row r="270" spans="1:21" ht="24" customHeight="1">
      <c r="A270" s="401" t="s">
        <v>443</v>
      </c>
      <c r="B270" s="402"/>
      <c r="C270" s="403">
        <v>378</v>
      </c>
      <c r="D270" s="403">
        <v>219</v>
      </c>
      <c r="E270" s="404">
        <v>0.57940000000000003</v>
      </c>
      <c r="F270" s="402"/>
      <c r="G270" s="403">
        <v>527</v>
      </c>
      <c r="H270" s="403"/>
      <c r="I270" s="403">
        <v>61</v>
      </c>
      <c r="J270" s="403"/>
      <c r="K270" s="403">
        <v>588</v>
      </c>
      <c r="L270" s="404">
        <v>0.98492462311557782</v>
      </c>
      <c r="M270" s="402"/>
      <c r="N270" s="403">
        <v>2</v>
      </c>
      <c r="O270" s="403"/>
      <c r="P270" s="403">
        <v>7</v>
      </c>
      <c r="Q270" s="403"/>
      <c r="R270" s="403">
        <v>9</v>
      </c>
      <c r="S270" s="404">
        <v>1.5075376884422112E-2</v>
      </c>
      <c r="T270" s="402"/>
      <c r="U270" s="403">
        <v>597</v>
      </c>
    </row>
    <row r="271" spans="1:21" ht="24" customHeight="1">
      <c r="A271" s="401" t="s">
        <v>444</v>
      </c>
      <c r="B271" s="402"/>
      <c r="C271" s="256">
        <v>1214</v>
      </c>
      <c r="D271" s="403">
        <v>-170</v>
      </c>
      <c r="E271" s="404">
        <v>-0.14000000000000001</v>
      </c>
      <c r="F271" s="402"/>
      <c r="G271" s="403">
        <v>319</v>
      </c>
      <c r="H271" s="403">
        <v>17</v>
      </c>
      <c r="I271" s="403">
        <v>657</v>
      </c>
      <c r="J271" s="403">
        <v>17</v>
      </c>
      <c r="K271" s="256">
        <v>1010</v>
      </c>
      <c r="L271" s="404">
        <v>0.96743295019157083</v>
      </c>
      <c r="M271" s="402"/>
      <c r="N271" s="403">
        <v>8</v>
      </c>
      <c r="O271" s="403"/>
      <c r="P271" s="403">
        <v>23</v>
      </c>
      <c r="Q271" s="403">
        <v>3</v>
      </c>
      <c r="R271" s="403">
        <v>34</v>
      </c>
      <c r="S271" s="404">
        <v>3.2567049808429116E-2</v>
      </c>
      <c r="T271" s="402"/>
      <c r="U271" s="256">
        <v>1044</v>
      </c>
    </row>
    <row r="272" spans="1:21" ht="24" customHeight="1">
      <c r="A272" s="398"/>
      <c r="B272" s="399"/>
      <c r="C272" s="398"/>
      <c r="D272" s="398"/>
      <c r="E272" s="398"/>
      <c r="F272" s="399"/>
      <c r="G272" s="398"/>
      <c r="H272" s="398"/>
      <c r="I272" s="398"/>
      <c r="J272" s="398"/>
      <c r="K272" s="398"/>
      <c r="L272" s="400"/>
      <c r="M272" s="399"/>
      <c r="N272" s="398"/>
      <c r="O272" s="398"/>
      <c r="P272" s="398"/>
      <c r="Q272" s="398"/>
      <c r="R272" s="398"/>
      <c r="S272" s="400"/>
      <c r="T272" s="399"/>
      <c r="U272" s="398"/>
    </row>
    <row r="273" spans="1:21" ht="24" customHeight="1">
      <c r="A273" s="262" t="s">
        <v>125</v>
      </c>
      <c r="B273" s="180"/>
      <c r="C273" s="263">
        <v>3230</v>
      </c>
      <c r="D273" s="264">
        <v>-98</v>
      </c>
      <c r="E273" s="182">
        <v>-3.0300000000000001E-2</v>
      </c>
      <c r="F273" s="180"/>
      <c r="G273" s="263">
        <v>1933</v>
      </c>
      <c r="H273" s="264">
        <v>112</v>
      </c>
      <c r="I273" s="264">
        <v>846</v>
      </c>
      <c r="J273" s="264">
        <v>32</v>
      </c>
      <c r="K273" s="263">
        <v>2923</v>
      </c>
      <c r="L273" s="182">
        <v>0.93326947637292468</v>
      </c>
      <c r="M273" s="180"/>
      <c r="N273" s="264">
        <v>88</v>
      </c>
      <c r="O273" s="264">
        <v>6</v>
      </c>
      <c r="P273" s="264">
        <v>111</v>
      </c>
      <c r="Q273" s="264">
        <v>4</v>
      </c>
      <c r="R273" s="264">
        <v>209</v>
      </c>
      <c r="S273" s="182">
        <v>6.673052362707535E-2</v>
      </c>
      <c r="T273" s="180"/>
      <c r="U273" s="263">
        <v>3132</v>
      </c>
    </row>
    <row r="274" spans="1:21" ht="24" customHeight="1">
      <c r="A274" s="398"/>
      <c r="B274" s="399"/>
      <c r="C274" s="398"/>
      <c r="D274" s="398"/>
      <c r="E274" s="398"/>
      <c r="F274" s="399"/>
      <c r="G274" s="398"/>
      <c r="H274" s="398"/>
      <c r="I274" s="398"/>
      <c r="J274" s="398"/>
      <c r="K274" s="398"/>
      <c r="L274" s="400"/>
      <c r="M274" s="399"/>
      <c r="N274" s="398"/>
      <c r="O274" s="398"/>
      <c r="P274" s="398"/>
      <c r="Q274" s="398"/>
      <c r="R274" s="398"/>
      <c r="S274" s="400"/>
      <c r="T274" s="399"/>
      <c r="U274" s="398"/>
    </row>
    <row r="275" spans="1:21" ht="24" customHeight="1">
      <c r="A275" s="401" t="s">
        <v>445</v>
      </c>
      <c r="B275" s="402"/>
      <c r="C275" s="256">
        <v>1847</v>
      </c>
      <c r="D275" s="403">
        <v>361</v>
      </c>
      <c r="E275" s="404">
        <v>0.19550000000000001</v>
      </c>
      <c r="F275" s="402"/>
      <c r="G275" s="256">
        <v>1469</v>
      </c>
      <c r="H275" s="403">
        <v>64</v>
      </c>
      <c r="I275" s="403">
        <v>464</v>
      </c>
      <c r="J275" s="403">
        <v>22</v>
      </c>
      <c r="K275" s="256">
        <v>2019</v>
      </c>
      <c r="L275" s="404">
        <v>0.91440217391304346</v>
      </c>
      <c r="M275" s="402"/>
      <c r="N275" s="403">
        <v>86</v>
      </c>
      <c r="O275" s="403">
        <v>3</v>
      </c>
      <c r="P275" s="403">
        <v>98</v>
      </c>
      <c r="Q275" s="403">
        <v>2</v>
      </c>
      <c r="R275" s="403">
        <v>189</v>
      </c>
      <c r="S275" s="404">
        <v>8.5597826086956527E-2</v>
      </c>
      <c r="T275" s="402"/>
      <c r="U275" s="256">
        <v>2208</v>
      </c>
    </row>
    <row r="276" spans="1:21" ht="24" customHeight="1">
      <c r="A276" s="401" t="s">
        <v>446</v>
      </c>
      <c r="B276" s="402"/>
      <c r="C276" s="403">
        <v>419</v>
      </c>
      <c r="D276" s="403">
        <v>-107</v>
      </c>
      <c r="E276" s="404">
        <v>-0.25540000000000002</v>
      </c>
      <c r="F276" s="402"/>
      <c r="G276" s="403">
        <v>183</v>
      </c>
      <c r="H276" s="403"/>
      <c r="I276" s="403">
        <v>126</v>
      </c>
      <c r="J276" s="403"/>
      <c r="K276" s="403">
        <v>309</v>
      </c>
      <c r="L276" s="404">
        <v>0.99038461538461531</v>
      </c>
      <c r="M276" s="402"/>
      <c r="N276" s="403">
        <v>1</v>
      </c>
      <c r="O276" s="403"/>
      <c r="P276" s="403">
        <v>2</v>
      </c>
      <c r="Q276" s="403"/>
      <c r="R276" s="403">
        <v>3</v>
      </c>
      <c r="S276" s="404">
        <v>9.6153846153846159E-3</v>
      </c>
      <c r="T276" s="402"/>
      <c r="U276" s="403">
        <v>312</v>
      </c>
    </row>
    <row r="277" spans="1:21" ht="24" customHeight="1">
      <c r="A277" s="401" t="s">
        <v>447</v>
      </c>
      <c r="B277" s="402"/>
      <c r="C277" s="403">
        <v>162</v>
      </c>
      <c r="D277" s="403">
        <v>-99</v>
      </c>
      <c r="E277" s="404">
        <v>-0.61109999999999998</v>
      </c>
      <c r="F277" s="402"/>
      <c r="G277" s="403"/>
      <c r="H277" s="403">
        <v>48</v>
      </c>
      <c r="I277" s="403"/>
      <c r="J277" s="403">
        <v>10</v>
      </c>
      <c r="K277" s="403">
        <v>58</v>
      </c>
      <c r="L277" s="404">
        <v>0.92063492063492058</v>
      </c>
      <c r="M277" s="402"/>
      <c r="N277" s="403"/>
      <c r="O277" s="403">
        <v>3</v>
      </c>
      <c r="P277" s="403"/>
      <c r="Q277" s="403">
        <v>2</v>
      </c>
      <c r="R277" s="403">
        <v>5</v>
      </c>
      <c r="S277" s="404">
        <v>7.9365079365079361E-2</v>
      </c>
      <c r="T277" s="402"/>
      <c r="U277" s="403">
        <v>63</v>
      </c>
    </row>
    <row r="278" spans="1:21" ht="24" customHeight="1">
      <c r="A278" s="401" t="s">
        <v>448</v>
      </c>
      <c r="B278" s="402"/>
      <c r="C278" s="403">
        <v>162</v>
      </c>
      <c r="D278" s="403">
        <v>-20</v>
      </c>
      <c r="E278" s="404">
        <v>-0.1235</v>
      </c>
      <c r="F278" s="402"/>
      <c r="G278" s="403">
        <v>81</v>
      </c>
      <c r="H278" s="403"/>
      <c r="I278" s="403">
        <v>61</v>
      </c>
      <c r="J278" s="403"/>
      <c r="K278" s="403">
        <v>142</v>
      </c>
      <c r="L278" s="404">
        <v>1</v>
      </c>
      <c r="M278" s="402"/>
      <c r="N278" s="403"/>
      <c r="O278" s="403"/>
      <c r="P278" s="403"/>
      <c r="Q278" s="403"/>
      <c r="R278" s="403">
        <v>0</v>
      </c>
      <c r="S278" s="404">
        <v>0</v>
      </c>
      <c r="T278" s="402"/>
      <c r="U278" s="403">
        <v>142</v>
      </c>
    </row>
    <row r="279" spans="1:21" ht="24" customHeight="1">
      <c r="A279" s="401" t="s">
        <v>449</v>
      </c>
      <c r="B279" s="402"/>
      <c r="C279" s="403">
        <v>640</v>
      </c>
      <c r="D279" s="403">
        <v>-233</v>
      </c>
      <c r="E279" s="404">
        <v>-0.36409999999999998</v>
      </c>
      <c r="F279" s="402"/>
      <c r="G279" s="403">
        <v>200</v>
      </c>
      <c r="H279" s="403"/>
      <c r="I279" s="403">
        <v>195</v>
      </c>
      <c r="J279" s="403"/>
      <c r="K279" s="403">
        <v>395</v>
      </c>
      <c r="L279" s="404">
        <v>0.97051597051597061</v>
      </c>
      <c r="M279" s="402"/>
      <c r="N279" s="403">
        <v>1</v>
      </c>
      <c r="O279" s="403"/>
      <c r="P279" s="403">
        <v>11</v>
      </c>
      <c r="Q279" s="403"/>
      <c r="R279" s="403">
        <v>12</v>
      </c>
      <c r="S279" s="404">
        <v>2.9484029484029485E-2</v>
      </c>
      <c r="T279" s="402"/>
      <c r="U279" s="403">
        <v>407</v>
      </c>
    </row>
    <row r="280" spans="1:21" ht="24" customHeight="1">
      <c r="A280" s="398"/>
      <c r="B280" s="399"/>
      <c r="C280" s="398"/>
      <c r="D280" s="398"/>
      <c r="E280" s="398"/>
      <c r="F280" s="399"/>
      <c r="G280" s="398"/>
      <c r="H280" s="398"/>
      <c r="I280" s="398"/>
      <c r="J280" s="398"/>
      <c r="K280" s="398"/>
      <c r="L280" s="400"/>
      <c r="M280" s="399"/>
      <c r="N280" s="398"/>
      <c r="O280" s="398"/>
      <c r="P280" s="398"/>
      <c r="Q280" s="398"/>
      <c r="R280" s="398"/>
      <c r="S280" s="400"/>
      <c r="T280" s="399"/>
      <c r="U280" s="398"/>
    </row>
    <row r="281" spans="1:21" ht="24" customHeight="1">
      <c r="A281" s="262" t="s">
        <v>126</v>
      </c>
      <c r="B281" s="180"/>
      <c r="C281" s="263">
        <v>6732</v>
      </c>
      <c r="D281" s="263">
        <v>-2647</v>
      </c>
      <c r="E281" s="182">
        <v>-0.39319999999999999</v>
      </c>
      <c r="F281" s="180"/>
      <c r="G281" s="263">
        <v>1095</v>
      </c>
      <c r="H281" s="264">
        <v>31</v>
      </c>
      <c r="I281" s="263">
        <v>2275</v>
      </c>
      <c r="J281" s="264">
        <v>74</v>
      </c>
      <c r="K281" s="263">
        <v>3475</v>
      </c>
      <c r="L281" s="182">
        <v>0.85067319461444313</v>
      </c>
      <c r="M281" s="180"/>
      <c r="N281" s="264">
        <v>230</v>
      </c>
      <c r="O281" s="264">
        <v>8</v>
      </c>
      <c r="P281" s="264">
        <v>348</v>
      </c>
      <c r="Q281" s="264">
        <v>24</v>
      </c>
      <c r="R281" s="264">
        <v>610</v>
      </c>
      <c r="S281" s="182">
        <v>0.14932680538555693</v>
      </c>
      <c r="T281" s="180"/>
      <c r="U281" s="263">
        <v>4085</v>
      </c>
    </row>
    <row r="282" spans="1:21" ht="24" customHeight="1">
      <c r="A282" s="398"/>
      <c r="B282" s="399"/>
      <c r="C282" s="398"/>
      <c r="D282" s="398"/>
      <c r="E282" s="398"/>
      <c r="F282" s="399"/>
      <c r="G282" s="398"/>
      <c r="H282" s="398"/>
      <c r="I282" s="398"/>
      <c r="J282" s="398"/>
      <c r="K282" s="398"/>
      <c r="L282" s="400"/>
      <c r="M282" s="399"/>
      <c r="N282" s="398"/>
      <c r="O282" s="398"/>
      <c r="P282" s="398"/>
      <c r="Q282" s="398"/>
      <c r="R282" s="398"/>
      <c r="S282" s="400"/>
      <c r="T282" s="399"/>
      <c r="U282" s="398"/>
    </row>
    <row r="283" spans="1:21" ht="24" customHeight="1">
      <c r="A283" s="401" t="s">
        <v>450</v>
      </c>
      <c r="B283" s="402"/>
      <c r="C283" s="256">
        <v>2861</v>
      </c>
      <c r="D283" s="403">
        <v>-948</v>
      </c>
      <c r="E283" s="404">
        <v>-0.33139999999999997</v>
      </c>
      <c r="F283" s="402"/>
      <c r="G283" s="403">
        <v>488</v>
      </c>
      <c r="H283" s="403">
        <v>12</v>
      </c>
      <c r="I283" s="403">
        <v>932</v>
      </c>
      <c r="J283" s="403">
        <v>35</v>
      </c>
      <c r="K283" s="256">
        <v>1467</v>
      </c>
      <c r="L283" s="404">
        <v>0.76685833768949296</v>
      </c>
      <c r="M283" s="402"/>
      <c r="N283" s="403">
        <v>141</v>
      </c>
      <c r="O283" s="403">
        <v>5</v>
      </c>
      <c r="P283" s="403">
        <v>282</v>
      </c>
      <c r="Q283" s="403">
        <v>18</v>
      </c>
      <c r="R283" s="403">
        <v>446</v>
      </c>
      <c r="S283" s="404">
        <v>0.23314166231050706</v>
      </c>
      <c r="T283" s="402"/>
      <c r="U283" s="256">
        <v>1913</v>
      </c>
    </row>
    <row r="284" spans="1:21" ht="24" customHeight="1">
      <c r="A284" s="401" t="s">
        <v>451</v>
      </c>
      <c r="B284" s="402"/>
      <c r="C284" s="256">
        <v>1862</v>
      </c>
      <c r="D284" s="403">
        <v>-723</v>
      </c>
      <c r="E284" s="404">
        <v>-0.38829999999999998</v>
      </c>
      <c r="F284" s="402"/>
      <c r="G284" s="403">
        <v>366</v>
      </c>
      <c r="H284" s="403">
        <v>14</v>
      </c>
      <c r="I284" s="403">
        <v>690</v>
      </c>
      <c r="J284" s="403">
        <v>19</v>
      </c>
      <c r="K284" s="256">
        <v>1089</v>
      </c>
      <c r="L284" s="404">
        <v>0.95610184372256368</v>
      </c>
      <c r="M284" s="402"/>
      <c r="N284" s="403">
        <v>24</v>
      </c>
      <c r="O284" s="403">
        <v>2</v>
      </c>
      <c r="P284" s="403">
        <v>22</v>
      </c>
      <c r="Q284" s="403">
        <v>2</v>
      </c>
      <c r="R284" s="403">
        <v>50</v>
      </c>
      <c r="S284" s="404">
        <v>4.3898156277436345E-2</v>
      </c>
      <c r="T284" s="402"/>
      <c r="U284" s="256">
        <v>1139</v>
      </c>
    </row>
    <row r="285" spans="1:21" ht="24" customHeight="1">
      <c r="A285" s="401" t="s">
        <v>452</v>
      </c>
      <c r="B285" s="402"/>
      <c r="C285" s="256">
        <v>1859</v>
      </c>
      <c r="D285" s="403">
        <v>-965</v>
      </c>
      <c r="E285" s="404">
        <v>-0.51910000000000001</v>
      </c>
      <c r="F285" s="402"/>
      <c r="G285" s="403">
        <v>168</v>
      </c>
      <c r="H285" s="403">
        <v>3</v>
      </c>
      <c r="I285" s="403">
        <v>594</v>
      </c>
      <c r="J285" s="403">
        <v>15</v>
      </c>
      <c r="K285" s="403">
        <v>780</v>
      </c>
      <c r="L285" s="404">
        <v>0.87248322147651014</v>
      </c>
      <c r="M285" s="402"/>
      <c r="N285" s="403">
        <v>65</v>
      </c>
      <c r="O285" s="403">
        <v>1</v>
      </c>
      <c r="P285" s="403">
        <v>44</v>
      </c>
      <c r="Q285" s="403">
        <v>4</v>
      </c>
      <c r="R285" s="403">
        <v>114</v>
      </c>
      <c r="S285" s="404">
        <v>0.12751677852348994</v>
      </c>
      <c r="T285" s="402"/>
      <c r="U285" s="403">
        <v>894</v>
      </c>
    </row>
    <row r="286" spans="1:21" ht="24" customHeight="1">
      <c r="A286" s="401" t="s">
        <v>453</v>
      </c>
      <c r="B286" s="402"/>
      <c r="C286" s="403">
        <v>150</v>
      </c>
      <c r="D286" s="403">
        <v>-11</v>
      </c>
      <c r="E286" s="404">
        <v>-7.3300000000000004E-2</v>
      </c>
      <c r="F286" s="402"/>
      <c r="G286" s="403">
        <v>73</v>
      </c>
      <c r="H286" s="403">
        <v>2</v>
      </c>
      <c r="I286" s="403">
        <v>59</v>
      </c>
      <c r="J286" s="403">
        <v>5</v>
      </c>
      <c r="K286" s="403">
        <v>139</v>
      </c>
      <c r="L286" s="404">
        <v>1</v>
      </c>
      <c r="M286" s="402"/>
      <c r="N286" s="403"/>
      <c r="O286" s="403"/>
      <c r="P286" s="403"/>
      <c r="Q286" s="403"/>
      <c r="R286" s="403">
        <v>0</v>
      </c>
      <c r="S286" s="404">
        <v>0</v>
      </c>
      <c r="T286" s="402"/>
      <c r="U286" s="403">
        <v>139</v>
      </c>
    </row>
    <row r="287" spans="1:21" ht="24" customHeight="1">
      <c r="A287" s="398"/>
      <c r="B287" s="399"/>
      <c r="C287" s="398"/>
      <c r="D287" s="398"/>
      <c r="E287" s="398"/>
      <c r="F287" s="399"/>
      <c r="G287" s="398"/>
      <c r="H287" s="398"/>
      <c r="I287" s="398"/>
      <c r="J287" s="398"/>
      <c r="K287" s="398"/>
      <c r="L287" s="400"/>
      <c r="M287" s="399"/>
      <c r="N287" s="398"/>
      <c r="O287" s="398"/>
      <c r="P287" s="398"/>
      <c r="Q287" s="398"/>
      <c r="R287" s="398"/>
      <c r="S287" s="400"/>
      <c r="T287" s="399"/>
      <c r="U287" s="398"/>
    </row>
    <row r="288" spans="1:21" ht="24" customHeight="1">
      <c r="A288" s="262" t="s">
        <v>127</v>
      </c>
      <c r="B288" s="180"/>
      <c r="C288" s="263">
        <v>7988</v>
      </c>
      <c r="D288" s="263">
        <v>2992</v>
      </c>
      <c r="E288" s="182">
        <v>0.37459999999999999</v>
      </c>
      <c r="F288" s="180"/>
      <c r="G288" s="263">
        <v>3672</v>
      </c>
      <c r="H288" s="264">
        <v>288</v>
      </c>
      <c r="I288" s="263">
        <v>6540</v>
      </c>
      <c r="J288" s="264">
        <v>246</v>
      </c>
      <c r="K288" s="263">
        <v>10746</v>
      </c>
      <c r="L288" s="182">
        <v>0.97868852459016398</v>
      </c>
      <c r="M288" s="180"/>
      <c r="N288" s="264">
        <v>33</v>
      </c>
      <c r="O288" s="264">
        <v>30</v>
      </c>
      <c r="P288" s="264">
        <v>111</v>
      </c>
      <c r="Q288" s="264">
        <v>60</v>
      </c>
      <c r="R288" s="264">
        <v>234</v>
      </c>
      <c r="S288" s="182">
        <v>2.1311475409836068E-2</v>
      </c>
      <c r="T288" s="180"/>
      <c r="U288" s="263">
        <v>10980</v>
      </c>
    </row>
    <row r="289" spans="1:21" ht="24" customHeight="1">
      <c r="A289" s="398"/>
      <c r="B289" s="399"/>
      <c r="C289" s="398"/>
      <c r="D289" s="398"/>
      <c r="E289" s="398"/>
      <c r="F289" s="399"/>
      <c r="G289" s="398"/>
      <c r="H289" s="398"/>
      <c r="I289" s="398"/>
      <c r="J289" s="398"/>
      <c r="K289" s="398"/>
      <c r="L289" s="400"/>
      <c r="M289" s="399"/>
      <c r="N289" s="398"/>
      <c r="O289" s="398"/>
      <c r="P289" s="398"/>
      <c r="Q289" s="398"/>
      <c r="R289" s="398"/>
      <c r="S289" s="400"/>
      <c r="T289" s="399"/>
      <c r="U289" s="398"/>
    </row>
    <row r="290" spans="1:21" ht="24" customHeight="1">
      <c r="A290" s="401" t="s">
        <v>454</v>
      </c>
      <c r="B290" s="402"/>
      <c r="C290" s="256">
        <v>2393</v>
      </c>
      <c r="D290" s="256">
        <v>2480</v>
      </c>
      <c r="E290" s="404">
        <v>1.0364</v>
      </c>
      <c r="F290" s="402"/>
      <c r="G290" s="256">
        <v>1897</v>
      </c>
      <c r="H290" s="403">
        <v>140</v>
      </c>
      <c r="I290" s="256">
        <v>2583</v>
      </c>
      <c r="J290" s="403">
        <v>121</v>
      </c>
      <c r="K290" s="256">
        <v>4741</v>
      </c>
      <c r="L290" s="404">
        <v>0.97291196388261847</v>
      </c>
      <c r="M290" s="402"/>
      <c r="N290" s="403">
        <v>5</v>
      </c>
      <c r="O290" s="403">
        <v>26</v>
      </c>
      <c r="P290" s="403">
        <v>48</v>
      </c>
      <c r="Q290" s="403">
        <v>53</v>
      </c>
      <c r="R290" s="403">
        <v>132</v>
      </c>
      <c r="S290" s="404">
        <v>2.7088036117381489E-2</v>
      </c>
      <c r="T290" s="402"/>
      <c r="U290" s="256">
        <v>4873</v>
      </c>
    </row>
    <row r="291" spans="1:21" ht="24" customHeight="1">
      <c r="A291" s="401" t="s">
        <v>455</v>
      </c>
      <c r="B291" s="402"/>
      <c r="C291" s="256">
        <v>1480</v>
      </c>
      <c r="D291" s="403">
        <v>-486</v>
      </c>
      <c r="E291" s="404">
        <v>-0.32840000000000003</v>
      </c>
      <c r="F291" s="402"/>
      <c r="G291" s="403">
        <v>256</v>
      </c>
      <c r="H291" s="403"/>
      <c r="I291" s="403">
        <v>719</v>
      </c>
      <c r="J291" s="403"/>
      <c r="K291" s="403">
        <v>975</v>
      </c>
      <c r="L291" s="404">
        <v>0.98088531187122741</v>
      </c>
      <c r="M291" s="402"/>
      <c r="N291" s="403">
        <v>2</v>
      </c>
      <c r="O291" s="403"/>
      <c r="P291" s="403">
        <v>17</v>
      </c>
      <c r="Q291" s="403"/>
      <c r="R291" s="403">
        <v>19</v>
      </c>
      <c r="S291" s="404">
        <v>1.9114688128772636E-2</v>
      </c>
      <c r="T291" s="402"/>
      <c r="U291" s="403">
        <v>994</v>
      </c>
    </row>
    <row r="292" spans="1:21" ht="24" customHeight="1">
      <c r="A292" s="401" t="s">
        <v>456</v>
      </c>
      <c r="B292" s="402"/>
      <c r="C292" s="403">
        <v>910</v>
      </c>
      <c r="D292" s="403">
        <v>805</v>
      </c>
      <c r="E292" s="404">
        <v>0.88460000000000005</v>
      </c>
      <c r="F292" s="402"/>
      <c r="G292" s="403">
        <v>632</v>
      </c>
      <c r="H292" s="403">
        <v>59</v>
      </c>
      <c r="I292" s="403">
        <v>955</v>
      </c>
      <c r="J292" s="403">
        <v>29</v>
      </c>
      <c r="K292" s="256">
        <v>1675</v>
      </c>
      <c r="L292" s="404">
        <v>0.97667638483965025</v>
      </c>
      <c r="M292" s="402"/>
      <c r="N292" s="403">
        <v>19</v>
      </c>
      <c r="O292" s="403"/>
      <c r="P292" s="403">
        <v>20</v>
      </c>
      <c r="Q292" s="403">
        <v>1</v>
      </c>
      <c r="R292" s="403">
        <v>40</v>
      </c>
      <c r="S292" s="404">
        <v>2.3323615160349854E-2</v>
      </c>
      <c r="T292" s="402"/>
      <c r="U292" s="256">
        <v>1715</v>
      </c>
    </row>
    <row r="293" spans="1:21" ht="24" customHeight="1">
      <c r="A293" s="401" t="s">
        <v>457</v>
      </c>
      <c r="B293" s="402"/>
      <c r="C293" s="403">
        <v>508</v>
      </c>
      <c r="D293" s="403">
        <v>135</v>
      </c>
      <c r="E293" s="404">
        <v>0.26569999999999999</v>
      </c>
      <c r="F293" s="402"/>
      <c r="G293" s="403">
        <v>171</v>
      </c>
      <c r="H293" s="403"/>
      <c r="I293" s="403">
        <v>459</v>
      </c>
      <c r="J293" s="403"/>
      <c r="K293" s="403">
        <v>630</v>
      </c>
      <c r="L293" s="404">
        <v>0.97978227060653178</v>
      </c>
      <c r="M293" s="402"/>
      <c r="N293" s="403">
        <v>5</v>
      </c>
      <c r="O293" s="403"/>
      <c r="P293" s="403">
        <v>8</v>
      </c>
      <c r="Q293" s="403"/>
      <c r="R293" s="403">
        <v>13</v>
      </c>
      <c r="S293" s="404">
        <v>2.0217729393468119E-2</v>
      </c>
      <c r="T293" s="402"/>
      <c r="U293" s="403">
        <v>643</v>
      </c>
    </row>
    <row r="294" spans="1:21" ht="24" customHeight="1">
      <c r="A294" s="401" t="s">
        <v>458</v>
      </c>
      <c r="B294" s="402"/>
      <c r="C294" s="403">
        <v>310</v>
      </c>
      <c r="D294" s="403">
        <v>27</v>
      </c>
      <c r="E294" s="404">
        <v>8.7099999999999997E-2</v>
      </c>
      <c r="F294" s="402"/>
      <c r="G294" s="403">
        <v>120</v>
      </c>
      <c r="H294" s="403"/>
      <c r="I294" s="403">
        <v>217</v>
      </c>
      <c r="J294" s="403"/>
      <c r="K294" s="403">
        <v>337</v>
      </c>
      <c r="L294" s="404">
        <v>1</v>
      </c>
      <c r="M294" s="402"/>
      <c r="N294" s="403"/>
      <c r="O294" s="403"/>
      <c r="P294" s="403"/>
      <c r="Q294" s="403"/>
      <c r="R294" s="403">
        <v>0</v>
      </c>
      <c r="S294" s="404">
        <v>0</v>
      </c>
      <c r="T294" s="402"/>
      <c r="U294" s="403">
        <v>337</v>
      </c>
    </row>
    <row r="295" spans="1:21" ht="24" customHeight="1">
      <c r="A295" s="401" t="s">
        <v>459</v>
      </c>
      <c r="B295" s="402"/>
      <c r="C295" s="403">
        <v>545</v>
      </c>
      <c r="D295" s="403">
        <v>-13</v>
      </c>
      <c r="E295" s="404">
        <v>-2.3900000000000001E-2</v>
      </c>
      <c r="F295" s="402"/>
      <c r="G295" s="403">
        <v>200</v>
      </c>
      <c r="H295" s="403">
        <v>14</v>
      </c>
      <c r="I295" s="403">
        <v>300</v>
      </c>
      <c r="J295" s="403">
        <v>18</v>
      </c>
      <c r="K295" s="403">
        <v>532</v>
      </c>
      <c r="L295" s="404">
        <v>1</v>
      </c>
      <c r="M295" s="402"/>
      <c r="N295" s="403"/>
      <c r="O295" s="403"/>
      <c r="P295" s="403"/>
      <c r="Q295" s="403"/>
      <c r="R295" s="403">
        <v>0</v>
      </c>
      <c r="S295" s="404">
        <v>0</v>
      </c>
      <c r="T295" s="402"/>
      <c r="U295" s="403">
        <v>532</v>
      </c>
    </row>
    <row r="296" spans="1:21" ht="24" customHeight="1">
      <c r="A296" s="401" t="s">
        <v>460</v>
      </c>
      <c r="B296" s="402"/>
      <c r="C296" s="403">
        <v>920</v>
      </c>
      <c r="D296" s="403">
        <v>-207</v>
      </c>
      <c r="E296" s="404">
        <v>-0.22500000000000001</v>
      </c>
      <c r="F296" s="402"/>
      <c r="G296" s="403">
        <v>41</v>
      </c>
      <c r="H296" s="403"/>
      <c r="I296" s="403">
        <v>664</v>
      </c>
      <c r="J296" s="403"/>
      <c r="K296" s="403">
        <v>705</v>
      </c>
      <c r="L296" s="404">
        <v>0.98877980364656382</v>
      </c>
      <c r="M296" s="402"/>
      <c r="N296" s="403"/>
      <c r="O296" s="403"/>
      <c r="P296" s="403">
        <v>8</v>
      </c>
      <c r="Q296" s="403"/>
      <c r="R296" s="403">
        <v>8</v>
      </c>
      <c r="S296" s="404">
        <v>1.1220196353436185E-2</v>
      </c>
      <c r="T296" s="402"/>
      <c r="U296" s="403">
        <v>713</v>
      </c>
    </row>
    <row r="297" spans="1:21" ht="24" customHeight="1">
      <c r="A297" s="401" t="s">
        <v>461</v>
      </c>
      <c r="B297" s="402"/>
      <c r="C297" s="403">
        <v>208</v>
      </c>
      <c r="D297" s="403">
        <v>123</v>
      </c>
      <c r="E297" s="404">
        <v>0.59130000000000005</v>
      </c>
      <c r="F297" s="402"/>
      <c r="G297" s="403">
        <v>131</v>
      </c>
      <c r="H297" s="403"/>
      <c r="I297" s="403">
        <v>195</v>
      </c>
      <c r="J297" s="403"/>
      <c r="K297" s="403">
        <v>326</v>
      </c>
      <c r="L297" s="404">
        <v>0.98489425981873113</v>
      </c>
      <c r="M297" s="402"/>
      <c r="N297" s="403">
        <v>2</v>
      </c>
      <c r="O297" s="403"/>
      <c r="P297" s="403">
        <v>3</v>
      </c>
      <c r="Q297" s="403"/>
      <c r="R297" s="403">
        <v>5</v>
      </c>
      <c r="S297" s="404">
        <v>1.5105740181268883E-2</v>
      </c>
      <c r="T297" s="402"/>
      <c r="U297" s="403">
        <v>331</v>
      </c>
    </row>
    <row r="298" spans="1:21" ht="24" customHeight="1">
      <c r="A298" s="401" t="s">
        <v>462</v>
      </c>
      <c r="B298" s="402"/>
      <c r="C298" s="403">
        <v>130</v>
      </c>
      <c r="D298" s="403">
        <v>22</v>
      </c>
      <c r="E298" s="404">
        <v>0.16919999999999999</v>
      </c>
      <c r="F298" s="402"/>
      <c r="G298" s="403">
        <v>31</v>
      </c>
      <c r="H298" s="403"/>
      <c r="I298" s="403">
        <v>120</v>
      </c>
      <c r="J298" s="403"/>
      <c r="K298" s="403">
        <v>151</v>
      </c>
      <c r="L298" s="404">
        <v>0.99342105263157887</v>
      </c>
      <c r="M298" s="402"/>
      <c r="N298" s="403"/>
      <c r="O298" s="403"/>
      <c r="P298" s="403">
        <v>1</v>
      </c>
      <c r="Q298" s="403"/>
      <c r="R298" s="403">
        <v>1</v>
      </c>
      <c r="S298" s="404">
        <v>6.5789473684210531E-3</v>
      </c>
      <c r="T298" s="402"/>
      <c r="U298" s="403">
        <v>152</v>
      </c>
    </row>
    <row r="299" spans="1:21" ht="24" customHeight="1">
      <c r="A299" s="401" t="s">
        <v>463</v>
      </c>
      <c r="B299" s="402"/>
      <c r="C299" s="403">
        <v>144</v>
      </c>
      <c r="D299" s="403">
        <v>15</v>
      </c>
      <c r="E299" s="404">
        <v>0.1042</v>
      </c>
      <c r="F299" s="402"/>
      <c r="G299" s="403">
        <v>71</v>
      </c>
      <c r="H299" s="403"/>
      <c r="I299" s="403">
        <v>86</v>
      </c>
      <c r="J299" s="403"/>
      <c r="K299" s="403">
        <v>157</v>
      </c>
      <c r="L299" s="404">
        <v>0.98742138364779874</v>
      </c>
      <c r="M299" s="402"/>
      <c r="N299" s="403"/>
      <c r="O299" s="403"/>
      <c r="P299" s="403">
        <v>2</v>
      </c>
      <c r="Q299" s="403"/>
      <c r="R299" s="403">
        <v>2</v>
      </c>
      <c r="S299" s="404">
        <v>1.2578616352201257E-2</v>
      </c>
      <c r="T299" s="402"/>
      <c r="U299" s="403">
        <v>159</v>
      </c>
    </row>
    <row r="300" spans="1:21" ht="24" customHeight="1">
      <c r="A300" s="401" t="s">
        <v>464</v>
      </c>
      <c r="B300" s="402"/>
      <c r="C300" s="403">
        <v>91</v>
      </c>
      <c r="D300" s="403">
        <v>35</v>
      </c>
      <c r="E300" s="404">
        <v>0.3846</v>
      </c>
      <c r="F300" s="402"/>
      <c r="G300" s="403">
        <v>42</v>
      </c>
      <c r="H300" s="403"/>
      <c r="I300" s="403">
        <v>83</v>
      </c>
      <c r="J300" s="403"/>
      <c r="K300" s="403">
        <v>125</v>
      </c>
      <c r="L300" s="404">
        <v>0.99206349206349198</v>
      </c>
      <c r="M300" s="402"/>
      <c r="N300" s="403"/>
      <c r="O300" s="403"/>
      <c r="P300" s="403">
        <v>1</v>
      </c>
      <c r="Q300" s="403"/>
      <c r="R300" s="403">
        <v>1</v>
      </c>
      <c r="S300" s="404">
        <v>7.9365079365079361E-3</v>
      </c>
      <c r="T300" s="402"/>
      <c r="U300" s="403">
        <v>126</v>
      </c>
    </row>
    <row r="301" spans="1:21" ht="24" customHeight="1">
      <c r="A301" s="401" t="s">
        <v>465</v>
      </c>
      <c r="B301" s="402"/>
      <c r="C301" s="403">
        <v>189</v>
      </c>
      <c r="D301" s="403">
        <v>-26</v>
      </c>
      <c r="E301" s="404">
        <v>-0.1376</v>
      </c>
      <c r="F301" s="402"/>
      <c r="G301" s="403"/>
      <c r="H301" s="403">
        <v>75</v>
      </c>
      <c r="I301" s="403"/>
      <c r="J301" s="403">
        <v>78</v>
      </c>
      <c r="K301" s="403">
        <v>153</v>
      </c>
      <c r="L301" s="404">
        <v>0.93865030674846617</v>
      </c>
      <c r="M301" s="402"/>
      <c r="N301" s="403"/>
      <c r="O301" s="403">
        <v>4</v>
      </c>
      <c r="P301" s="403"/>
      <c r="Q301" s="403">
        <v>6</v>
      </c>
      <c r="R301" s="403">
        <v>10</v>
      </c>
      <c r="S301" s="404">
        <v>6.1349693251533742E-2</v>
      </c>
      <c r="T301" s="402"/>
      <c r="U301" s="403">
        <v>163</v>
      </c>
    </row>
    <row r="302" spans="1:21" ht="24" customHeight="1">
      <c r="A302" s="401" t="s">
        <v>466</v>
      </c>
      <c r="B302" s="402"/>
      <c r="C302" s="403">
        <v>160</v>
      </c>
      <c r="D302" s="403">
        <v>82</v>
      </c>
      <c r="E302" s="404">
        <v>0.51249999999999996</v>
      </c>
      <c r="F302" s="402"/>
      <c r="G302" s="403">
        <v>80</v>
      </c>
      <c r="H302" s="403"/>
      <c r="I302" s="403">
        <v>159</v>
      </c>
      <c r="J302" s="403"/>
      <c r="K302" s="403">
        <v>239</v>
      </c>
      <c r="L302" s="404">
        <v>0.9876033057851239</v>
      </c>
      <c r="M302" s="402"/>
      <c r="N302" s="403"/>
      <c r="O302" s="403"/>
      <c r="P302" s="403">
        <v>3</v>
      </c>
      <c r="Q302" s="403"/>
      <c r="R302" s="403">
        <v>3</v>
      </c>
      <c r="S302" s="404">
        <v>1.2396694214876033E-2</v>
      </c>
      <c r="T302" s="402"/>
      <c r="U302" s="403">
        <v>242</v>
      </c>
    </row>
    <row r="303" spans="1:21" ht="24" customHeight="1">
      <c r="A303" s="398"/>
      <c r="B303" s="399"/>
      <c r="C303" s="398"/>
      <c r="D303" s="398"/>
      <c r="E303" s="398"/>
      <c r="F303" s="399"/>
      <c r="G303" s="398"/>
      <c r="H303" s="398"/>
      <c r="I303" s="398"/>
      <c r="J303" s="398"/>
      <c r="K303" s="398"/>
      <c r="L303" s="400"/>
      <c r="M303" s="399"/>
      <c r="N303" s="398"/>
      <c r="O303" s="398"/>
      <c r="P303" s="398"/>
      <c r="Q303" s="398"/>
      <c r="R303" s="398"/>
      <c r="S303" s="400"/>
      <c r="T303" s="399"/>
      <c r="U303" s="398"/>
    </row>
    <row r="304" spans="1:21" ht="24" customHeight="1">
      <c r="A304" s="262" t="s">
        <v>128</v>
      </c>
      <c r="B304" s="180"/>
      <c r="C304" s="263">
        <v>3146</v>
      </c>
      <c r="D304" s="264">
        <v>956</v>
      </c>
      <c r="E304" s="182">
        <v>0.3039</v>
      </c>
      <c r="F304" s="180"/>
      <c r="G304" s="263">
        <v>1087</v>
      </c>
      <c r="H304" s="264">
        <v>77</v>
      </c>
      <c r="I304" s="263">
        <v>2782</v>
      </c>
      <c r="J304" s="264">
        <v>101</v>
      </c>
      <c r="K304" s="263">
        <v>4047</v>
      </c>
      <c r="L304" s="182">
        <v>0.98659190638712824</v>
      </c>
      <c r="M304" s="180"/>
      <c r="N304" s="264">
        <v>35</v>
      </c>
      <c r="O304" s="264">
        <v>1</v>
      </c>
      <c r="P304" s="264">
        <v>19</v>
      </c>
      <c r="Q304" s="264"/>
      <c r="R304" s="264">
        <v>55</v>
      </c>
      <c r="S304" s="182">
        <v>1.340809361287177E-2</v>
      </c>
      <c r="T304" s="180"/>
      <c r="U304" s="263">
        <v>4102</v>
      </c>
    </row>
    <row r="305" spans="1:21" ht="24" customHeight="1">
      <c r="A305" s="398"/>
      <c r="B305" s="399"/>
      <c r="C305" s="398"/>
      <c r="D305" s="398"/>
      <c r="E305" s="398"/>
      <c r="F305" s="399"/>
      <c r="G305" s="398"/>
      <c r="H305" s="398"/>
      <c r="I305" s="398"/>
      <c r="J305" s="398"/>
      <c r="K305" s="398"/>
      <c r="L305" s="400"/>
      <c r="M305" s="399"/>
      <c r="N305" s="398"/>
      <c r="O305" s="398"/>
      <c r="P305" s="398"/>
      <c r="Q305" s="398"/>
      <c r="R305" s="398"/>
      <c r="S305" s="400"/>
      <c r="T305" s="399"/>
      <c r="U305" s="398"/>
    </row>
    <row r="306" spans="1:21" ht="24" customHeight="1">
      <c r="A306" s="401" t="s">
        <v>467</v>
      </c>
      <c r="B306" s="402"/>
      <c r="C306" s="403">
        <v>40</v>
      </c>
      <c r="D306" s="403">
        <v>94</v>
      </c>
      <c r="E306" s="405">
        <v>2.35</v>
      </c>
      <c r="F306" s="402"/>
      <c r="G306" s="403">
        <v>34</v>
      </c>
      <c r="H306" s="403"/>
      <c r="I306" s="403">
        <v>100</v>
      </c>
      <c r="J306" s="403"/>
      <c r="K306" s="403">
        <v>134</v>
      </c>
      <c r="L306" s="404">
        <v>1</v>
      </c>
      <c r="M306" s="402"/>
      <c r="N306" s="403"/>
      <c r="O306" s="403"/>
      <c r="P306" s="403"/>
      <c r="Q306" s="403"/>
      <c r="R306" s="403">
        <v>0</v>
      </c>
      <c r="S306" s="404">
        <v>0</v>
      </c>
      <c r="T306" s="402"/>
      <c r="U306" s="403">
        <v>134</v>
      </c>
    </row>
    <row r="307" spans="1:21" ht="24" customHeight="1">
      <c r="A307" s="401" t="s">
        <v>468</v>
      </c>
      <c r="B307" s="402"/>
      <c r="C307" s="403">
        <v>142</v>
      </c>
      <c r="D307" s="403">
        <v>6</v>
      </c>
      <c r="E307" s="404">
        <v>4.2299999999999997E-2</v>
      </c>
      <c r="F307" s="402"/>
      <c r="G307" s="403">
        <v>53</v>
      </c>
      <c r="H307" s="403"/>
      <c r="I307" s="403">
        <v>95</v>
      </c>
      <c r="J307" s="403"/>
      <c r="K307" s="403">
        <v>148</v>
      </c>
      <c r="L307" s="404">
        <v>1</v>
      </c>
      <c r="M307" s="402"/>
      <c r="N307" s="403"/>
      <c r="O307" s="403"/>
      <c r="P307" s="403"/>
      <c r="Q307" s="403"/>
      <c r="R307" s="403">
        <v>0</v>
      </c>
      <c r="S307" s="404">
        <v>0</v>
      </c>
      <c r="T307" s="402"/>
      <c r="U307" s="403">
        <v>148</v>
      </c>
    </row>
    <row r="308" spans="1:21" ht="24" customHeight="1">
      <c r="A308" s="401" t="s">
        <v>469</v>
      </c>
      <c r="B308" s="402"/>
      <c r="C308" s="256">
        <v>1368</v>
      </c>
      <c r="D308" s="403">
        <v>324</v>
      </c>
      <c r="E308" s="404">
        <v>0.23680000000000001</v>
      </c>
      <c r="F308" s="402"/>
      <c r="G308" s="403">
        <v>480</v>
      </c>
      <c r="H308" s="403">
        <v>57</v>
      </c>
      <c r="I308" s="256">
        <v>1065</v>
      </c>
      <c r="J308" s="403">
        <v>49</v>
      </c>
      <c r="K308" s="256">
        <v>1651</v>
      </c>
      <c r="L308" s="404">
        <v>0.97576832151300241</v>
      </c>
      <c r="M308" s="402"/>
      <c r="N308" s="403">
        <v>29</v>
      </c>
      <c r="O308" s="403">
        <v>1</v>
      </c>
      <c r="P308" s="403">
        <v>11</v>
      </c>
      <c r="Q308" s="403"/>
      <c r="R308" s="403">
        <v>41</v>
      </c>
      <c r="S308" s="404">
        <v>2.4231678486997636E-2</v>
      </c>
      <c r="T308" s="402"/>
      <c r="U308" s="256">
        <v>1692</v>
      </c>
    </row>
    <row r="309" spans="1:21" ht="24" customHeight="1">
      <c r="A309" s="401" t="s">
        <v>470</v>
      </c>
      <c r="B309" s="402"/>
      <c r="C309" s="403">
        <v>440</v>
      </c>
      <c r="D309" s="403">
        <v>11</v>
      </c>
      <c r="E309" s="404">
        <v>2.5000000000000001E-2</v>
      </c>
      <c r="F309" s="402"/>
      <c r="G309" s="403">
        <v>113</v>
      </c>
      <c r="H309" s="403">
        <v>8</v>
      </c>
      <c r="I309" s="403">
        <v>309</v>
      </c>
      <c r="J309" s="403">
        <v>17</v>
      </c>
      <c r="K309" s="403">
        <v>447</v>
      </c>
      <c r="L309" s="404">
        <v>0.99113082039911304</v>
      </c>
      <c r="M309" s="402"/>
      <c r="N309" s="403">
        <v>2</v>
      </c>
      <c r="O309" s="403"/>
      <c r="P309" s="403">
        <v>2</v>
      </c>
      <c r="Q309" s="403"/>
      <c r="R309" s="403">
        <v>4</v>
      </c>
      <c r="S309" s="404">
        <v>8.869179600886918E-3</v>
      </c>
      <c r="T309" s="402"/>
      <c r="U309" s="403">
        <v>451</v>
      </c>
    </row>
    <row r="310" spans="1:21" ht="24" customHeight="1">
      <c r="A310" s="401" t="s">
        <v>471</v>
      </c>
      <c r="B310" s="402"/>
      <c r="C310" s="403">
        <v>483</v>
      </c>
      <c r="D310" s="403">
        <v>377</v>
      </c>
      <c r="E310" s="404">
        <v>0.78049999999999997</v>
      </c>
      <c r="F310" s="402"/>
      <c r="G310" s="403">
        <v>218</v>
      </c>
      <c r="H310" s="403">
        <v>9</v>
      </c>
      <c r="I310" s="403">
        <v>611</v>
      </c>
      <c r="J310" s="403">
        <v>16</v>
      </c>
      <c r="K310" s="403">
        <v>854</v>
      </c>
      <c r="L310" s="404">
        <v>0.99302325581395356</v>
      </c>
      <c r="M310" s="402"/>
      <c r="N310" s="403">
        <v>2</v>
      </c>
      <c r="O310" s="403"/>
      <c r="P310" s="403">
        <v>4</v>
      </c>
      <c r="Q310" s="403"/>
      <c r="R310" s="403">
        <v>6</v>
      </c>
      <c r="S310" s="404">
        <v>6.9767441860465115E-3</v>
      </c>
      <c r="T310" s="402"/>
      <c r="U310" s="403">
        <v>860</v>
      </c>
    </row>
    <row r="311" spans="1:21" ht="24" customHeight="1">
      <c r="A311" s="401" t="s">
        <v>472</v>
      </c>
      <c r="B311" s="402"/>
      <c r="C311" s="403">
        <v>310</v>
      </c>
      <c r="D311" s="403">
        <v>5</v>
      </c>
      <c r="E311" s="404">
        <v>1.61E-2</v>
      </c>
      <c r="F311" s="402"/>
      <c r="G311" s="403">
        <v>57</v>
      </c>
      <c r="H311" s="403">
        <v>2</v>
      </c>
      <c r="I311" s="403">
        <v>243</v>
      </c>
      <c r="J311" s="403">
        <v>12</v>
      </c>
      <c r="K311" s="403">
        <v>314</v>
      </c>
      <c r="L311" s="404">
        <v>0.99682539682539684</v>
      </c>
      <c r="M311" s="402"/>
      <c r="N311" s="403"/>
      <c r="O311" s="403"/>
      <c r="P311" s="403">
        <v>1</v>
      </c>
      <c r="Q311" s="403"/>
      <c r="R311" s="403">
        <v>1</v>
      </c>
      <c r="S311" s="404">
        <v>3.1746031746031746E-3</v>
      </c>
      <c r="T311" s="402"/>
      <c r="U311" s="403">
        <v>315</v>
      </c>
    </row>
    <row r="312" spans="1:21" ht="24" customHeight="1">
      <c r="A312" s="401" t="s">
        <v>473</v>
      </c>
      <c r="B312" s="402"/>
      <c r="C312" s="403">
        <v>145</v>
      </c>
      <c r="D312" s="403">
        <v>105</v>
      </c>
      <c r="E312" s="404">
        <v>0.72409999999999997</v>
      </c>
      <c r="F312" s="402"/>
      <c r="G312" s="403">
        <v>76</v>
      </c>
      <c r="H312" s="403"/>
      <c r="I312" s="403">
        <v>172</v>
      </c>
      <c r="J312" s="403"/>
      <c r="K312" s="403">
        <v>248</v>
      </c>
      <c r="L312" s="404">
        <v>0.99199999999999999</v>
      </c>
      <c r="M312" s="402"/>
      <c r="N312" s="403">
        <v>2</v>
      </c>
      <c r="O312" s="403"/>
      <c r="P312" s="403"/>
      <c r="Q312" s="403"/>
      <c r="R312" s="403">
        <v>2</v>
      </c>
      <c r="S312" s="404">
        <v>8.0000000000000002E-3</v>
      </c>
      <c r="T312" s="402"/>
      <c r="U312" s="403">
        <v>250</v>
      </c>
    </row>
    <row r="313" spans="1:21" ht="24" customHeight="1">
      <c r="A313" s="401" t="s">
        <v>474</v>
      </c>
      <c r="B313" s="402"/>
      <c r="C313" s="403">
        <v>218</v>
      </c>
      <c r="D313" s="403">
        <v>34</v>
      </c>
      <c r="E313" s="404">
        <v>0.156</v>
      </c>
      <c r="F313" s="402"/>
      <c r="G313" s="403">
        <v>56</v>
      </c>
      <c r="H313" s="403">
        <v>1</v>
      </c>
      <c r="I313" s="403">
        <v>187</v>
      </c>
      <c r="J313" s="403">
        <v>7</v>
      </c>
      <c r="K313" s="403">
        <v>251</v>
      </c>
      <c r="L313" s="404">
        <v>0.99603174603174605</v>
      </c>
      <c r="M313" s="402"/>
      <c r="N313" s="403"/>
      <c r="O313" s="403"/>
      <c r="P313" s="403">
        <v>1</v>
      </c>
      <c r="Q313" s="403"/>
      <c r="R313" s="403">
        <v>1</v>
      </c>
      <c r="S313" s="404">
        <v>3.968253968253968E-3</v>
      </c>
      <c r="T313" s="402"/>
      <c r="U313" s="403">
        <v>252</v>
      </c>
    </row>
    <row r="314" spans="1:21" ht="24" customHeight="1">
      <c r="A314" s="398"/>
      <c r="B314" s="399"/>
      <c r="C314" s="398"/>
      <c r="D314" s="398"/>
      <c r="E314" s="398"/>
      <c r="F314" s="399"/>
      <c r="G314" s="398"/>
      <c r="H314" s="398"/>
      <c r="I314" s="398"/>
      <c r="J314" s="398"/>
      <c r="K314" s="398"/>
      <c r="L314" s="400"/>
      <c r="M314" s="399"/>
      <c r="N314" s="398"/>
      <c r="O314" s="398"/>
      <c r="P314" s="398"/>
      <c r="Q314" s="398"/>
      <c r="R314" s="398"/>
      <c r="S314" s="400"/>
      <c r="T314" s="399"/>
      <c r="U314" s="398"/>
    </row>
    <row r="315" spans="1:21" ht="24" customHeight="1">
      <c r="A315" s="262" t="s">
        <v>129</v>
      </c>
      <c r="B315" s="180"/>
      <c r="C315" s="263">
        <v>6158</v>
      </c>
      <c r="D315" s="263">
        <v>-2156</v>
      </c>
      <c r="E315" s="182">
        <v>-0.35010000000000002</v>
      </c>
      <c r="F315" s="180"/>
      <c r="G315" s="264">
        <v>867</v>
      </c>
      <c r="H315" s="264">
        <v>70</v>
      </c>
      <c r="I315" s="263">
        <v>2356</v>
      </c>
      <c r="J315" s="264">
        <v>117</v>
      </c>
      <c r="K315" s="263">
        <v>3410</v>
      </c>
      <c r="L315" s="182">
        <v>0.8520739630184907</v>
      </c>
      <c r="M315" s="180"/>
      <c r="N315" s="264">
        <v>181</v>
      </c>
      <c r="O315" s="264">
        <v>18</v>
      </c>
      <c r="P315" s="264">
        <v>373</v>
      </c>
      <c r="Q315" s="264">
        <v>20</v>
      </c>
      <c r="R315" s="264">
        <v>592</v>
      </c>
      <c r="S315" s="182">
        <v>0.14792603698150925</v>
      </c>
      <c r="T315" s="180"/>
      <c r="U315" s="263">
        <v>4002</v>
      </c>
    </row>
    <row r="316" spans="1:21" ht="24" customHeight="1">
      <c r="A316" s="398"/>
      <c r="B316" s="399"/>
      <c r="C316" s="398"/>
      <c r="D316" s="398"/>
      <c r="E316" s="398"/>
      <c r="F316" s="399"/>
      <c r="G316" s="398"/>
      <c r="H316" s="398"/>
      <c r="I316" s="398"/>
      <c r="J316" s="398"/>
      <c r="K316" s="398"/>
      <c r="L316" s="400"/>
      <c r="M316" s="399"/>
      <c r="N316" s="398"/>
      <c r="O316" s="398"/>
      <c r="P316" s="398"/>
      <c r="Q316" s="398"/>
      <c r="R316" s="398"/>
      <c r="S316" s="400"/>
      <c r="T316" s="399"/>
      <c r="U316" s="398"/>
    </row>
    <row r="317" spans="1:21" ht="24" customHeight="1">
      <c r="A317" s="401" t="s">
        <v>475</v>
      </c>
      <c r="B317" s="402"/>
      <c r="C317" s="256">
        <v>1496</v>
      </c>
      <c r="D317" s="403">
        <v>-482</v>
      </c>
      <c r="E317" s="404">
        <v>-0.32219999999999999</v>
      </c>
      <c r="F317" s="402"/>
      <c r="G317" s="403">
        <v>241</v>
      </c>
      <c r="H317" s="403">
        <v>18</v>
      </c>
      <c r="I317" s="403">
        <v>532</v>
      </c>
      <c r="J317" s="403">
        <v>26</v>
      </c>
      <c r="K317" s="403">
        <v>817</v>
      </c>
      <c r="L317" s="404">
        <v>0.8057199211045365</v>
      </c>
      <c r="M317" s="402"/>
      <c r="N317" s="403">
        <v>90</v>
      </c>
      <c r="O317" s="403">
        <v>7</v>
      </c>
      <c r="P317" s="403">
        <v>95</v>
      </c>
      <c r="Q317" s="403">
        <v>5</v>
      </c>
      <c r="R317" s="403">
        <v>197</v>
      </c>
      <c r="S317" s="404">
        <v>0.1942800788954635</v>
      </c>
      <c r="T317" s="402"/>
      <c r="U317" s="256">
        <v>1014</v>
      </c>
    </row>
    <row r="318" spans="1:21" ht="24" customHeight="1">
      <c r="A318" s="401" t="s">
        <v>476</v>
      </c>
      <c r="B318" s="402"/>
      <c r="C318" s="256">
        <v>1129</v>
      </c>
      <c r="D318" s="403">
        <v>-640</v>
      </c>
      <c r="E318" s="404">
        <v>-0.56689999999999996</v>
      </c>
      <c r="F318" s="402"/>
      <c r="G318" s="403">
        <v>38</v>
      </c>
      <c r="H318" s="403"/>
      <c r="I318" s="403">
        <v>373</v>
      </c>
      <c r="J318" s="403"/>
      <c r="K318" s="403">
        <v>411</v>
      </c>
      <c r="L318" s="404">
        <v>0.84049079754601219</v>
      </c>
      <c r="M318" s="402"/>
      <c r="N318" s="403">
        <v>27</v>
      </c>
      <c r="O318" s="403"/>
      <c r="P318" s="403">
        <v>51</v>
      </c>
      <c r="Q318" s="403"/>
      <c r="R318" s="403">
        <v>78</v>
      </c>
      <c r="S318" s="404">
        <v>0.15950920245398773</v>
      </c>
      <c r="T318" s="402"/>
      <c r="U318" s="403">
        <v>489</v>
      </c>
    </row>
    <row r="319" spans="1:21" ht="24" customHeight="1">
      <c r="A319" s="401" t="s">
        <v>477</v>
      </c>
      <c r="B319" s="402"/>
      <c r="C319" s="256">
        <v>1304</v>
      </c>
      <c r="D319" s="403">
        <v>-540</v>
      </c>
      <c r="E319" s="404">
        <v>-0.41410000000000002</v>
      </c>
      <c r="F319" s="402"/>
      <c r="G319" s="403">
        <v>97</v>
      </c>
      <c r="H319" s="403">
        <v>4</v>
      </c>
      <c r="I319" s="403">
        <v>431</v>
      </c>
      <c r="J319" s="403">
        <v>14</v>
      </c>
      <c r="K319" s="403">
        <v>546</v>
      </c>
      <c r="L319" s="404">
        <v>0.71465968586387429</v>
      </c>
      <c r="M319" s="402"/>
      <c r="N319" s="403">
        <v>44</v>
      </c>
      <c r="O319" s="403">
        <v>3</v>
      </c>
      <c r="P319" s="403">
        <v>166</v>
      </c>
      <c r="Q319" s="403">
        <v>5</v>
      </c>
      <c r="R319" s="403">
        <v>218</v>
      </c>
      <c r="S319" s="404">
        <v>0.28534031413612565</v>
      </c>
      <c r="T319" s="402"/>
      <c r="U319" s="403">
        <v>764</v>
      </c>
    </row>
    <row r="320" spans="1:21" ht="24" customHeight="1">
      <c r="A320" s="401" t="s">
        <v>478</v>
      </c>
      <c r="B320" s="402"/>
      <c r="C320" s="256">
        <v>1528</v>
      </c>
      <c r="D320" s="403">
        <v>-665</v>
      </c>
      <c r="E320" s="404">
        <v>-0.43519999999999998</v>
      </c>
      <c r="F320" s="402"/>
      <c r="G320" s="403">
        <v>191</v>
      </c>
      <c r="H320" s="403">
        <v>20</v>
      </c>
      <c r="I320" s="403">
        <v>562</v>
      </c>
      <c r="J320" s="403">
        <v>38</v>
      </c>
      <c r="K320" s="403">
        <v>811</v>
      </c>
      <c r="L320" s="404">
        <v>0.93974507531865581</v>
      </c>
      <c r="M320" s="402"/>
      <c r="N320" s="403">
        <v>7</v>
      </c>
      <c r="O320" s="403">
        <v>1</v>
      </c>
      <c r="P320" s="403">
        <v>39</v>
      </c>
      <c r="Q320" s="403">
        <v>5</v>
      </c>
      <c r="R320" s="403">
        <v>52</v>
      </c>
      <c r="S320" s="404">
        <v>6.0254924681344149E-2</v>
      </c>
      <c r="T320" s="402"/>
      <c r="U320" s="403">
        <v>863</v>
      </c>
    </row>
    <row r="321" spans="1:21" ht="24" customHeight="1">
      <c r="A321" s="401" t="s">
        <v>479</v>
      </c>
      <c r="B321" s="402"/>
      <c r="C321" s="403">
        <v>632</v>
      </c>
      <c r="D321" s="403">
        <v>240</v>
      </c>
      <c r="E321" s="404">
        <v>0.37969999999999998</v>
      </c>
      <c r="F321" s="402"/>
      <c r="G321" s="403">
        <v>300</v>
      </c>
      <c r="H321" s="403">
        <v>28</v>
      </c>
      <c r="I321" s="403">
        <v>458</v>
      </c>
      <c r="J321" s="403">
        <v>39</v>
      </c>
      <c r="K321" s="403">
        <v>825</v>
      </c>
      <c r="L321" s="404">
        <v>0.94610091743119273</v>
      </c>
      <c r="M321" s="402"/>
      <c r="N321" s="403">
        <v>13</v>
      </c>
      <c r="O321" s="403">
        <v>7</v>
      </c>
      <c r="P321" s="403">
        <v>22</v>
      </c>
      <c r="Q321" s="403">
        <v>5</v>
      </c>
      <c r="R321" s="403">
        <v>47</v>
      </c>
      <c r="S321" s="404">
        <v>5.3899082568807336E-2</v>
      </c>
      <c r="T321" s="402"/>
      <c r="U321" s="403">
        <v>872</v>
      </c>
    </row>
    <row r="322" spans="1:21" ht="24" customHeight="1">
      <c r="A322" s="401" t="s">
        <v>480</v>
      </c>
      <c r="B322" s="402"/>
      <c r="C322" s="403">
        <v>44</v>
      </c>
      <c r="D322" s="403">
        <v>-44</v>
      </c>
      <c r="E322" s="405">
        <v>-1</v>
      </c>
      <c r="F322" s="402"/>
      <c r="G322" s="403"/>
      <c r="H322" s="403"/>
      <c r="I322" s="403"/>
      <c r="J322" s="403"/>
      <c r="K322" s="403">
        <v>0</v>
      </c>
      <c r="L322" s="404" t="s">
        <v>329</v>
      </c>
      <c r="M322" s="402"/>
      <c r="N322" s="403"/>
      <c r="O322" s="403"/>
      <c r="P322" s="403"/>
      <c r="Q322" s="403"/>
      <c r="R322" s="403">
        <v>0</v>
      </c>
      <c r="S322" s="404" t="s">
        <v>329</v>
      </c>
      <c r="T322" s="402"/>
      <c r="U322" s="403">
        <v>0</v>
      </c>
    </row>
    <row r="323" spans="1:21" ht="24" customHeight="1">
      <c r="A323" s="401" t="s">
        <v>481</v>
      </c>
      <c r="B323" s="402"/>
      <c r="C323" s="403">
        <v>25</v>
      </c>
      <c r="D323" s="403">
        <v>-25</v>
      </c>
      <c r="E323" s="405">
        <v>-1</v>
      </c>
      <c r="F323" s="402"/>
      <c r="G323" s="403"/>
      <c r="H323" s="403"/>
      <c r="I323" s="403"/>
      <c r="J323" s="403"/>
      <c r="K323" s="403">
        <v>0</v>
      </c>
      <c r="L323" s="404" t="s">
        <v>329</v>
      </c>
      <c r="M323" s="402"/>
      <c r="N323" s="403"/>
      <c r="O323" s="403"/>
      <c r="P323" s="403"/>
      <c r="Q323" s="403"/>
      <c r="R323" s="403">
        <v>0</v>
      </c>
      <c r="S323" s="404" t="s">
        <v>329</v>
      </c>
      <c r="T323" s="402"/>
      <c r="U323" s="403">
        <v>0</v>
      </c>
    </row>
    <row r="324" spans="1:21" ht="24" customHeight="1">
      <c r="A324" s="398"/>
      <c r="B324" s="399"/>
      <c r="C324" s="398"/>
      <c r="D324" s="398"/>
      <c r="E324" s="398"/>
      <c r="F324" s="399"/>
      <c r="G324" s="398"/>
      <c r="H324" s="398"/>
      <c r="I324" s="398"/>
      <c r="J324" s="398"/>
      <c r="K324" s="398"/>
      <c r="L324" s="400"/>
      <c r="M324" s="399"/>
      <c r="N324" s="398"/>
      <c r="O324" s="398"/>
      <c r="P324" s="398"/>
      <c r="Q324" s="398"/>
      <c r="R324" s="398"/>
      <c r="S324" s="400"/>
      <c r="T324" s="399"/>
      <c r="U324" s="398"/>
    </row>
    <row r="325" spans="1:21" ht="24" customHeight="1">
      <c r="A325" s="262" t="s">
        <v>130</v>
      </c>
      <c r="B325" s="180"/>
      <c r="C325" s="263">
        <v>1060</v>
      </c>
      <c r="D325" s="264">
        <v>-7</v>
      </c>
      <c r="E325" s="182">
        <v>-6.6E-3</v>
      </c>
      <c r="F325" s="180"/>
      <c r="G325" s="264">
        <v>607</v>
      </c>
      <c r="H325" s="264">
        <v>57</v>
      </c>
      <c r="I325" s="264">
        <v>195</v>
      </c>
      <c r="J325" s="264">
        <v>16</v>
      </c>
      <c r="K325" s="264">
        <v>875</v>
      </c>
      <c r="L325" s="182">
        <v>0.83095916429249772</v>
      </c>
      <c r="M325" s="180"/>
      <c r="N325" s="264">
        <v>63</v>
      </c>
      <c r="O325" s="264">
        <v>2</v>
      </c>
      <c r="P325" s="264">
        <v>111</v>
      </c>
      <c r="Q325" s="264">
        <v>2</v>
      </c>
      <c r="R325" s="264">
        <v>178</v>
      </c>
      <c r="S325" s="182">
        <v>0.16904083570750239</v>
      </c>
      <c r="T325" s="180"/>
      <c r="U325" s="263">
        <v>1053</v>
      </c>
    </row>
    <row r="326" spans="1:21" ht="24" customHeight="1">
      <c r="A326" s="398"/>
      <c r="B326" s="399"/>
      <c r="C326" s="398"/>
      <c r="D326" s="398"/>
      <c r="E326" s="398"/>
      <c r="F326" s="399"/>
      <c r="G326" s="398"/>
      <c r="H326" s="398"/>
      <c r="I326" s="398"/>
      <c r="J326" s="398"/>
      <c r="K326" s="398"/>
      <c r="L326" s="400"/>
      <c r="M326" s="399"/>
      <c r="N326" s="398"/>
      <c r="O326" s="398"/>
      <c r="P326" s="398"/>
      <c r="Q326" s="398"/>
      <c r="R326" s="398"/>
      <c r="S326" s="400"/>
      <c r="T326" s="399"/>
      <c r="U326" s="398"/>
    </row>
    <row r="327" spans="1:21" ht="24" customHeight="1">
      <c r="A327" s="401" t="s">
        <v>482</v>
      </c>
      <c r="B327" s="402"/>
      <c r="C327" s="403">
        <v>504</v>
      </c>
      <c r="D327" s="403">
        <v>-41</v>
      </c>
      <c r="E327" s="404">
        <v>-8.1299999999999997E-2</v>
      </c>
      <c r="F327" s="402"/>
      <c r="G327" s="403">
        <v>296</v>
      </c>
      <c r="H327" s="403"/>
      <c r="I327" s="403">
        <v>111</v>
      </c>
      <c r="J327" s="403"/>
      <c r="K327" s="403">
        <v>407</v>
      </c>
      <c r="L327" s="404">
        <v>0.87904967602591799</v>
      </c>
      <c r="M327" s="402"/>
      <c r="N327" s="403">
        <v>17</v>
      </c>
      <c r="O327" s="403"/>
      <c r="P327" s="403">
        <v>39</v>
      </c>
      <c r="Q327" s="403"/>
      <c r="R327" s="403">
        <v>56</v>
      </c>
      <c r="S327" s="404">
        <v>0.12095032397408208</v>
      </c>
      <c r="T327" s="402"/>
      <c r="U327" s="403">
        <v>463</v>
      </c>
    </row>
    <row r="328" spans="1:21" ht="24" customHeight="1">
      <c r="A328" s="401" t="s">
        <v>483</v>
      </c>
      <c r="B328" s="402"/>
      <c r="C328" s="403">
        <v>556</v>
      </c>
      <c r="D328" s="403">
        <v>34</v>
      </c>
      <c r="E328" s="404">
        <v>6.1199999999999997E-2</v>
      </c>
      <c r="F328" s="402"/>
      <c r="G328" s="403">
        <v>311</v>
      </c>
      <c r="H328" s="403">
        <v>57</v>
      </c>
      <c r="I328" s="403">
        <v>84</v>
      </c>
      <c r="J328" s="403">
        <v>16</v>
      </c>
      <c r="K328" s="403">
        <v>468</v>
      </c>
      <c r="L328" s="404">
        <v>0.79322033898305078</v>
      </c>
      <c r="M328" s="402"/>
      <c r="N328" s="403">
        <v>46</v>
      </c>
      <c r="O328" s="403">
        <v>2</v>
      </c>
      <c r="P328" s="403">
        <v>72</v>
      </c>
      <c r="Q328" s="403">
        <v>2</v>
      </c>
      <c r="R328" s="403">
        <v>122</v>
      </c>
      <c r="S328" s="404">
        <v>0.20677966101694917</v>
      </c>
      <c r="T328" s="402"/>
      <c r="U328" s="403">
        <v>590</v>
      </c>
    </row>
    <row r="329" spans="1:21" ht="24" customHeight="1">
      <c r="A329" s="398"/>
      <c r="B329" s="399"/>
      <c r="C329" s="398"/>
      <c r="D329" s="398"/>
      <c r="E329" s="398"/>
      <c r="F329" s="399"/>
      <c r="G329" s="398"/>
      <c r="H329" s="398"/>
      <c r="I329" s="398"/>
      <c r="J329" s="398"/>
      <c r="K329" s="398"/>
      <c r="L329" s="400"/>
      <c r="M329" s="399"/>
      <c r="N329" s="398"/>
      <c r="O329" s="398"/>
      <c r="P329" s="398"/>
      <c r="Q329" s="398"/>
      <c r="R329" s="398"/>
      <c r="S329" s="400"/>
      <c r="T329" s="399"/>
      <c r="U329" s="398"/>
    </row>
    <row r="330" spans="1:21" ht="24" customHeight="1">
      <c r="A330" s="262" t="s">
        <v>131</v>
      </c>
      <c r="B330" s="180"/>
      <c r="C330" s="263">
        <v>6946</v>
      </c>
      <c r="D330" s="263">
        <v>1067</v>
      </c>
      <c r="E330" s="182">
        <v>0.15359999999999999</v>
      </c>
      <c r="F330" s="180"/>
      <c r="G330" s="263">
        <v>4619</v>
      </c>
      <c r="H330" s="264">
        <v>378</v>
      </c>
      <c r="I330" s="263">
        <v>2680</v>
      </c>
      <c r="J330" s="264">
        <v>145</v>
      </c>
      <c r="K330" s="263">
        <v>7822</v>
      </c>
      <c r="L330" s="182">
        <v>0.97616373393235989</v>
      </c>
      <c r="M330" s="180"/>
      <c r="N330" s="264">
        <v>65</v>
      </c>
      <c r="O330" s="264">
        <v>11</v>
      </c>
      <c r="P330" s="264">
        <v>105</v>
      </c>
      <c r="Q330" s="264">
        <v>10</v>
      </c>
      <c r="R330" s="264">
        <v>191</v>
      </c>
      <c r="S330" s="182">
        <v>2.3836266067640083E-2</v>
      </c>
      <c r="T330" s="180"/>
      <c r="U330" s="263">
        <v>8013</v>
      </c>
    </row>
    <row r="331" spans="1:21" ht="24" customHeight="1">
      <c r="A331" s="398"/>
      <c r="B331" s="399"/>
      <c r="C331" s="398"/>
      <c r="D331" s="398"/>
      <c r="E331" s="398"/>
      <c r="F331" s="399"/>
      <c r="G331" s="398"/>
      <c r="H331" s="398"/>
      <c r="I331" s="398"/>
      <c r="J331" s="398"/>
      <c r="K331" s="398"/>
      <c r="L331" s="400"/>
      <c r="M331" s="399"/>
      <c r="N331" s="398"/>
      <c r="O331" s="398"/>
      <c r="P331" s="398"/>
      <c r="Q331" s="398"/>
      <c r="R331" s="398"/>
      <c r="S331" s="400"/>
      <c r="T331" s="399"/>
      <c r="U331" s="398"/>
    </row>
    <row r="332" spans="1:21" ht="24" customHeight="1">
      <c r="A332" s="401" t="s">
        <v>484</v>
      </c>
      <c r="B332" s="402"/>
      <c r="C332" s="256">
        <v>1632</v>
      </c>
      <c r="D332" s="403">
        <v>-151</v>
      </c>
      <c r="E332" s="404">
        <v>-9.2499999999999999E-2</v>
      </c>
      <c r="F332" s="402"/>
      <c r="G332" s="403">
        <v>861</v>
      </c>
      <c r="H332" s="403">
        <v>54</v>
      </c>
      <c r="I332" s="403">
        <v>473</v>
      </c>
      <c r="J332" s="403">
        <v>26</v>
      </c>
      <c r="K332" s="256">
        <v>1414</v>
      </c>
      <c r="L332" s="404">
        <v>0.9547602970965563</v>
      </c>
      <c r="M332" s="402"/>
      <c r="N332" s="403">
        <v>17</v>
      </c>
      <c r="O332" s="403">
        <v>3</v>
      </c>
      <c r="P332" s="403">
        <v>44</v>
      </c>
      <c r="Q332" s="403">
        <v>3</v>
      </c>
      <c r="R332" s="403">
        <v>67</v>
      </c>
      <c r="S332" s="404">
        <v>4.5239702903443618E-2</v>
      </c>
      <c r="T332" s="402"/>
      <c r="U332" s="256">
        <v>1481</v>
      </c>
    </row>
    <row r="333" spans="1:21" ht="24" customHeight="1">
      <c r="A333" s="401" t="s">
        <v>485</v>
      </c>
      <c r="B333" s="402"/>
      <c r="C333" s="256">
        <v>1007</v>
      </c>
      <c r="D333" s="403">
        <v>514</v>
      </c>
      <c r="E333" s="404">
        <v>0.51039999999999996</v>
      </c>
      <c r="F333" s="402"/>
      <c r="G333" s="403">
        <v>687</v>
      </c>
      <c r="H333" s="403">
        <v>118</v>
      </c>
      <c r="I333" s="403">
        <v>619</v>
      </c>
      <c r="J333" s="403">
        <v>73</v>
      </c>
      <c r="K333" s="256">
        <v>1497</v>
      </c>
      <c r="L333" s="404">
        <v>0.98422090729783041</v>
      </c>
      <c r="M333" s="402"/>
      <c r="N333" s="403">
        <v>7</v>
      </c>
      <c r="O333" s="403">
        <v>3</v>
      </c>
      <c r="P333" s="403">
        <v>8</v>
      </c>
      <c r="Q333" s="403">
        <v>6</v>
      </c>
      <c r="R333" s="403">
        <v>24</v>
      </c>
      <c r="S333" s="404">
        <v>1.5779092702169626E-2</v>
      </c>
      <c r="T333" s="402"/>
      <c r="U333" s="256">
        <v>1521</v>
      </c>
    </row>
    <row r="334" spans="1:21" ht="24" customHeight="1">
      <c r="A334" s="401" t="s">
        <v>486</v>
      </c>
      <c r="B334" s="402"/>
      <c r="C334" s="403">
        <v>875</v>
      </c>
      <c r="D334" s="403">
        <v>358</v>
      </c>
      <c r="E334" s="404">
        <v>0.40910000000000002</v>
      </c>
      <c r="F334" s="402"/>
      <c r="G334" s="403">
        <v>740</v>
      </c>
      <c r="H334" s="403">
        <v>70</v>
      </c>
      <c r="I334" s="403">
        <v>328</v>
      </c>
      <c r="J334" s="403">
        <v>21</v>
      </c>
      <c r="K334" s="256">
        <v>1159</v>
      </c>
      <c r="L334" s="404">
        <v>0.93998377939983779</v>
      </c>
      <c r="M334" s="402"/>
      <c r="N334" s="403">
        <v>36</v>
      </c>
      <c r="O334" s="403">
        <v>4</v>
      </c>
      <c r="P334" s="403">
        <v>33</v>
      </c>
      <c r="Q334" s="403">
        <v>1</v>
      </c>
      <c r="R334" s="403">
        <v>74</v>
      </c>
      <c r="S334" s="404">
        <v>6.0016220600162207E-2</v>
      </c>
      <c r="T334" s="402"/>
      <c r="U334" s="256">
        <v>1233</v>
      </c>
    </row>
    <row r="335" spans="1:21" ht="24" customHeight="1">
      <c r="A335" s="401" t="s">
        <v>487</v>
      </c>
      <c r="B335" s="402"/>
      <c r="C335" s="403">
        <v>735</v>
      </c>
      <c r="D335" s="403">
        <v>-67</v>
      </c>
      <c r="E335" s="404">
        <v>-9.1200000000000003E-2</v>
      </c>
      <c r="F335" s="402"/>
      <c r="G335" s="403">
        <v>323</v>
      </c>
      <c r="H335" s="403">
        <v>30</v>
      </c>
      <c r="I335" s="403">
        <v>294</v>
      </c>
      <c r="J335" s="403">
        <v>11</v>
      </c>
      <c r="K335" s="403">
        <v>658</v>
      </c>
      <c r="L335" s="404">
        <v>0.98502994011976042</v>
      </c>
      <c r="M335" s="402"/>
      <c r="N335" s="403">
        <v>1</v>
      </c>
      <c r="O335" s="403"/>
      <c r="P335" s="403">
        <v>9</v>
      </c>
      <c r="Q335" s="403"/>
      <c r="R335" s="403">
        <v>10</v>
      </c>
      <c r="S335" s="404">
        <v>1.4970059880239521E-2</v>
      </c>
      <c r="T335" s="402"/>
      <c r="U335" s="403">
        <v>668</v>
      </c>
    </row>
    <row r="336" spans="1:21" ht="24" customHeight="1">
      <c r="A336" s="401" t="s">
        <v>488</v>
      </c>
      <c r="B336" s="402"/>
      <c r="C336" s="403">
        <v>449</v>
      </c>
      <c r="D336" s="403">
        <v>-69</v>
      </c>
      <c r="E336" s="404">
        <v>-0.1537</v>
      </c>
      <c r="F336" s="402"/>
      <c r="G336" s="403">
        <v>276</v>
      </c>
      <c r="H336" s="403">
        <v>15</v>
      </c>
      <c r="I336" s="403">
        <v>84</v>
      </c>
      <c r="J336" s="403"/>
      <c r="K336" s="403">
        <v>375</v>
      </c>
      <c r="L336" s="404">
        <v>0.98684210526315796</v>
      </c>
      <c r="M336" s="402"/>
      <c r="N336" s="403">
        <v>1</v>
      </c>
      <c r="O336" s="403"/>
      <c r="P336" s="403">
        <v>4</v>
      </c>
      <c r="Q336" s="403"/>
      <c r="R336" s="403">
        <v>5</v>
      </c>
      <c r="S336" s="404">
        <v>1.3157894736842106E-2</v>
      </c>
      <c r="T336" s="402"/>
      <c r="U336" s="403">
        <v>380</v>
      </c>
    </row>
    <row r="337" spans="1:21" ht="24" customHeight="1">
      <c r="A337" s="401" t="s">
        <v>489</v>
      </c>
      <c r="B337" s="402"/>
      <c r="C337" s="403">
        <v>421</v>
      </c>
      <c r="D337" s="403">
        <v>-49</v>
      </c>
      <c r="E337" s="404">
        <v>-0.1164</v>
      </c>
      <c r="F337" s="402"/>
      <c r="G337" s="403">
        <v>175</v>
      </c>
      <c r="H337" s="403">
        <v>16</v>
      </c>
      <c r="I337" s="403">
        <v>180</v>
      </c>
      <c r="J337" s="403">
        <v>1</v>
      </c>
      <c r="K337" s="403">
        <v>372</v>
      </c>
      <c r="L337" s="404">
        <v>1</v>
      </c>
      <c r="M337" s="402"/>
      <c r="N337" s="403"/>
      <c r="O337" s="403"/>
      <c r="P337" s="403"/>
      <c r="Q337" s="403"/>
      <c r="R337" s="403">
        <v>0</v>
      </c>
      <c r="S337" s="404">
        <v>0</v>
      </c>
      <c r="T337" s="402"/>
      <c r="U337" s="403">
        <v>372</v>
      </c>
    </row>
    <row r="338" spans="1:21" ht="24" customHeight="1">
      <c r="A338" s="401" t="s">
        <v>490</v>
      </c>
      <c r="B338" s="402"/>
      <c r="C338" s="403">
        <v>330</v>
      </c>
      <c r="D338" s="403">
        <v>85</v>
      </c>
      <c r="E338" s="404">
        <v>0.2576</v>
      </c>
      <c r="F338" s="402"/>
      <c r="G338" s="403">
        <v>264</v>
      </c>
      <c r="H338" s="403">
        <v>14</v>
      </c>
      <c r="I338" s="403">
        <v>133</v>
      </c>
      <c r="J338" s="403">
        <v>3</v>
      </c>
      <c r="K338" s="403">
        <v>414</v>
      </c>
      <c r="L338" s="404">
        <v>0.99759036144578317</v>
      </c>
      <c r="M338" s="402"/>
      <c r="N338" s="403"/>
      <c r="O338" s="403">
        <v>1</v>
      </c>
      <c r="P338" s="403"/>
      <c r="Q338" s="403"/>
      <c r="R338" s="403">
        <v>1</v>
      </c>
      <c r="S338" s="404">
        <v>2.4096385542168672E-3</v>
      </c>
      <c r="T338" s="402"/>
      <c r="U338" s="403">
        <v>415</v>
      </c>
    </row>
    <row r="339" spans="1:21" ht="24" customHeight="1">
      <c r="A339" s="401" t="s">
        <v>491</v>
      </c>
      <c r="B339" s="402"/>
      <c r="C339" s="403">
        <v>301</v>
      </c>
      <c r="D339" s="403">
        <v>90</v>
      </c>
      <c r="E339" s="404">
        <v>0.29899999999999999</v>
      </c>
      <c r="F339" s="402"/>
      <c r="G339" s="403">
        <v>225</v>
      </c>
      <c r="H339" s="403">
        <v>31</v>
      </c>
      <c r="I339" s="403">
        <v>120</v>
      </c>
      <c r="J339" s="403">
        <v>7</v>
      </c>
      <c r="K339" s="403">
        <v>383</v>
      </c>
      <c r="L339" s="404">
        <v>0.979539641943734</v>
      </c>
      <c r="M339" s="402"/>
      <c r="N339" s="403">
        <v>2</v>
      </c>
      <c r="O339" s="403"/>
      <c r="P339" s="403">
        <v>6</v>
      </c>
      <c r="Q339" s="403"/>
      <c r="R339" s="403">
        <v>8</v>
      </c>
      <c r="S339" s="404">
        <v>2.0460358056265986E-2</v>
      </c>
      <c r="T339" s="402"/>
      <c r="U339" s="403">
        <v>391</v>
      </c>
    </row>
    <row r="340" spans="1:21" ht="24" customHeight="1">
      <c r="A340" s="401" t="s">
        <v>492</v>
      </c>
      <c r="B340" s="402"/>
      <c r="C340" s="403">
        <v>265</v>
      </c>
      <c r="D340" s="403">
        <v>127</v>
      </c>
      <c r="E340" s="404">
        <v>0.47920000000000001</v>
      </c>
      <c r="F340" s="402"/>
      <c r="G340" s="403">
        <v>351</v>
      </c>
      <c r="H340" s="403"/>
      <c r="I340" s="403">
        <v>40</v>
      </c>
      <c r="J340" s="403"/>
      <c r="K340" s="403">
        <v>391</v>
      </c>
      <c r="L340" s="404">
        <v>0.99744897959183676</v>
      </c>
      <c r="M340" s="402"/>
      <c r="N340" s="403">
        <v>1</v>
      </c>
      <c r="O340" s="403"/>
      <c r="P340" s="403"/>
      <c r="Q340" s="403"/>
      <c r="R340" s="403">
        <v>1</v>
      </c>
      <c r="S340" s="404">
        <v>2.5510204081632655E-3</v>
      </c>
      <c r="T340" s="402"/>
      <c r="U340" s="403">
        <v>392</v>
      </c>
    </row>
    <row r="341" spans="1:21" ht="24" customHeight="1">
      <c r="A341" s="401" t="s">
        <v>493</v>
      </c>
      <c r="B341" s="402"/>
      <c r="C341" s="403">
        <v>234</v>
      </c>
      <c r="D341" s="403">
        <v>89</v>
      </c>
      <c r="E341" s="404">
        <v>0.38030000000000003</v>
      </c>
      <c r="F341" s="402"/>
      <c r="G341" s="403">
        <v>208</v>
      </c>
      <c r="H341" s="403">
        <v>13</v>
      </c>
      <c r="I341" s="403">
        <v>100</v>
      </c>
      <c r="J341" s="403">
        <v>2</v>
      </c>
      <c r="K341" s="403">
        <v>323</v>
      </c>
      <c r="L341" s="404">
        <v>1</v>
      </c>
      <c r="M341" s="402"/>
      <c r="N341" s="403"/>
      <c r="O341" s="403"/>
      <c r="P341" s="403"/>
      <c r="Q341" s="403"/>
      <c r="R341" s="403">
        <v>0</v>
      </c>
      <c r="S341" s="404">
        <v>0</v>
      </c>
      <c r="T341" s="402"/>
      <c r="U341" s="403">
        <v>323</v>
      </c>
    </row>
    <row r="342" spans="1:21" ht="24" customHeight="1">
      <c r="A342" s="401" t="s">
        <v>494</v>
      </c>
      <c r="B342" s="402"/>
      <c r="C342" s="403">
        <v>164</v>
      </c>
      <c r="D342" s="403">
        <v>-49</v>
      </c>
      <c r="E342" s="404">
        <v>-0.29880000000000001</v>
      </c>
      <c r="F342" s="402"/>
      <c r="G342" s="403">
        <v>52</v>
      </c>
      <c r="H342" s="403"/>
      <c r="I342" s="403">
        <v>63</v>
      </c>
      <c r="J342" s="403"/>
      <c r="K342" s="403">
        <v>115</v>
      </c>
      <c r="L342" s="404">
        <v>1</v>
      </c>
      <c r="M342" s="402"/>
      <c r="N342" s="403"/>
      <c r="O342" s="403"/>
      <c r="P342" s="403"/>
      <c r="Q342" s="403"/>
      <c r="R342" s="403">
        <v>0</v>
      </c>
      <c r="S342" s="404">
        <v>0</v>
      </c>
      <c r="T342" s="402"/>
      <c r="U342" s="403">
        <v>115</v>
      </c>
    </row>
    <row r="343" spans="1:21" ht="24" customHeight="1">
      <c r="A343" s="401" t="s">
        <v>495</v>
      </c>
      <c r="B343" s="402"/>
      <c r="C343" s="403">
        <v>144</v>
      </c>
      <c r="D343" s="403">
        <v>60</v>
      </c>
      <c r="E343" s="404">
        <v>0.41670000000000001</v>
      </c>
      <c r="F343" s="402"/>
      <c r="G343" s="403">
        <v>137</v>
      </c>
      <c r="H343" s="403">
        <v>11</v>
      </c>
      <c r="I343" s="403">
        <v>55</v>
      </c>
      <c r="J343" s="403">
        <v>1</v>
      </c>
      <c r="K343" s="403">
        <v>204</v>
      </c>
      <c r="L343" s="404">
        <v>1</v>
      </c>
      <c r="M343" s="402"/>
      <c r="N343" s="403"/>
      <c r="O343" s="403"/>
      <c r="P343" s="403"/>
      <c r="Q343" s="403"/>
      <c r="R343" s="403">
        <v>0</v>
      </c>
      <c r="S343" s="404">
        <v>0</v>
      </c>
      <c r="T343" s="402"/>
      <c r="U343" s="403">
        <v>204</v>
      </c>
    </row>
    <row r="344" spans="1:21" ht="24" customHeight="1">
      <c r="A344" s="401" t="s">
        <v>496</v>
      </c>
      <c r="B344" s="402"/>
      <c r="C344" s="403">
        <v>110</v>
      </c>
      <c r="D344" s="403">
        <v>60</v>
      </c>
      <c r="E344" s="404">
        <v>0.54549999999999998</v>
      </c>
      <c r="F344" s="402"/>
      <c r="G344" s="403">
        <v>85</v>
      </c>
      <c r="H344" s="403">
        <v>4</v>
      </c>
      <c r="I344" s="403">
        <v>81</v>
      </c>
      <c r="J344" s="403"/>
      <c r="K344" s="403">
        <v>170</v>
      </c>
      <c r="L344" s="404">
        <v>1</v>
      </c>
      <c r="M344" s="402"/>
      <c r="N344" s="403"/>
      <c r="O344" s="403"/>
      <c r="P344" s="403"/>
      <c r="Q344" s="403"/>
      <c r="R344" s="403">
        <v>0</v>
      </c>
      <c r="S344" s="404">
        <v>0</v>
      </c>
      <c r="T344" s="402"/>
      <c r="U344" s="403">
        <v>170</v>
      </c>
    </row>
    <row r="345" spans="1:21" ht="24" customHeight="1">
      <c r="A345" s="401" t="s">
        <v>497</v>
      </c>
      <c r="B345" s="402"/>
      <c r="C345" s="403">
        <v>69</v>
      </c>
      <c r="D345" s="403">
        <v>52</v>
      </c>
      <c r="E345" s="404">
        <v>0.75360000000000005</v>
      </c>
      <c r="F345" s="402"/>
      <c r="G345" s="403">
        <v>87</v>
      </c>
      <c r="H345" s="403"/>
      <c r="I345" s="403">
        <v>33</v>
      </c>
      <c r="J345" s="403"/>
      <c r="K345" s="403">
        <v>120</v>
      </c>
      <c r="L345" s="404">
        <v>0.99173553719008267</v>
      </c>
      <c r="M345" s="402"/>
      <c r="N345" s="403"/>
      <c r="O345" s="403"/>
      <c r="P345" s="403">
        <v>1</v>
      </c>
      <c r="Q345" s="403"/>
      <c r="R345" s="403">
        <v>1</v>
      </c>
      <c r="S345" s="404">
        <v>8.2644628099173556E-3</v>
      </c>
      <c r="T345" s="402"/>
      <c r="U345" s="403">
        <v>121</v>
      </c>
    </row>
    <row r="346" spans="1:21" ht="24" customHeight="1">
      <c r="A346" s="401" t="s">
        <v>498</v>
      </c>
      <c r="B346" s="402"/>
      <c r="C346" s="403">
        <v>45</v>
      </c>
      <c r="D346" s="403">
        <v>49</v>
      </c>
      <c r="E346" s="404">
        <v>1.0889</v>
      </c>
      <c r="F346" s="402"/>
      <c r="G346" s="403">
        <v>62</v>
      </c>
      <c r="H346" s="403"/>
      <c r="I346" s="403">
        <v>32</v>
      </c>
      <c r="J346" s="403"/>
      <c r="K346" s="403">
        <v>94</v>
      </c>
      <c r="L346" s="404">
        <v>1</v>
      </c>
      <c r="M346" s="402"/>
      <c r="N346" s="403"/>
      <c r="O346" s="403"/>
      <c r="P346" s="403"/>
      <c r="Q346" s="403"/>
      <c r="R346" s="403">
        <v>0</v>
      </c>
      <c r="S346" s="404">
        <v>0</v>
      </c>
      <c r="T346" s="402"/>
      <c r="U346" s="403">
        <v>94</v>
      </c>
    </row>
    <row r="347" spans="1:21" ht="24" customHeight="1">
      <c r="A347" s="401" t="s">
        <v>499</v>
      </c>
      <c r="B347" s="402"/>
      <c r="C347" s="403">
        <v>72</v>
      </c>
      <c r="D347" s="403">
        <v>-20</v>
      </c>
      <c r="E347" s="404">
        <v>-0.27779999999999999</v>
      </c>
      <c r="F347" s="402"/>
      <c r="G347" s="403">
        <v>23</v>
      </c>
      <c r="H347" s="403"/>
      <c r="I347" s="403">
        <v>29</v>
      </c>
      <c r="J347" s="403"/>
      <c r="K347" s="403">
        <v>52</v>
      </c>
      <c r="L347" s="404">
        <v>1</v>
      </c>
      <c r="M347" s="402"/>
      <c r="N347" s="403"/>
      <c r="O347" s="403"/>
      <c r="P347" s="403"/>
      <c r="Q347" s="403"/>
      <c r="R347" s="403">
        <v>0</v>
      </c>
      <c r="S347" s="404">
        <v>0</v>
      </c>
      <c r="T347" s="402"/>
      <c r="U347" s="403">
        <v>52</v>
      </c>
    </row>
    <row r="348" spans="1:21" ht="24" customHeight="1">
      <c r="A348" s="401" t="s">
        <v>500</v>
      </c>
      <c r="B348" s="402"/>
      <c r="C348" s="403">
        <v>93</v>
      </c>
      <c r="D348" s="403">
        <v>-12</v>
      </c>
      <c r="E348" s="404">
        <v>-0.129</v>
      </c>
      <c r="F348" s="402"/>
      <c r="G348" s="403">
        <v>63</v>
      </c>
      <c r="H348" s="403">
        <v>2</v>
      </c>
      <c r="I348" s="403">
        <v>16</v>
      </c>
      <c r="J348" s="403"/>
      <c r="K348" s="403">
        <v>81</v>
      </c>
      <c r="L348" s="404">
        <v>1</v>
      </c>
      <c r="M348" s="402"/>
      <c r="N348" s="403"/>
      <c r="O348" s="403"/>
      <c r="P348" s="403"/>
      <c r="Q348" s="403"/>
      <c r="R348" s="403">
        <v>0</v>
      </c>
      <c r="S348" s="404">
        <v>0</v>
      </c>
      <c r="T348" s="402"/>
      <c r="U348" s="403">
        <v>81</v>
      </c>
    </row>
    <row r="349" spans="1:21" ht="24" customHeight="1">
      <c r="A349" s="398"/>
      <c r="B349" s="399"/>
      <c r="C349" s="398"/>
      <c r="D349" s="398"/>
      <c r="E349" s="398"/>
      <c r="F349" s="399"/>
      <c r="G349" s="398"/>
      <c r="H349" s="398"/>
      <c r="I349" s="398"/>
      <c r="J349" s="398"/>
      <c r="K349" s="398"/>
      <c r="L349" s="400"/>
      <c r="M349" s="399"/>
      <c r="N349" s="398"/>
      <c r="O349" s="398"/>
      <c r="P349" s="398"/>
      <c r="Q349" s="398"/>
      <c r="R349" s="398"/>
      <c r="S349" s="400"/>
      <c r="T349" s="399"/>
      <c r="U349" s="398"/>
    </row>
    <row r="350" spans="1:21" ht="24" customHeight="1">
      <c r="A350" s="262" t="s">
        <v>132</v>
      </c>
      <c r="B350" s="180"/>
      <c r="C350" s="263">
        <v>3019</v>
      </c>
      <c r="D350" s="263">
        <v>-1267</v>
      </c>
      <c r="E350" s="182">
        <v>-0.41970000000000002</v>
      </c>
      <c r="F350" s="180"/>
      <c r="G350" s="264">
        <v>595</v>
      </c>
      <c r="H350" s="264">
        <v>29</v>
      </c>
      <c r="I350" s="263">
        <v>1029</v>
      </c>
      <c r="J350" s="264">
        <v>26</v>
      </c>
      <c r="K350" s="263">
        <v>1679</v>
      </c>
      <c r="L350" s="182">
        <v>0.95833333333333326</v>
      </c>
      <c r="M350" s="180"/>
      <c r="N350" s="264">
        <v>30</v>
      </c>
      <c r="O350" s="264">
        <v>2</v>
      </c>
      <c r="P350" s="264">
        <v>39</v>
      </c>
      <c r="Q350" s="264">
        <v>2</v>
      </c>
      <c r="R350" s="264">
        <v>73</v>
      </c>
      <c r="S350" s="182">
        <v>4.1666666666666671E-2</v>
      </c>
      <c r="T350" s="180"/>
      <c r="U350" s="263">
        <v>1752</v>
      </c>
    </row>
    <row r="351" spans="1:21" ht="24" customHeight="1">
      <c r="A351" s="398"/>
      <c r="B351" s="399"/>
      <c r="C351" s="398"/>
      <c r="D351" s="398"/>
      <c r="E351" s="398"/>
      <c r="F351" s="399"/>
      <c r="G351" s="398"/>
      <c r="H351" s="398"/>
      <c r="I351" s="398"/>
      <c r="J351" s="398"/>
      <c r="K351" s="398"/>
      <c r="L351" s="400"/>
      <c r="M351" s="399"/>
      <c r="N351" s="398"/>
      <c r="O351" s="398"/>
      <c r="P351" s="398"/>
      <c r="Q351" s="398"/>
      <c r="R351" s="398"/>
      <c r="S351" s="400"/>
      <c r="T351" s="399"/>
      <c r="U351" s="398"/>
    </row>
    <row r="352" spans="1:21" ht="24" customHeight="1">
      <c r="A352" s="401" t="s">
        <v>501</v>
      </c>
      <c r="B352" s="402"/>
      <c r="C352" s="403">
        <v>150</v>
      </c>
      <c r="D352" s="403">
        <v>-127</v>
      </c>
      <c r="E352" s="404">
        <v>-0.84670000000000001</v>
      </c>
      <c r="F352" s="402"/>
      <c r="G352" s="403"/>
      <c r="H352" s="403"/>
      <c r="I352" s="403"/>
      <c r="J352" s="403">
        <v>22</v>
      </c>
      <c r="K352" s="403">
        <v>22</v>
      </c>
      <c r="L352" s="404">
        <v>0.95652173913043481</v>
      </c>
      <c r="M352" s="402"/>
      <c r="N352" s="403"/>
      <c r="O352" s="403"/>
      <c r="P352" s="403"/>
      <c r="Q352" s="403">
        <v>1</v>
      </c>
      <c r="R352" s="403">
        <v>1</v>
      </c>
      <c r="S352" s="404">
        <v>4.3478260869565216E-2</v>
      </c>
      <c r="T352" s="402"/>
      <c r="U352" s="403">
        <v>23</v>
      </c>
    </row>
    <row r="353" spans="1:21" ht="24" customHeight="1">
      <c r="A353" s="401" t="s">
        <v>502</v>
      </c>
      <c r="B353" s="402"/>
      <c r="C353" s="256">
        <v>2561</v>
      </c>
      <c r="D353" s="256">
        <v>-1141</v>
      </c>
      <c r="E353" s="404">
        <v>-0.44550000000000001</v>
      </c>
      <c r="F353" s="402"/>
      <c r="G353" s="403">
        <v>454</v>
      </c>
      <c r="H353" s="403">
        <v>29</v>
      </c>
      <c r="I353" s="403">
        <v>861</v>
      </c>
      <c r="J353" s="403">
        <v>4</v>
      </c>
      <c r="K353" s="256">
        <v>1348</v>
      </c>
      <c r="L353" s="404">
        <v>0.94929577464788739</v>
      </c>
      <c r="M353" s="402"/>
      <c r="N353" s="403">
        <v>30</v>
      </c>
      <c r="O353" s="403">
        <v>2</v>
      </c>
      <c r="P353" s="403">
        <v>39</v>
      </c>
      <c r="Q353" s="403">
        <v>1</v>
      </c>
      <c r="R353" s="403">
        <v>72</v>
      </c>
      <c r="S353" s="404">
        <v>5.0704225352112678E-2</v>
      </c>
      <c r="T353" s="402"/>
      <c r="U353" s="256">
        <v>1420</v>
      </c>
    </row>
    <row r="354" spans="1:21" ht="24" customHeight="1">
      <c r="A354" s="401" t="s">
        <v>503</v>
      </c>
      <c r="B354" s="402"/>
      <c r="C354" s="403">
        <v>156</v>
      </c>
      <c r="D354" s="403">
        <v>-29</v>
      </c>
      <c r="E354" s="404">
        <v>-0.18590000000000001</v>
      </c>
      <c r="F354" s="402"/>
      <c r="G354" s="403">
        <v>57</v>
      </c>
      <c r="H354" s="403"/>
      <c r="I354" s="403">
        <v>70</v>
      </c>
      <c r="J354" s="403"/>
      <c r="K354" s="403">
        <v>127</v>
      </c>
      <c r="L354" s="404">
        <v>1</v>
      </c>
      <c r="M354" s="402"/>
      <c r="N354" s="403"/>
      <c r="O354" s="403"/>
      <c r="P354" s="403"/>
      <c r="Q354" s="403"/>
      <c r="R354" s="403">
        <v>0</v>
      </c>
      <c r="S354" s="404">
        <v>0</v>
      </c>
      <c r="T354" s="402"/>
      <c r="U354" s="403">
        <v>127</v>
      </c>
    </row>
    <row r="355" spans="1:21" ht="24" customHeight="1">
      <c r="A355" s="401" t="s">
        <v>504</v>
      </c>
      <c r="B355" s="402"/>
      <c r="C355" s="403">
        <v>152</v>
      </c>
      <c r="D355" s="403">
        <v>30</v>
      </c>
      <c r="E355" s="404">
        <v>0.19739999999999999</v>
      </c>
      <c r="F355" s="402"/>
      <c r="G355" s="403">
        <v>84</v>
      </c>
      <c r="H355" s="403"/>
      <c r="I355" s="403">
        <v>98</v>
      </c>
      <c r="J355" s="403"/>
      <c r="K355" s="403">
        <v>182</v>
      </c>
      <c r="L355" s="404">
        <v>1</v>
      </c>
      <c r="M355" s="402"/>
      <c r="N355" s="403"/>
      <c r="O355" s="403"/>
      <c r="P355" s="403"/>
      <c r="Q355" s="403"/>
      <c r="R355" s="403">
        <v>0</v>
      </c>
      <c r="S355" s="404">
        <v>0</v>
      </c>
      <c r="T355" s="402"/>
      <c r="U355" s="403">
        <v>182</v>
      </c>
    </row>
    <row r="356" spans="1:21" ht="24" customHeight="1">
      <c r="A356" s="398"/>
      <c r="B356" s="399"/>
      <c r="C356" s="398"/>
      <c r="D356" s="398"/>
      <c r="E356" s="398"/>
      <c r="F356" s="399"/>
      <c r="G356" s="398"/>
      <c r="H356" s="398"/>
      <c r="I356" s="398"/>
      <c r="J356" s="398"/>
      <c r="K356" s="398"/>
      <c r="L356" s="400"/>
      <c r="M356" s="399"/>
      <c r="N356" s="398"/>
      <c r="O356" s="398"/>
      <c r="P356" s="398"/>
      <c r="Q356" s="398"/>
      <c r="R356" s="398"/>
      <c r="S356" s="400"/>
      <c r="T356" s="399"/>
      <c r="U356" s="398"/>
    </row>
    <row r="357" spans="1:21" ht="24" customHeight="1">
      <c r="A357" s="262" t="s">
        <v>133</v>
      </c>
      <c r="B357" s="180"/>
      <c r="C357" s="263">
        <v>2415</v>
      </c>
      <c r="D357" s="264">
        <v>-109</v>
      </c>
      <c r="E357" s="182">
        <v>-4.5100000000000001E-2</v>
      </c>
      <c r="F357" s="180"/>
      <c r="G357" s="264">
        <v>353</v>
      </c>
      <c r="H357" s="264">
        <v>60</v>
      </c>
      <c r="I357" s="264">
        <v>956</v>
      </c>
      <c r="J357" s="264">
        <v>61</v>
      </c>
      <c r="K357" s="263">
        <v>1430</v>
      </c>
      <c r="L357" s="182">
        <v>0.62012142237640933</v>
      </c>
      <c r="M357" s="180"/>
      <c r="N357" s="264">
        <v>214</v>
      </c>
      <c r="O357" s="264">
        <v>24</v>
      </c>
      <c r="P357" s="264">
        <v>597</v>
      </c>
      <c r="Q357" s="264">
        <v>41</v>
      </c>
      <c r="R357" s="264">
        <v>876</v>
      </c>
      <c r="S357" s="182">
        <v>0.37987857762359062</v>
      </c>
      <c r="T357" s="180"/>
      <c r="U357" s="263">
        <v>2306</v>
      </c>
    </row>
    <row r="358" spans="1:21" ht="24" customHeight="1">
      <c r="A358" s="398"/>
      <c r="B358" s="399"/>
      <c r="C358" s="398"/>
      <c r="D358" s="398"/>
      <c r="E358" s="398"/>
      <c r="F358" s="399"/>
      <c r="G358" s="398"/>
      <c r="H358" s="398"/>
      <c r="I358" s="398"/>
      <c r="J358" s="398"/>
      <c r="K358" s="398"/>
      <c r="L358" s="400"/>
      <c r="M358" s="399"/>
      <c r="N358" s="398"/>
      <c r="O358" s="398"/>
      <c r="P358" s="398"/>
      <c r="Q358" s="398"/>
      <c r="R358" s="398"/>
      <c r="S358" s="400"/>
      <c r="T358" s="399"/>
      <c r="U358" s="398"/>
    </row>
    <row r="359" spans="1:21" ht="24" customHeight="1">
      <c r="A359" s="401" t="s">
        <v>505</v>
      </c>
      <c r="B359" s="402"/>
      <c r="C359" s="256">
        <v>1267</v>
      </c>
      <c r="D359" s="403">
        <v>72</v>
      </c>
      <c r="E359" s="404">
        <v>5.6800000000000003E-2</v>
      </c>
      <c r="F359" s="402"/>
      <c r="G359" s="403">
        <v>181</v>
      </c>
      <c r="H359" s="403"/>
      <c r="I359" s="403">
        <v>362</v>
      </c>
      <c r="J359" s="403"/>
      <c r="K359" s="403">
        <v>543</v>
      </c>
      <c r="L359" s="404">
        <v>0.40552651232262882</v>
      </c>
      <c r="M359" s="402"/>
      <c r="N359" s="403">
        <v>214</v>
      </c>
      <c r="O359" s="403"/>
      <c r="P359" s="403">
        <v>582</v>
      </c>
      <c r="Q359" s="403"/>
      <c r="R359" s="403">
        <v>796</v>
      </c>
      <c r="S359" s="404">
        <v>0.59447348767737118</v>
      </c>
      <c r="T359" s="402"/>
      <c r="U359" s="256">
        <v>1339</v>
      </c>
    </row>
    <row r="360" spans="1:21" ht="24" customHeight="1">
      <c r="A360" s="401" t="s">
        <v>506</v>
      </c>
      <c r="B360" s="402"/>
      <c r="C360" s="403">
        <v>369</v>
      </c>
      <c r="D360" s="403">
        <v>-94</v>
      </c>
      <c r="E360" s="404">
        <v>-0.25469999999999998</v>
      </c>
      <c r="F360" s="402"/>
      <c r="G360" s="403">
        <v>86</v>
      </c>
      <c r="H360" s="403"/>
      <c r="I360" s="403">
        <v>179</v>
      </c>
      <c r="J360" s="403"/>
      <c r="K360" s="403">
        <v>265</v>
      </c>
      <c r="L360" s="404">
        <v>0.96363636363636362</v>
      </c>
      <c r="M360" s="402"/>
      <c r="N360" s="403"/>
      <c r="O360" s="403"/>
      <c r="P360" s="403">
        <v>10</v>
      </c>
      <c r="Q360" s="403"/>
      <c r="R360" s="403">
        <v>10</v>
      </c>
      <c r="S360" s="404">
        <v>3.6363636363636362E-2</v>
      </c>
      <c r="T360" s="402"/>
      <c r="U360" s="403">
        <v>275</v>
      </c>
    </row>
    <row r="361" spans="1:21" ht="24" customHeight="1">
      <c r="A361" s="401" t="s">
        <v>507</v>
      </c>
      <c r="B361" s="402"/>
      <c r="C361" s="403">
        <v>75</v>
      </c>
      <c r="D361" s="403">
        <v>6</v>
      </c>
      <c r="E361" s="404">
        <v>0.08</v>
      </c>
      <c r="F361" s="402"/>
      <c r="G361" s="403">
        <v>19</v>
      </c>
      <c r="H361" s="403"/>
      <c r="I361" s="403">
        <v>59</v>
      </c>
      <c r="J361" s="403"/>
      <c r="K361" s="403">
        <v>78</v>
      </c>
      <c r="L361" s="404">
        <v>0.96296296296296291</v>
      </c>
      <c r="M361" s="402"/>
      <c r="N361" s="403"/>
      <c r="O361" s="403"/>
      <c r="P361" s="403">
        <v>3</v>
      </c>
      <c r="Q361" s="403"/>
      <c r="R361" s="403">
        <v>3</v>
      </c>
      <c r="S361" s="404">
        <v>3.7037037037037035E-2</v>
      </c>
      <c r="T361" s="402"/>
      <c r="U361" s="403">
        <v>81</v>
      </c>
    </row>
    <row r="362" spans="1:21" ht="24" customHeight="1">
      <c r="A362" s="401" t="s">
        <v>508</v>
      </c>
      <c r="B362" s="402"/>
      <c r="C362" s="403">
        <v>120</v>
      </c>
      <c r="D362" s="403">
        <v>-58</v>
      </c>
      <c r="E362" s="404">
        <v>-0.48330000000000001</v>
      </c>
      <c r="F362" s="402"/>
      <c r="G362" s="403">
        <v>15</v>
      </c>
      <c r="H362" s="403"/>
      <c r="I362" s="403">
        <v>47</v>
      </c>
      <c r="J362" s="403"/>
      <c r="K362" s="403">
        <v>62</v>
      </c>
      <c r="L362" s="404">
        <v>1</v>
      </c>
      <c r="M362" s="402"/>
      <c r="N362" s="403"/>
      <c r="O362" s="403"/>
      <c r="P362" s="403"/>
      <c r="Q362" s="403"/>
      <c r="R362" s="403">
        <v>0</v>
      </c>
      <c r="S362" s="404">
        <v>0</v>
      </c>
      <c r="T362" s="402"/>
      <c r="U362" s="403">
        <v>62</v>
      </c>
    </row>
    <row r="363" spans="1:21" ht="24" customHeight="1">
      <c r="A363" s="401" t="s">
        <v>509</v>
      </c>
      <c r="B363" s="402"/>
      <c r="C363" s="403">
        <v>144</v>
      </c>
      <c r="D363" s="403">
        <v>42</v>
      </c>
      <c r="E363" s="404">
        <v>0.29170000000000001</v>
      </c>
      <c r="F363" s="402"/>
      <c r="G363" s="403"/>
      <c r="H363" s="403">
        <v>60</v>
      </c>
      <c r="I363" s="403"/>
      <c r="J363" s="403">
        <v>61</v>
      </c>
      <c r="K363" s="403">
        <v>121</v>
      </c>
      <c r="L363" s="404">
        <v>0.65053763440860213</v>
      </c>
      <c r="M363" s="402"/>
      <c r="N363" s="403"/>
      <c r="O363" s="403">
        <v>24</v>
      </c>
      <c r="P363" s="403"/>
      <c r="Q363" s="403">
        <v>41</v>
      </c>
      <c r="R363" s="403">
        <v>65</v>
      </c>
      <c r="S363" s="404">
        <v>0.34946236559139782</v>
      </c>
      <c r="T363" s="402"/>
      <c r="U363" s="403">
        <v>186</v>
      </c>
    </row>
    <row r="364" spans="1:21" ht="24" customHeight="1">
      <c r="A364" s="401" t="s">
        <v>510</v>
      </c>
      <c r="B364" s="402"/>
      <c r="C364" s="403">
        <v>45</v>
      </c>
      <c r="D364" s="403">
        <v>2</v>
      </c>
      <c r="E364" s="404">
        <v>4.4400000000000002E-2</v>
      </c>
      <c r="F364" s="402"/>
      <c r="G364" s="403">
        <v>7</v>
      </c>
      <c r="H364" s="403"/>
      <c r="I364" s="403">
        <v>40</v>
      </c>
      <c r="J364" s="403"/>
      <c r="K364" s="403">
        <v>47</v>
      </c>
      <c r="L364" s="404">
        <v>1</v>
      </c>
      <c r="M364" s="402"/>
      <c r="N364" s="403"/>
      <c r="O364" s="403"/>
      <c r="P364" s="403"/>
      <c r="Q364" s="403"/>
      <c r="R364" s="403">
        <v>0</v>
      </c>
      <c r="S364" s="404">
        <v>0</v>
      </c>
      <c r="T364" s="402"/>
      <c r="U364" s="403">
        <v>47</v>
      </c>
    </row>
    <row r="365" spans="1:21" ht="24" customHeight="1">
      <c r="A365" s="401" t="s">
        <v>511</v>
      </c>
      <c r="B365" s="402"/>
      <c r="C365" s="403">
        <v>120</v>
      </c>
      <c r="D365" s="403">
        <v>-24</v>
      </c>
      <c r="E365" s="404">
        <v>-0.2</v>
      </c>
      <c r="F365" s="402"/>
      <c r="G365" s="403">
        <v>18</v>
      </c>
      <c r="H365" s="403"/>
      <c r="I365" s="403">
        <v>76</v>
      </c>
      <c r="J365" s="403"/>
      <c r="K365" s="403">
        <v>94</v>
      </c>
      <c r="L365" s="404">
        <v>0.97916666666666674</v>
      </c>
      <c r="M365" s="402"/>
      <c r="N365" s="403"/>
      <c r="O365" s="403"/>
      <c r="P365" s="403">
        <v>2</v>
      </c>
      <c r="Q365" s="403"/>
      <c r="R365" s="403">
        <v>2</v>
      </c>
      <c r="S365" s="404">
        <v>2.0833333333333336E-2</v>
      </c>
      <c r="T365" s="402"/>
      <c r="U365" s="403">
        <v>96</v>
      </c>
    </row>
    <row r="366" spans="1:21" ht="24" customHeight="1">
      <c r="A366" s="401" t="s">
        <v>512</v>
      </c>
      <c r="B366" s="402"/>
      <c r="C366" s="403">
        <v>45</v>
      </c>
      <c r="D366" s="403">
        <v>-3</v>
      </c>
      <c r="E366" s="404">
        <v>-6.6699999999999995E-2</v>
      </c>
      <c r="F366" s="402"/>
      <c r="G366" s="403"/>
      <c r="H366" s="403"/>
      <c r="I366" s="403">
        <v>42</v>
      </c>
      <c r="J366" s="403"/>
      <c r="K366" s="403">
        <v>42</v>
      </c>
      <c r="L366" s="404">
        <v>1</v>
      </c>
      <c r="M366" s="402"/>
      <c r="N366" s="403"/>
      <c r="O366" s="403"/>
      <c r="P366" s="403"/>
      <c r="Q366" s="403"/>
      <c r="R366" s="403">
        <v>0</v>
      </c>
      <c r="S366" s="404">
        <v>0</v>
      </c>
      <c r="T366" s="402"/>
      <c r="U366" s="403">
        <v>42</v>
      </c>
    </row>
    <row r="367" spans="1:21" ht="24" customHeight="1">
      <c r="A367" s="401" t="s">
        <v>513</v>
      </c>
      <c r="B367" s="402"/>
      <c r="C367" s="403">
        <v>75</v>
      </c>
      <c r="D367" s="403">
        <v>-26</v>
      </c>
      <c r="E367" s="404">
        <v>-0.34670000000000001</v>
      </c>
      <c r="F367" s="402"/>
      <c r="G367" s="403">
        <v>9</v>
      </c>
      <c r="H367" s="403"/>
      <c r="I367" s="403">
        <v>40</v>
      </c>
      <c r="J367" s="403"/>
      <c r="K367" s="403">
        <v>49</v>
      </c>
      <c r="L367" s="404">
        <v>1</v>
      </c>
      <c r="M367" s="402"/>
      <c r="N367" s="403"/>
      <c r="O367" s="403"/>
      <c r="P367" s="403"/>
      <c r="Q367" s="403"/>
      <c r="R367" s="403">
        <v>0</v>
      </c>
      <c r="S367" s="404">
        <v>0</v>
      </c>
      <c r="T367" s="402"/>
      <c r="U367" s="403">
        <v>49</v>
      </c>
    </row>
    <row r="368" spans="1:21" ht="24" customHeight="1">
      <c r="A368" s="401" t="s">
        <v>514</v>
      </c>
      <c r="B368" s="402"/>
      <c r="C368" s="403">
        <v>45</v>
      </c>
      <c r="D368" s="403">
        <v>3</v>
      </c>
      <c r="E368" s="404">
        <v>6.6699999999999995E-2</v>
      </c>
      <c r="F368" s="402"/>
      <c r="G368" s="403">
        <v>6</v>
      </c>
      <c r="H368" s="403"/>
      <c r="I368" s="403">
        <v>42</v>
      </c>
      <c r="J368" s="403"/>
      <c r="K368" s="403">
        <v>48</v>
      </c>
      <c r="L368" s="404">
        <v>1</v>
      </c>
      <c r="M368" s="402"/>
      <c r="N368" s="403"/>
      <c r="O368" s="403"/>
      <c r="P368" s="403"/>
      <c r="Q368" s="403"/>
      <c r="R368" s="403">
        <v>0</v>
      </c>
      <c r="S368" s="404">
        <v>0</v>
      </c>
      <c r="T368" s="402"/>
      <c r="U368" s="403">
        <v>48</v>
      </c>
    </row>
    <row r="369" spans="1:21" ht="24" customHeight="1">
      <c r="A369" s="401" t="s">
        <v>515</v>
      </c>
      <c r="B369" s="402"/>
      <c r="C369" s="403">
        <v>45</v>
      </c>
      <c r="D369" s="403">
        <v>2</v>
      </c>
      <c r="E369" s="404">
        <v>4.4400000000000002E-2</v>
      </c>
      <c r="F369" s="402"/>
      <c r="G369" s="403">
        <v>6</v>
      </c>
      <c r="H369" s="403"/>
      <c r="I369" s="403">
        <v>41</v>
      </c>
      <c r="J369" s="403"/>
      <c r="K369" s="403">
        <v>47</v>
      </c>
      <c r="L369" s="404">
        <v>1</v>
      </c>
      <c r="M369" s="402"/>
      <c r="N369" s="403"/>
      <c r="O369" s="403"/>
      <c r="P369" s="403"/>
      <c r="Q369" s="403"/>
      <c r="R369" s="403">
        <v>0</v>
      </c>
      <c r="S369" s="404">
        <v>0</v>
      </c>
      <c r="T369" s="402"/>
      <c r="U369" s="403">
        <v>47</v>
      </c>
    </row>
    <row r="370" spans="1:21" ht="24" customHeight="1">
      <c r="A370" s="401" t="s">
        <v>516</v>
      </c>
      <c r="B370" s="402"/>
      <c r="C370" s="403">
        <v>20</v>
      </c>
      <c r="D370" s="403">
        <v>-7</v>
      </c>
      <c r="E370" s="404">
        <v>-0.35</v>
      </c>
      <c r="F370" s="402"/>
      <c r="G370" s="403">
        <v>2</v>
      </c>
      <c r="H370" s="403"/>
      <c r="I370" s="403">
        <v>11</v>
      </c>
      <c r="J370" s="403"/>
      <c r="K370" s="403">
        <v>13</v>
      </c>
      <c r="L370" s="404">
        <v>1</v>
      </c>
      <c r="M370" s="402"/>
      <c r="N370" s="403"/>
      <c r="O370" s="403"/>
      <c r="P370" s="403"/>
      <c r="Q370" s="403"/>
      <c r="R370" s="403">
        <v>0</v>
      </c>
      <c r="S370" s="404">
        <v>0</v>
      </c>
      <c r="T370" s="402"/>
      <c r="U370" s="403">
        <v>13</v>
      </c>
    </row>
    <row r="371" spans="1:21" ht="24" customHeight="1">
      <c r="A371" s="401" t="s">
        <v>517</v>
      </c>
      <c r="B371" s="402"/>
      <c r="C371" s="403">
        <v>45</v>
      </c>
      <c r="D371" s="403">
        <v>-24</v>
      </c>
      <c r="E371" s="404">
        <v>-0.5333</v>
      </c>
      <c r="F371" s="402"/>
      <c r="G371" s="403">
        <v>4</v>
      </c>
      <c r="H371" s="403"/>
      <c r="I371" s="403">
        <v>17</v>
      </c>
      <c r="J371" s="403"/>
      <c r="K371" s="403">
        <v>21</v>
      </c>
      <c r="L371" s="404">
        <v>1</v>
      </c>
      <c r="M371" s="402"/>
      <c r="N371" s="403"/>
      <c r="O371" s="403"/>
      <c r="P371" s="403"/>
      <c r="Q371" s="403"/>
      <c r="R371" s="403">
        <v>0</v>
      </c>
      <c r="S371" s="404">
        <v>0</v>
      </c>
      <c r="T371" s="402"/>
      <c r="U371" s="403">
        <v>21</v>
      </c>
    </row>
    <row r="372" spans="1:21" ht="24" customHeight="1">
      <c r="A372" s="398"/>
      <c r="B372" s="399"/>
      <c r="C372" s="398"/>
      <c r="D372" s="398"/>
      <c r="E372" s="398"/>
      <c r="F372" s="399"/>
      <c r="G372" s="398"/>
      <c r="H372" s="398"/>
      <c r="I372" s="398"/>
      <c r="J372" s="398"/>
      <c r="K372" s="398"/>
      <c r="L372" s="400"/>
      <c r="M372" s="399"/>
      <c r="N372" s="398"/>
      <c r="O372" s="398"/>
      <c r="P372" s="398"/>
      <c r="Q372" s="398"/>
      <c r="R372" s="398"/>
      <c r="S372" s="400"/>
      <c r="T372" s="399"/>
      <c r="U372" s="398"/>
    </row>
    <row r="373" spans="1:21" ht="24" customHeight="1">
      <c r="A373" s="262" t="s">
        <v>518</v>
      </c>
      <c r="B373" s="180"/>
      <c r="C373" s="263">
        <v>28520</v>
      </c>
      <c r="D373" s="263">
        <v>-7801</v>
      </c>
      <c r="E373" s="182">
        <v>-0.27350000000000002</v>
      </c>
      <c r="F373" s="180"/>
      <c r="G373" s="263">
        <v>1451</v>
      </c>
      <c r="H373" s="264">
        <v>127</v>
      </c>
      <c r="I373" s="263">
        <v>7552</v>
      </c>
      <c r="J373" s="264">
        <v>465</v>
      </c>
      <c r="K373" s="263">
        <v>9595</v>
      </c>
      <c r="L373" s="182">
        <v>0.4631497659153434</v>
      </c>
      <c r="M373" s="180"/>
      <c r="N373" s="263">
        <v>4124</v>
      </c>
      <c r="O373" s="264">
        <v>360</v>
      </c>
      <c r="P373" s="263">
        <v>6410</v>
      </c>
      <c r="Q373" s="264">
        <v>229</v>
      </c>
      <c r="R373" s="263">
        <v>11123</v>
      </c>
      <c r="S373" s="182">
        <v>0.5368502340846566</v>
      </c>
      <c r="T373" s="180"/>
      <c r="U373" s="263">
        <v>20718</v>
      </c>
    </row>
    <row r="374" spans="1:21" ht="24" customHeight="1">
      <c r="A374" s="265"/>
      <c r="B374" s="180"/>
      <c r="C374" s="266"/>
      <c r="D374" s="266"/>
      <c r="E374" s="183"/>
      <c r="F374" s="180"/>
      <c r="G374" s="266"/>
      <c r="H374" s="267"/>
      <c r="I374" s="266"/>
      <c r="J374" s="267"/>
      <c r="K374" s="266"/>
      <c r="L374" s="183"/>
      <c r="M374" s="180"/>
      <c r="N374" s="266"/>
      <c r="O374" s="267"/>
      <c r="P374" s="266"/>
      <c r="Q374" s="267"/>
      <c r="R374" s="266"/>
      <c r="S374" s="183"/>
      <c r="T374" s="180"/>
      <c r="U374" s="266"/>
    </row>
    <row r="375" spans="1:21" ht="24" customHeight="1">
      <c r="A375" s="401" t="s">
        <v>135</v>
      </c>
      <c r="B375" s="402"/>
      <c r="C375" s="403">
        <v>844</v>
      </c>
      <c r="D375" s="403">
        <v>-271</v>
      </c>
      <c r="E375" s="404">
        <v>-0.3211</v>
      </c>
      <c r="F375" s="402"/>
      <c r="G375" s="403">
        <v>26</v>
      </c>
      <c r="H375" s="403"/>
      <c r="I375" s="403">
        <v>72</v>
      </c>
      <c r="J375" s="403"/>
      <c r="K375" s="403">
        <v>98</v>
      </c>
      <c r="L375" s="404">
        <v>0.17102966841186734</v>
      </c>
      <c r="M375" s="402"/>
      <c r="N375" s="403">
        <v>315</v>
      </c>
      <c r="O375" s="403"/>
      <c r="P375" s="403">
        <v>160</v>
      </c>
      <c r="Q375" s="403"/>
      <c r="R375" s="403">
        <v>475</v>
      </c>
      <c r="S375" s="404">
        <v>0.8289703315881326</v>
      </c>
      <c r="T375" s="402"/>
      <c r="U375" s="403">
        <v>573</v>
      </c>
    </row>
    <row r="376" spans="1:21" ht="24" customHeight="1">
      <c r="A376" s="401" t="s">
        <v>136</v>
      </c>
      <c r="B376" s="402"/>
      <c r="C376" s="256">
        <v>2670</v>
      </c>
      <c r="D376" s="403">
        <v>-370</v>
      </c>
      <c r="E376" s="404">
        <v>-0.1386</v>
      </c>
      <c r="F376" s="402"/>
      <c r="G376" s="403">
        <v>256</v>
      </c>
      <c r="H376" s="403"/>
      <c r="I376" s="256">
        <v>1255</v>
      </c>
      <c r="J376" s="403"/>
      <c r="K376" s="256">
        <v>1511</v>
      </c>
      <c r="L376" s="404">
        <v>0.65695652173913044</v>
      </c>
      <c r="M376" s="402"/>
      <c r="N376" s="403">
        <v>336</v>
      </c>
      <c r="O376" s="403"/>
      <c r="P376" s="403">
        <v>453</v>
      </c>
      <c r="Q376" s="403"/>
      <c r="R376" s="403">
        <v>789</v>
      </c>
      <c r="S376" s="404">
        <v>0.34304347826086956</v>
      </c>
      <c r="T376" s="402"/>
      <c r="U376" s="256">
        <v>2300</v>
      </c>
    </row>
    <row r="377" spans="1:21" ht="24" customHeight="1">
      <c r="A377" s="401" t="s">
        <v>137</v>
      </c>
      <c r="B377" s="402"/>
      <c r="C377" s="256">
        <v>3078</v>
      </c>
      <c r="D377" s="256">
        <v>-1386</v>
      </c>
      <c r="E377" s="404">
        <v>-0.45029999999999998</v>
      </c>
      <c r="F377" s="402"/>
      <c r="G377" s="403">
        <v>172</v>
      </c>
      <c r="H377" s="403"/>
      <c r="I377" s="403">
        <v>725</v>
      </c>
      <c r="J377" s="403"/>
      <c r="K377" s="403">
        <v>897</v>
      </c>
      <c r="L377" s="404">
        <v>0.53014184397163122</v>
      </c>
      <c r="M377" s="402"/>
      <c r="N377" s="403">
        <v>257</v>
      </c>
      <c r="O377" s="403"/>
      <c r="P377" s="403">
        <v>538</v>
      </c>
      <c r="Q377" s="403"/>
      <c r="R377" s="403">
        <v>795</v>
      </c>
      <c r="S377" s="404">
        <v>0.46985815602836878</v>
      </c>
      <c r="T377" s="402"/>
      <c r="U377" s="256">
        <v>1692</v>
      </c>
    </row>
    <row r="378" spans="1:21" ht="24" customHeight="1">
      <c r="A378" s="401" t="s">
        <v>138</v>
      </c>
      <c r="B378" s="402"/>
      <c r="C378" s="403">
        <v>480</v>
      </c>
      <c r="D378" s="403">
        <v>-322</v>
      </c>
      <c r="E378" s="404">
        <v>-0.67079999999999995</v>
      </c>
      <c r="F378" s="402"/>
      <c r="G378" s="403">
        <v>6</v>
      </c>
      <c r="H378" s="403"/>
      <c r="I378" s="403">
        <v>51</v>
      </c>
      <c r="J378" s="403"/>
      <c r="K378" s="403">
        <v>57</v>
      </c>
      <c r="L378" s="404">
        <v>0.36075949367088606</v>
      </c>
      <c r="M378" s="402"/>
      <c r="N378" s="403">
        <v>10</v>
      </c>
      <c r="O378" s="403"/>
      <c r="P378" s="403">
        <v>91</v>
      </c>
      <c r="Q378" s="403"/>
      <c r="R378" s="403">
        <v>101</v>
      </c>
      <c r="S378" s="404">
        <v>0.639240506329114</v>
      </c>
      <c r="T378" s="402"/>
      <c r="U378" s="403">
        <v>158</v>
      </c>
    </row>
    <row r="379" spans="1:21" ht="24" customHeight="1">
      <c r="A379" s="401" t="s">
        <v>139</v>
      </c>
      <c r="B379" s="402"/>
      <c r="C379" s="403">
        <v>812</v>
      </c>
      <c r="D379" s="403">
        <v>-177</v>
      </c>
      <c r="E379" s="404">
        <v>-0.218</v>
      </c>
      <c r="F379" s="402"/>
      <c r="G379" s="403">
        <v>24</v>
      </c>
      <c r="H379" s="403"/>
      <c r="I379" s="403">
        <v>214</v>
      </c>
      <c r="J379" s="403"/>
      <c r="K379" s="403">
        <v>238</v>
      </c>
      <c r="L379" s="404">
        <v>0.37480314960629918</v>
      </c>
      <c r="M379" s="402"/>
      <c r="N379" s="403">
        <v>18</v>
      </c>
      <c r="O379" s="403"/>
      <c r="P379" s="403">
        <v>379</v>
      </c>
      <c r="Q379" s="403"/>
      <c r="R379" s="403">
        <v>397</v>
      </c>
      <c r="S379" s="404">
        <v>0.62519685039370076</v>
      </c>
      <c r="T379" s="402"/>
      <c r="U379" s="403">
        <v>635</v>
      </c>
    </row>
    <row r="380" spans="1:21" ht="24" customHeight="1">
      <c r="A380" s="401" t="s">
        <v>140</v>
      </c>
      <c r="B380" s="402"/>
      <c r="C380" s="256">
        <v>2520</v>
      </c>
      <c r="D380" s="403">
        <v>-458</v>
      </c>
      <c r="E380" s="404">
        <v>-0.1817</v>
      </c>
      <c r="F380" s="402"/>
      <c r="G380" s="403">
        <v>54</v>
      </c>
      <c r="H380" s="403"/>
      <c r="I380" s="403">
        <v>249</v>
      </c>
      <c r="J380" s="403"/>
      <c r="K380" s="403">
        <v>303</v>
      </c>
      <c r="L380" s="404">
        <v>0.14694471387002911</v>
      </c>
      <c r="M380" s="402"/>
      <c r="N380" s="403">
        <v>663</v>
      </c>
      <c r="O380" s="403"/>
      <c r="P380" s="256">
        <v>1096</v>
      </c>
      <c r="Q380" s="403"/>
      <c r="R380" s="256">
        <v>1759</v>
      </c>
      <c r="S380" s="404">
        <v>0.85305528612997095</v>
      </c>
      <c r="T380" s="402"/>
      <c r="U380" s="256">
        <v>2062</v>
      </c>
    </row>
    <row r="381" spans="1:21" ht="24" customHeight="1">
      <c r="A381" s="401" t="s">
        <v>141</v>
      </c>
      <c r="B381" s="402"/>
      <c r="C381" s="256">
        <v>2520</v>
      </c>
      <c r="D381" s="403">
        <v>-608</v>
      </c>
      <c r="E381" s="404">
        <v>-0.24129999999999999</v>
      </c>
      <c r="F381" s="402"/>
      <c r="G381" s="403">
        <v>87</v>
      </c>
      <c r="H381" s="403"/>
      <c r="I381" s="403">
        <v>420</v>
      </c>
      <c r="J381" s="403"/>
      <c r="K381" s="403">
        <v>507</v>
      </c>
      <c r="L381" s="404">
        <v>0.26516736401673641</v>
      </c>
      <c r="M381" s="402"/>
      <c r="N381" s="403">
        <v>567</v>
      </c>
      <c r="O381" s="403"/>
      <c r="P381" s="403">
        <v>838</v>
      </c>
      <c r="Q381" s="403"/>
      <c r="R381" s="256">
        <v>1405</v>
      </c>
      <c r="S381" s="404">
        <v>0.73483263598326365</v>
      </c>
      <c r="T381" s="402"/>
      <c r="U381" s="256">
        <v>1912</v>
      </c>
    </row>
    <row r="382" spans="1:21" ht="24" customHeight="1">
      <c r="A382" s="401" t="s">
        <v>142</v>
      </c>
      <c r="B382" s="402"/>
      <c r="C382" s="256">
        <v>2520</v>
      </c>
      <c r="D382" s="403">
        <v>-196</v>
      </c>
      <c r="E382" s="404">
        <v>-7.7799999999999994E-2</v>
      </c>
      <c r="F382" s="402"/>
      <c r="G382" s="403">
        <v>301</v>
      </c>
      <c r="H382" s="403"/>
      <c r="I382" s="256">
        <v>1065</v>
      </c>
      <c r="J382" s="403"/>
      <c r="K382" s="256">
        <v>1366</v>
      </c>
      <c r="L382" s="404">
        <v>0.58777969018932874</v>
      </c>
      <c r="M382" s="402"/>
      <c r="N382" s="403">
        <v>503</v>
      </c>
      <c r="O382" s="403"/>
      <c r="P382" s="403">
        <v>455</v>
      </c>
      <c r="Q382" s="403"/>
      <c r="R382" s="403">
        <v>958</v>
      </c>
      <c r="S382" s="404">
        <v>0.41222030981067126</v>
      </c>
      <c r="T382" s="402"/>
      <c r="U382" s="256">
        <v>2324</v>
      </c>
    </row>
    <row r="383" spans="1:21" ht="24" customHeight="1">
      <c r="A383" s="401" t="s">
        <v>143</v>
      </c>
      <c r="B383" s="402"/>
      <c r="C383" s="256">
        <v>2520</v>
      </c>
      <c r="D383" s="403">
        <v>-303</v>
      </c>
      <c r="E383" s="404">
        <v>-0.1202</v>
      </c>
      <c r="F383" s="402"/>
      <c r="G383" s="403">
        <v>117</v>
      </c>
      <c r="H383" s="403"/>
      <c r="I383" s="403">
        <v>903</v>
      </c>
      <c r="J383" s="403"/>
      <c r="K383" s="256">
        <v>1020</v>
      </c>
      <c r="L383" s="404">
        <v>0.46008119079837617</v>
      </c>
      <c r="M383" s="402"/>
      <c r="N383" s="403">
        <v>562</v>
      </c>
      <c r="O383" s="403"/>
      <c r="P383" s="403">
        <v>635</v>
      </c>
      <c r="Q383" s="403"/>
      <c r="R383" s="256">
        <v>1197</v>
      </c>
      <c r="S383" s="404">
        <v>0.53991880920162383</v>
      </c>
      <c r="T383" s="402"/>
      <c r="U383" s="256">
        <v>2217</v>
      </c>
    </row>
    <row r="384" spans="1:21" ht="24" customHeight="1">
      <c r="A384" s="401" t="s">
        <v>144</v>
      </c>
      <c r="B384" s="402"/>
      <c r="C384" s="256">
        <v>2520</v>
      </c>
      <c r="D384" s="403">
        <v>-440</v>
      </c>
      <c r="E384" s="404">
        <v>-0.17460000000000001</v>
      </c>
      <c r="F384" s="402"/>
      <c r="G384" s="403">
        <v>233</v>
      </c>
      <c r="H384" s="403"/>
      <c r="I384" s="256">
        <v>1249</v>
      </c>
      <c r="J384" s="403"/>
      <c r="K384" s="256">
        <v>1482</v>
      </c>
      <c r="L384" s="404">
        <v>0.71250000000000002</v>
      </c>
      <c r="M384" s="402"/>
      <c r="N384" s="403">
        <v>187</v>
      </c>
      <c r="O384" s="403"/>
      <c r="P384" s="403">
        <v>411</v>
      </c>
      <c r="Q384" s="403"/>
      <c r="R384" s="403">
        <v>598</v>
      </c>
      <c r="S384" s="404">
        <v>0.28749999999999998</v>
      </c>
      <c r="T384" s="402"/>
      <c r="U384" s="256">
        <v>2080</v>
      </c>
    </row>
    <row r="385" spans="1:21" ht="24" customHeight="1">
      <c r="A385" s="401" t="s">
        <v>145</v>
      </c>
      <c r="B385" s="402"/>
      <c r="C385" s="256">
        <v>2528</v>
      </c>
      <c r="D385" s="256">
        <v>-1346</v>
      </c>
      <c r="E385" s="404">
        <v>-0.53239999999999998</v>
      </c>
      <c r="F385" s="402"/>
      <c r="G385" s="403"/>
      <c r="H385" s="403">
        <v>127</v>
      </c>
      <c r="I385" s="403"/>
      <c r="J385" s="403">
        <v>465</v>
      </c>
      <c r="K385" s="403">
        <v>592</v>
      </c>
      <c r="L385" s="404">
        <v>0.50169204737732653</v>
      </c>
      <c r="M385" s="402"/>
      <c r="N385" s="403"/>
      <c r="O385" s="403">
        <v>360</v>
      </c>
      <c r="P385" s="403"/>
      <c r="Q385" s="403">
        <v>229</v>
      </c>
      <c r="R385" s="403">
        <v>589</v>
      </c>
      <c r="S385" s="404">
        <v>0.49830795262267347</v>
      </c>
      <c r="T385" s="402"/>
      <c r="U385" s="256">
        <v>1181</v>
      </c>
    </row>
    <row r="386" spans="1:21" ht="24" customHeight="1">
      <c r="A386" s="401" t="s">
        <v>146</v>
      </c>
      <c r="B386" s="402"/>
      <c r="C386" s="256">
        <v>2520</v>
      </c>
      <c r="D386" s="256">
        <v>-1091</v>
      </c>
      <c r="E386" s="404">
        <v>-0.43290000000000001</v>
      </c>
      <c r="F386" s="402"/>
      <c r="G386" s="403">
        <v>61</v>
      </c>
      <c r="H386" s="403"/>
      <c r="I386" s="403">
        <v>512</v>
      </c>
      <c r="J386" s="403"/>
      <c r="K386" s="403">
        <v>573</v>
      </c>
      <c r="L386" s="404">
        <v>0.40097970608817357</v>
      </c>
      <c r="M386" s="402"/>
      <c r="N386" s="403">
        <v>342</v>
      </c>
      <c r="O386" s="403"/>
      <c r="P386" s="403">
        <v>514</v>
      </c>
      <c r="Q386" s="403"/>
      <c r="R386" s="403">
        <v>856</v>
      </c>
      <c r="S386" s="404">
        <v>0.59902029391182643</v>
      </c>
      <c r="T386" s="402"/>
      <c r="U386" s="256">
        <v>1429</v>
      </c>
    </row>
    <row r="387" spans="1:21" ht="24" customHeight="1">
      <c r="A387" s="401" t="s">
        <v>147</v>
      </c>
      <c r="B387" s="402"/>
      <c r="C387" s="256">
        <v>2528</v>
      </c>
      <c r="D387" s="403">
        <v>-502</v>
      </c>
      <c r="E387" s="404">
        <v>-0.1986</v>
      </c>
      <c r="F387" s="402"/>
      <c r="G387" s="403">
        <v>104</v>
      </c>
      <c r="H387" s="403"/>
      <c r="I387" s="403">
        <v>772</v>
      </c>
      <c r="J387" s="403"/>
      <c r="K387" s="403">
        <v>876</v>
      </c>
      <c r="L387" s="404">
        <v>0.43237907206317872</v>
      </c>
      <c r="M387" s="402"/>
      <c r="N387" s="403">
        <v>349</v>
      </c>
      <c r="O387" s="403"/>
      <c r="P387" s="403">
        <v>801</v>
      </c>
      <c r="Q387" s="403"/>
      <c r="R387" s="256">
        <v>1150</v>
      </c>
      <c r="S387" s="404">
        <v>0.56762092793682128</v>
      </c>
      <c r="T387" s="402"/>
      <c r="U387" s="256">
        <v>2026</v>
      </c>
    </row>
    <row r="388" spans="1:21" ht="24" customHeight="1">
      <c r="A388" s="401" t="s">
        <v>148</v>
      </c>
      <c r="B388" s="402"/>
      <c r="C388" s="403">
        <v>460</v>
      </c>
      <c r="D388" s="403">
        <v>-331</v>
      </c>
      <c r="E388" s="404">
        <v>-0.71960000000000002</v>
      </c>
      <c r="F388" s="402"/>
      <c r="G388" s="403">
        <v>10</v>
      </c>
      <c r="H388" s="403"/>
      <c r="I388" s="403">
        <v>65</v>
      </c>
      <c r="J388" s="403"/>
      <c r="K388" s="403">
        <v>75</v>
      </c>
      <c r="L388" s="404">
        <v>0.58139534883720922</v>
      </c>
      <c r="M388" s="402"/>
      <c r="N388" s="403">
        <v>15</v>
      </c>
      <c r="O388" s="403"/>
      <c r="P388" s="403">
        <v>39</v>
      </c>
      <c r="Q388" s="403"/>
      <c r="R388" s="403">
        <v>54</v>
      </c>
      <c r="S388" s="404">
        <v>0.41860465116279072</v>
      </c>
      <c r="T388" s="402"/>
      <c r="U388" s="403">
        <v>129</v>
      </c>
    </row>
    <row r="389" spans="1:21" ht="24" customHeight="1">
      <c r="A389" s="399"/>
      <c r="B389" s="399"/>
      <c r="C389" s="399"/>
      <c r="D389" s="399"/>
      <c r="E389" s="399"/>
      <c r="F389" s="399"/>
      <c r="G389" s="399"/>
      <c r="H389" s="399"/>
      <c r="I389" s="399"/>
      <c r="J389" s="399"/>
      <c r="K389" s="399"/>
      <c r="L389" s="406"/>
      <c r="M389" s="399"/>
      <c r="N389" s="399"/>
      <c r="O389" s="399"/>
      <c r="P389" s="399"/>
      <c r="Q389" s="399"/>
      <c r="R389" s="399"/>
      <c r="S389" s="406"/>
      <c r="T389" s="399"/>
      <c r="U389" s="399"/>
    </row>
    <row r="390" spans="1:21" ht="24" customHeight="1">
      <c r="A390" s="262" t="s">
        <v>97</v>
      </c>
      <c r="B390" s="180"/>
      <c r="C390" s="263">
        <v>222075</v>
      </c>
      <c r="D390" s="263">
        <v>10609</v>
      </c>
      <c r="E390" s="182">
        <v>4.7800000000000002E-2</v>
      </c>
      <c r="F390" s="180"/>
      <c r="G390" s="263">
        <v>70300</v>
      </c>
      <c r="H390" s="263">
        <v>5264</v>
      </c>
      <c r="I390" s="263">
        <v>121626</v>
      </c>
      <c r="J390" s="263">
        <v>6014</v>
      </c>
      <c r="K390" s="263">
        <v>203204</v>
      </c>
      <c r="L390" s="182">
        <v>0.87330832076258258</v>
      </c>
      <c r="M390" s="180"/>
      <c r="N390" s="263">
        <v>11272</v>
      </c>
      <c r="O390" s="264">
        <v>1088</v>
      </c>
      <c r="P390" s="263">
        <v>16234</v>
      </c>
      <c r="Q390" s="264">
        <v>885</v>
      </c>
      <c r="R390" s="263">
        <v>29479</v>
      </c>
      <c r="S390" s="182">
        <v>0.12669167923741742</v>
      </c>
      <c r="T390" s="180"/>
      <c r="U390" s="263">
        <v>232683</v>
      </c>
    </row>
    <row r="391" spans="1:21">
      <c r="A391" s="134"/>
      <c r="B391" s="126"/>
      <c r="C391" s="126"/>
      <c r="D391" s="126"/>
      <c r="E391" s="126"/>
      <c r="F391" s="126"/>
      <c r="G391" s="126"/>
      <c r="H391" s="126"/>
      <c r="I391" s="126"/>
      <c r="J391" s="126"/>
      <c r="K391" s="126"/>
      <c r="L391" s="126"/>
      <c r="M391" s="126"/>
      <c r="N391" s="126"/>
      <c r="O391" s="126"/>
      <c r="P391" s="126"/>
      <c r="Q391" s="126"/>
      <c r="R391" s="126"/>
      <c r="S391" s="126"/>
      <c r="T391" s="126"/>
      <c r="U391" s="126"/>
    </row>
    <row r="392" spans="1:21" ht="14.1" customHeight="1">
      <c r="A392" s="407" t="s">
        <v>230</v>
      </c>
      <c r="B392" s="407"/>
      <c r="C392" s="407"/>
      <c r="D392" s="407"/>
      <c r="E392" s="408"/>
      <c r="F392" s="407"/>
      <c r="G392" s="407"/>
      <c r="H392" s="407" t="s">
        <v>231</v>
      </c>
      <c r="I392" s="407"/>
      <c r="J392" s="298"/>
      <c r="K392" s="407"/>
      <c r="L392" s="408"/>
      <c r="M392" s="407"/>
      <c r="N392" s="407"/>
      <c r="O392" s="407"/>
      <c r="P392" s="407"/>
      <c r="Q392" s="407" t="s">
        <v>232</v>
      </c>
      <c r="R392" s="407"/>
      <c r="S392" s="408"/>
      <c r="T392" s="407"/>
      <c r="U392" s="407"/>
    </row>
    <row r="393" spans="1:21" ht="14.1" customHeight="1">
      <c r="A393" s="407" t="s">
        <v>233</v>
      </c>
      <c r="B393" s="407"/>
      <c r="C393" s="407"/>
      <c r="D393" s="407"/>
      <c r="E393" s="408"/>
      <c r="F393" s="407"/>
      <c r="G393" s="407"/>
      <c r="H393" s="407" t="s">
        <v>234</v>
      </c>
      <c r="I393" s="407"/>
      <c r="J393" s="298"/>
      <c r="K393" s="407"/>
      <c r="L393" s="408"/>
      <c r="M393" s="407"/>
      <c r="N393" s="407"/>
      <c r="O393" s="407"/>
      <c r="P393" s="407"/>
      <c r="Q393" s="407"/>
      <c r="R393" s="407"/>
      <c r="S393" s="408"/>
      <c r="T393" s="407"/>
      <c r="U393" s="407"/>
    </row>
    <row r="394" spans="1:21" ht="14.1" customHeight="1">
      <c r="A394" s="407" t="s">
        <v>235</v>
      </c>
      <c r="B394" s="407"/>
      <c r="C394" s="407"/>
      <c r="D394" s="407"/>
      <c r="E394" s="408"/>
      <c r="F394" s="407"/>
      <c r="G394" s="407"/>
      <c r="H394" s="407" t="s">
        <v>236</v>
      </c>
      <c r="I394" s="407"/>
      <c r="J394" s="298"/>
      <c r="K394" s="407"/>
      <c r="L394" s="408"/>
      <c r="M394" s="407"/>
      <c r="N394" s="407"/>
      <c r="O394" s="407"/>
      <c r="P394" s="407"/>
      <c r="Q394" s="407"/>
      <c r="R394" s="407"/>
      <c r="S394" s="408"/>
      <c r="T394" s="407"/>
      <c r="U394" s="407"/>
    </row>
    <row r="395" spans="1:21" ht="14.1" customHeight="1">
      <c r="A395" s="407" t="s">
        <v>237</v>
      </c>
      <c r="B395" s="407"/>
      <c r="C395" s="407"/>
      <c r="D395" s="407"/>
      <c r="E395" s="408"/>
      <c r="F395" s="407"/>
      <c r="G395" s="407"/>
      <c r="H395" s="407" t="s">
        <v>238</v>
      </c>
      <c r="I395" s="407"/>
      <c r="J395" s="298"/>
      <c r="K395" s="407"/>
      <c r="L395" s="408"/>
      <c r="M395" s="407"/>
      <c r="N395" s="407"/>
      <c r="O395" s="407"/>
      <c r="P395" s="407"/>
      <c r="Q395" s="407"/>
      <c r="R395" s="407"/>
      <c r="S395" s="408"/>
      <c r="T395" s="407"/>
      <c r="U395" s="407"/>
    </row>
    <row r="396" spans="1:21" ht="14.1" customHeight="1">
      <c r="A396" s="407" t="s">
        <v>239</v>
      </c>
      <c r="B396" s="407"/>
      <c r="C396" s="407"/>
      <c r="D396" s="407"/>
      <c r="E396" s="408"/>
      <c r="F396" s="407"/>
      <c r="G396" s="407"/>
      <c r="H396" s="407" t="s">
        <v>240</v>
      </c>
      <c r="I396" s="407"/>
      <c r="J396" s="298"/>
      <c r="K396" s="407"/>
      <c r="L396" s="408"/>
      <c r="M396" s="407"/>
      <c r="N396" s="407"/>
      <c r="O396" s="407"/>
      <c r="P396" s="407"/>
      <c r="Q396" s="407"/>
      <c r="R396" s="407"/>
      <c r="S396" s="408"/>
      <c r="T396" s="407"/>
      <c r="U396" s="407"/>
    </row>
    <row r="397" spans="1:21" ht="14.1" customHeight="1">
      <c r="A397" s="407" t="s">
        <v>241</v>
      </c>
      <c r="B397" s="407"/>
      <c r="C397" s="407"/>
      <c r="D397" s="407"/>
      <c r="E397" s="408"/>
      <c r="F397" s="407"/>
      <c r="G397" s="407"/>
      <c r="H397" s="407" t="s">
        <v>242</v>
      </c>
      <c r="I397" s="407"/>
      <c r="J397" s="298"/>
      <c r="K397" s="407"/>
      <c r="L397" s="408"/>
      <c r="M397" s="407"/>
      <c r="N397" s="407"/>
      <c r="O397" s="407"/>
      <c r="P397" s="407"/>
      <c r="Q397" s="407"/>
      <c r="R397" s="407"/>
      <c r="S397" s="408"/>
      <c r="T397" s="407"/>
      <c r="U397" s="407"/>
    </row>
    <row r="398" spans="1:21" ht="14.1" customHeight="1">
      <c r="A398" s="407"/>
      <c r="B398" s="407"/>
      <c r="C398" s="407"/>
      <c r="D398" s="407"/>
      <c r="E398" s="408"/>
      <c r="F398" s="407"/>
      <c r="G398" s="407"/>
      <c r="H398" s="407"/>
      <c r="I398" s="407"/>
      <c r="J398" s="407"/>
      <c r="K398" s="407"/>
      <c r="L398" s="408"/>
      <c r="M398" s="407"/>
      <c r="N398" s="407"/>
      <c r="O398" s="407"/>
      <c r="P398" s="407"/>
      <c r="Q398" s="407"/>
      <c r="R398" s="407"/>
      <c r="S398" s="408"/>
      <c r="T398" s="407"/>
      <c r="U398" s="407"/>
    </row>
    <row r="399" spans="1:21" ht="14.1" customHeight="1">
      <c r="A399" s="631" t="s">
        <v>733</v>
      </c>
      <c r="B399" s="631"/>
      <c r="C399" s="631"/>
      <c r="D399" s="631"/>
      <c r="E399" s="631"/>
      <c r="F399" s="631"/>
      <c r="G399" s="631"/>
      <c r="H399" s="631"/>
      <c r="I399" s="631"/>
      <c r="J399" s="631"/>
      <c r="K399" s="631"/>
      <c r="L399" s="631"/>
      <c r="M399" s="631"/>
      <c r="N399" s="631"/>
      <c r="O399" s="631"/>
      <c r="P399" s="631"/>
      <c r="Q399" s="631"/>
      <c r="R399" s="631"/>
      <c r="S399" s="631"/>
      <c r="T399" s="407"/>
      <c r="U399" s="407"/>
    </row>
    <row r="400" spans="1:21" ht="20.25" customHeight="1">
      <c r="A400" s="631"/>
      <c r="B400" s="631"/>
      <c r="C400" s="631"/>
      <c r="D400" s="631"/>
      <c r="E400" s="631"/>
      <c r="F400" s="631"/>
      <c r="G400" s="631"/>
      <c r="H400" s="631"/>
      <c r="I400" s="631"/>
      <c r="J400" s="631"/>
      <c r="K400" s="631"/>
      <c r="L400" s="631"/>
      <c r="M400" s="631"/>
      <c r="N400" s="631"/>
      <c r="O400" s="631"/>
      <c r="P400" s="631"/>
      <c r="Q400" s="631"/>
      <c r="R400" s="631"/>
      <c r="S400" s="631"/>
      <c r="T400" s="407"/>
      <c r="U400" s="407"/>
    </row>
    <row r="401" spans="1:21" ht="20.25" customHeight="1">
      <c r="A401" s="631" t="s">
        <v>519</v>
      </c>
      <c r="B401" s="631"/>
      <c r="C401" s="631"/>
      <c r="D401" s="631"/>
      <c r="E401" s="631"/>
      <c r="F401" s="631"/>
      <c r="G401" s="631"/>
      <c r="H401" s="631"/>
      <c r="I401" s="631"/>
      <c r="J401" s="631"/>
      <c r="K401" s="631"/>
      <c r="L401" s="631"/>
      <c r="M401" s="631"/>
      <c r="N401" s="631"/>
      <c r="O401" s="631"/>
      <c r="P401" s="631"/>
      <c r="Q401" s="631"/>
      <c r="R401" s="631"/>
      <c r="S401" s="631"/>
      <c r="T401" s="407"/>
      <c r="U401" s="407"/>
    </row>
    <row r="402" spans="1:21" ht="14.25" customHeight="1">
      <c r="A402" s="407" t="s">
        <v>520</v>
      </c>
      <c r="B402" s="407"/>
      <c r="C402" s="407"/>
      <c r="D402" s="407"/>
      <c r="E402" s="408"/>
      <c r="F402" s="407"/>
      <c r="G402" s="407"/>
      <c r="H402" s="407"/>
      <c r="I402" s="407"/>
      <c r="J402" s="407"/>
      <c r="K402" s="407"/>
      <c r="L402" s="408"/>
      <c r="M402" s="407"/>
      <c r="N402" s="407"/>
      <c r="O402" s="407"/>
      <c r="P402" s="407"/>
      <c r="Q402" s="407"/>
      <c r="R402" s="407"/>
      <c r="S402" s="408"/>
      <c r="T402" s="407"/>
      <c r="U402" s="407"/>
    </row>
    <row r="403" spans="1:21" ht="14.25" customHeight="1">
      <c r="A403" s="407" t="s">
        <v>91</v>
      </c>
      <c r="B403" s="407"/>
      <c r="C403" s="407"/>
      <c r="D403" s="407"/>
      <c r="E403" s="408"/>
      <c r="F403" s="407"/>
      <c r="G403" s="407"/>
      <c r="H403" s="407"/>
      <c r="I403" s="407"/>
      <c r="J403" s="407"/>
      <c r="K403" s="407"/>
      <c r="L403" s="408"/>
      <c r="M403" s="407"/>
      <c r="N403" s="407"/>
      <c r="O403" s="407"/>
      <c r="P403" s="407"/>
      <c r="Q403" s="407"/>
      <c r="R403" s="407"/>
      <c r="S403" s="408"/>
      <c r="T403" s="407"/>
      <c r="U403" s="407"/>
    </row>
    <row r="404" spans="1:21" ht="14.25" customHeight="1">
      <c r="A404" s="407" t="s">
        <v>92</v>
      </c>
      <c r="B404" s="394"/>
      <c r="C404" s="394"/>
      <c r="D404" s="394"/>
      <c r="E404" s="394"/>
      <c r="F404" s="394"/>
      <c r="G404" s="394"/>
      <c r="H404" s="394"/>
      <c r="I404" s="394"/>
      <c r="J404" s="394"/>
      <c r="K404" s="394"/>
      <c r="L404" s="394"/>
      <c r="M404" s="407"/>
      <c r="N404" s="407"/>
      <c r="O404" s="407"/>
      <c r="P404" s="407"/>
      <c r="Q404" s="407"/>
      <c r="R404" s="407"/>
      <c r="S404" s="408"/>
      <c r="T404" s="407"/>
      <c r="U404" s="407"/>
    </row>
  </sheetData>
  <mergeCells count="22">
    <mergeCell ref="A399:S400"/>
    <mergeCell ref="A401:S401"/>
    <mergeCell ref="A2:U2"/>
    <mergeCell ref="T5:T7"/>
    <mergeCell ref="U5:U7"/>
    <mergeCell ref="D6:D7"/>
    <mergeCell ref="E6:E7"/>
    <mergeCell ref="G6:H6"/>
    <mergeCell ref="I6:J6"/>
    <mergeCell ref="K6:K7"/>
    <mergeCell ref="N6:O6"/>
    <mergeCell ref="P6:Q6"/>
    <mergeCell ref="R6:R7"/>
    <mergeCell ref="A5:A7"/>
    <mergeCell ref="B5:B7"/>
    <mergeCell ref="C5:C7"/>
    <mergeCell ref="A3:U3"/>
    <mergeCell ref="D5:E5"/>
    <mergeCell ref="N5:S5"/>
    <mergeCell ref="S6:S7"/>
    <mergeCell ref="L6:L7"/>
    <mergeCell ref="G5:L5"/>
  </mergeCells>
  <printOptions horizontalCentered="1"/>
  <pageMargins left="0.23622047244094491" right="0.23622047244094491" top="0.74803149606299213" bottom="0.39370078740157483" header="0" footer="0.31496062992125984"/>
  <pageSetup scale="44" firstPageNumber="16" fitToHeight="0" orientation="landscape" useFirstPageNumber="1" r:id="rId1"/>
  <headerFooter scaleWithDoc="0">
    <oddHeader>&amp;L&amp;G&amp;C&amp;G&amp;R&amp;G</oddHeader>
    <oddFooter>&amp;R&amp;"Montserrat,Negrita"&amp;10 &amp;P</oddFooter>
  </headerFooter>
  <rowBreaks count="10" manualBreakCount="10">
    <brk id="47" max="16383" man="1"/>
    <brk id="84" max="16383" man="1"/>
    <brk id="121" max="16383" man="1"/>
    <brk id="158" max="16383" man="1"/>
    <brk id="195" max="16383" man="1"/>
    <brk id="233" max="16383" man="1"/>
    <brk id="270" max="16383" man="1"/>
    <brk id="308" max="16383" man="1"/>
    <brk id="346" max="16383" man="1"/>
    <brk id="382"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3FED0-7307-4B88-8BEC-60B9D9C58640}">
  <sheetPr>
    <pageSetUpPr fitToPage="1"/>
  </sheetPr>
  <dimension ref="A1:L42"/>
  <sheetViews>
    <sheetView view="pageBreakPreview" zoomScaleNormal="100" zoomScaleSheetLayoutView="100" workbookViewId="0">
      <selection activeCell="N15" sqref="N15"/>
    </sheetView>
  </sheetViews>
  <sheetFormatPr baseColWidth="10" defaultColWidth="11.42578125" defaultRowHeight="12.75"/>
  <cols>
    <col min="1" max="1" width="10.7109375" customWidth="1"/>
    <col min="2" max="2" width="6.5703125" bestFit="1" customWidth="1"/>
  </cols>
  <sheetData>
    <row r="1" spans="1:12">
      <c r="A1" s="120" t="s">
        <v>79</v>
      </c>
    </row>
    <row r="2" spans="1:12" ht="45" customHeight="1">
      <c r="A2" s="634" t="s">
        <v>521</v>
      </c>
      <c r="B2" s="634"/>
      <c r="C2" s="634"/>
      <c r="D2" s="634"/>
      <c r="E2" s="634"/>
      <c r="F2" s="634"/>
      <c r="G2" s="634"/>
      <c r="H2" s="634"/>
      <c r="I2" s="634"/>
      <c r="J2" s="634"/>
      <c r="K2" s="634"/>
      <c r="L2" s="634"/>
    </row>
    <row r="3" spans="1:12" ht="24.95" customHeight="1">
      <c r="A3" s="634" t="str">
        <f>UPPER(CONCATENATE("Febrero 2024"))</f>
        <v>FEBRERO 2024</v>
      </c>
      <c r="B3" s="634"/>
      <c r="C3" s="634"/>
      <c r="D3" s="634"/>
      <c r="E3" s="634"/>
      <c r="F3" s="634"/>
      <c r="G3" s="634"/>
      <c r="H3" s="634"/>
      <c r="I3" s="634"/>
      <c r="J3" s="634"/>
      <c r="K3" s="634"/>
      <c r="L3" s="634"/>
    </row>
    <row r="4" spans="1:12">
      <c r="A4" s="121"/>
    </row>
    <row r="5" spans="1:12" ht="12" customHeight="1">
      <c r="A5" s="173" t="s">
        <v>522</v>
      </c>
      <c r="B5" s="173" t="s">
        <v>523</v>
      </c>
    </row>
    <row r="6" spans="1:12" ht="12" customHeight="1">
      <c r="A6" s="174" t="s">
        <v>142</v>
      </c>
      <c r="B6" s="175">
        <v>2324</v>
      </c>
    </row>
    <row r="7" spans="1:12" ht="12" customHeight="1">
      <c r="A7" s="174" t="s">
        <v>136</v>
      </c>
      <c r="B7" s="175">
        <v>2300</v>
      </c>
    </row>
    <row r="8" spans="1:12" ht="12" customHeight="1">
      <c r="A8" s="174" t="s">
        <v>143</v>
      </c>
      <c r="B8" s="175">
        <v>2217</v>
      </c>
    </row>
    <row r="9" spans="1:12" ht="12" customHeight="1">
      <c r="A9" s="174" t="s">
        <v>144</v>
      </c>
      <c r="B9" s="175">
        <v>2080</v>
      </c>
    </row>
    <row r="10" spans="1:12" ht="12" customHeight="1">
      <c r="A10" s="174" t="s">
        <v>140</v>
      </c>
      <c r="B10" s="175">
        <v>2062</v>
      </c>
    </row>
    <row r="11" spans="1:12" ht="12" customHeight="1">
      <c r="A11" s="174" t="s">
        <v>147</v>
      </c>
      <c r="B11" s="175">
        <v>2026</v>
      </c>
    </row>
    <row r="12" spans="1:12" ht="12" customHeight="1">
      <c r="A12" s="174" t="s">
        <v>141</v>
      </c>
      <c r="B12" s="175">
        <v>1912</v>
      </c>
    </row>
    <row r="13" spans="1:12" ht="12" customHeight="1">
      <c r="A13" s="174" t="s">
        <v>137</v>
      </c>
      <c r="B13" s="175">
        <v>1692</v>
      </c>
    </row>
    <row r="14" spans="1:12" ht="12" customHeight="1">
      <c r="A14" s="174" t="s">
        <v>146</v>
      </c>
      <c r="B14" s="175">
        <v>1429</v>
      </c>
    </row>
    <row r="15" spans="1:12" ht="12" customHeight="1">
      <c r="A15" s="174" t="s">
        <v>145</v>
      </c>
      <c r="B15" s="175">
        <v>1181</v>
      </c>
    </row>
    <row r="16" spans="1:12" ht="12" customHeight="1">
      <c r="A16" s="174" t="s">
        <v>139</v>
      </c>
      <c r="B16" s="173">
        <v>635</v>
      </c>
    </row>
    <row r="17" spans="1:2" ht="12" customHeight="1">
      <c r="A17" s="174" t="s">
        <v>135</v>
      </c>
      <c r="B17" s="173">
        <v>573</v>
      </c>
    </row>
    <row r="18" spans="1:2" ht="12" customHeight="1">
      <c r="A18" s="174" t="s">
        <v>138</v>
      </c>
      <c r="B18" s="173">
        <v>158</v>
      </c>
    </row>
    <row r="19" spans="1:2" ht="12" customHeight="1">
      <c r="A19" s="174" t="s">
        <v>148</v>
      </c>
      <c r="B19" s="173">
        <v>129</v>
      </c>
    </row>
    <row r="20" spans="1:2" ht="12" customHeight="1">
      <c r="A20" s="174" t="s">
        <v>97</v>
      </c>
      <c r="B20" s="175"/>
    </row>
    <row r="21" spans="1:2" ht="12" customHeight="1">
      <c r="A21" s="121"/>
    </row>
    <row r="22" spans="1:2" ht="12" customHeight="1">
      <c r="A22" s="161"/>
    </row>
    <row r="23" spans="1:2" ht="12" customHeight="1">
      <c r="A23" s="161"/>
    </row>
    <row r="24" spans="1:2" ht="12" customHeight="1">
      <c r="A24" s="174"/>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184" t="s">
        <v>88</v>
      </c>
      <c r="G39" s="185">
        <v>20718</v>
      </c>
    </row>
    <row r="41" spans="1:7" ht="9.9499999999999993" customHeight="1">
      <c r="A41" s="148" t="s">
        <v>524</v>
      </c>
    </row>
    <row r="42" spans="1:7" ht="9.9499999999999993" customHeight="1">
      <c r="A42" s="148" t="s">
        <v>92</v>
      </c>
    </row>
  </sheetData>
  <mergeCells count="2">
    <mergeCell ref="A3:L3"/>
    <mergeCell ref="A2:L2"/>
  </mergeCells>
  <printOptions horizontalCentered="1"/>
  <pageMargins left="0.23622047244094491" right="0.23622047244094491" top="0.74803149606299213" bottom="0.35433070866141736" header="0" footer="0.31496062992125984"/>
  <pageSetup scale="94"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FDF76-E21A-4B0F-AE8D-81AC7B1DAD80}">
  <sheetPr>
    <pageSetUpPr fitToPage="1"/>
  </sheetPr>
  <dimension ref="A1:Y51"/>
  <sheetViews>
    <sheetView view="pageBreakPreview" zoomScale="85" zoomScaleNormal="100" zoomScaleSheetLayoutView="85" workbookViewId="0">
      <selection activeCell="H18" sqref="H18"/>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135</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c r="D10" s="270"/>
      <c r="E10" s="270"/>
      <c r="F10" s="270"/>
      <c r="G10" s="270"/>
      <c r="H10" s="270"/>
      <c r="I10" s="270">
        <v>1</v>
      </c>
      <c r="J10" s="270"/>
      <c r="K10" s="189">
        <v>1</v>
      </c>
      <c r="L10" s="126"/>
      <c r="M10" s="187" t="s">
        <v>108</v>
      </c>
      <c r="N10" s="188">
        <v>101</v>
      </c>
      <c r="O10" s="126"/>
      <c r="P10" s="126"/>
      <c r="Q10" s="126"/>
      <c r="R10" s="126"/>
      <c r="S10" s="126"/>
      <c r="T10" s="126"/>
      <c r="U10" s="126"/>
      <c r="V10" s="126"/>
      <c r="W10" s="126"/>
      <c r="X10" s="126"/>
      <c r="Y10" s="126"/>
    </row>
    <row r="11" spans="1:25" ht="21" customHeight="1">
      <c r="A11" s="269" t="s">
        <v>103</v>
      </c>
      <c r="B11" s="134"/>
      <c r="C11" s="270">
        <v>2</v>
      </c>
      <c r="D11" s="270"/>
      <c r="E11" s="270">
        <v>2</v>
      </c>
      <c r="F11" s="270"/>
      <c r="G11" s="270">
        <v>6</v>
      </c>
      <c r="H11" s="270"/>
      <c r="I11" s="270">
        <v>4</v>
      </c>
      <c r="J11" s="270"/>
      <c r="K11" s="189">
        <v>14</v>
      </c>
      <c r="L11" s="126"/>
      <c r="M11" s="187" t="s">
        <v>114</v>
      </c>
      <c r="N11" s="188">
        <v>63</v>
      </c>
      <c r="O11" s="126"/>
      <c r="P11" s="126"/>
      <c r="Q11" s="126"/>
      <c r="R11" s="126"/>
      <c r="S11" s="126"/>
      <c r="T11" s="126"/>
      <c r="U11" s="126"/>
      <c r="V11" s="126"/>
      <c r="W11" s="126"/>
      <c r="X11" s="126"/>
      <c r="Y11" s="126"/>
    </row>
    <row r="12" spans="1:25" ht="21" customHeight="1">
      <c r="A12" s="269" t="s">
        <v>104</v>
      </c>
      <c r="B12" s="134"/>
      <c r="C12" s="270">
        <v>1</v>
      </c>
      <c r="D12" s="270"/>
      <c r="E12" s="270"/>
      <c r="F12" s="270"/>
      <c r="G12" s="270"/>
      <c r="H12" s="270"/>
      <c r="I12" s="270"/>
      <c r="J12" s="270"/>
      <c r="K12" s="189">
        <v>1</v>
      </c>
      <c r="L12" s="126"/>
      <c r="M12" s="187" t="s">
        <v>107</v>
      </c>
      <c r="N12" s="188">
        <v>62</v>
      </c>
      <c r="O12" s="126"/>
      <c r="P12" s="126"/>
      <c r="Q12" s="126"/>
      <c r="R12" s="126"/>
      <c r="S12" s="126"/>
      <c r="T12" s="126"/>
      <c r="U12" s="126"/>
      <c r="V12" s="126"/>
      <c r="W12" s="126"/>
      <c r="X12" s="126"/>
      <c r="Y12" s="126"/>
    </row>
    <row r="13" spans="1:25" ht="21" customHeight="1">
      <c r="A13" s="269" t="s">
        <v>105</v>
      </c>
      <c r="B13" s="134"/>
      <c r="C13" s="270"/>
      <c r="D13" s="270"/>
      <c r="E13" s="270"/>
      <c r="F13" s="270"/>
      <c r="G13" s="270">
        <v>2</v>
      </c>
      <c r="H13" s="270"/>
      <c r="I13" s="270"/>
      <c r="J13" s="270"/>
      <c r="K13" s="189">
        <v>2</v>
      </c>
      <c r="L13" s="126"/>
      <c r="M13" s="187" t="s">
        <v>112</v>
      </c>
      <c r="N13" s="188">
        <v>41</v>
      </c>
      <c r="O13" s="126"/>
      <c r="P13" s="126"/>
      <c r="Q13" s="126"/>
      <c r="R13" s="126"/>
      <c r="S13" s="126"/>
      <c r="T13" s="126"/>
      <c r="U13" s="126"/>
      <c r="V13" s="126"/>
      <c r="W13" s="126"/>
      <c r="X13" s="126"/>
      <c r="Y13" s="126"/>
    </row>
    <row r="14" spans="1:25" ht="21" customHeight="1">
      <c r="A14" s="269" t="s">
        <v>106</v>
      </c>
      <c r="B14" s="134"/>
      <c r="C14" s="270">
        <v>2</v>
      </c>
      <c r="D14" s="270"/>
      <c r="E14" s="270"/>
      <c r="F14" s="270"/>
      <c r="G14" s="270">
        <v>2</v>
      </c>
      <c r="H14" s="270"/>
      <c r="I14" s="270"/>
      <c r="J14" s="270"/>
      <c r="K14" s="189">
        <v>4</v>
      </c>
      <c r="L14" s="126"/>
      <c r="M14" s="187" t="s">
        <v>129</v>
      </c>
      <c r="N14" s="188">
        <v>38</v>
      </c>
      <c r="O14" s="126"/>
      <c r="P14" s="126"/>
      <c r="Q14" s="126"/>
      <c r="R14" s="126"/>
      <c r="S14" s="126"/>
      <c r="T14" s="126"/>
      <c r="U14" s="126"/>
      <c r="V14" s="126"/>
      <c r="W14" s="126"/>
      <c r="X14" s="126"/>
      <c r="Y14" s="126"/>
    </row>
    <row r="15" spans="1:25" ht="21" customHeight="1">
      <c r="A15" s="269" t="s">
        <v>107</v>
      </c>
      <c r="B15" s="134"/>
      <c r="C15" s="270">
        <v>2</v>
      </c>
      <c r="D15" s="270"/>
      <c r="E15" s="270">
        <v>21</v>
      </c>
      <c r="F15" s="270"/>
      <c r="G15" s="270">
        <v>22</v>
      </c>
      <c r="H15" s="270"/>
      <c r="I15" s="270">
        <v>17</v>
      </c>
      <c r="J15" s="270"/>
      <c r="K15" s="189">
        <v>62</v>
      </c>
      <c r="L15" s="126"/>
      <c r="M15" s="187" t="s">
        <v>126</v>
      </c>
      <c r="N15" s="188">
        <v>33</v>
      </c>
      <c r="O15" s="126"/>
      <c r="P15" s="126"/>
      <c r="Q15" s="126"/>
      <c r="R15" s="126"/>
      <c r="S15" s="126"/>
      <c r="T15" s="126"/>
      <c r="U15" s="126"/>
      <c r="V15" s="126"/>
      <c r="W15" s="126"/>
      <c r="X15" s="126"/>
      <c r="Y15" s="126"/>
    </row>
    <row r="16" spans="1:25" ht="21" customHeight="1">
      <c r="A16" s="269" t="s">
        <v>108</v>
      </c>
      <c r="B16" s="134"/>
      <c r="C16" s="270">
        <v>1</v>
      </c>
      <c r="D16" s="270"/>
      <c r="E16" s="270">
        <v>15</v>
      </c>
      <c r="F16" s="270"/>
      <c r="G16" s="270">
        <v>58</v>
      </c>
      <c r="H16" s="270"/>
      <c r="I16" s="270">
        <v>27</v>
      </c>
      <c r="J16" s="270"/>
      <c r="K16" s="189">
        <v>101</v>
      </c>
      <c r="L16" s="126"/>
      <c r="M16" s="187" t="s">
        <v>116</v>
      </c>
      <c r="N16" s="188">
        <v>27</v>
      </c>
      <c r="O16" s="126"/>
      <c r="P16" s="126"/>
      <c r="Q16" s="126"/>
      <c r="R16" s="126"/>
      <c r="S16" s="126"/>
      <c r="T16" s="126"/>
      <c r="U16" s="126"/>
      <c r="V16" s="126"/>
      <c r="W16" s="126"/>
      <c r="X16" s="126"/>
      <c r="Y16" s="126"/>
    </row>
    <row r="17" spans="1:25" ht="21" customHeight="1">
      <c r="A17" s="269" t="s">
        <v>109</v>
      </c>
      <c r="B17" s="134"/>
      <c r="C17" s="270"/>
      <c r="D17" s="270"/>
      <c r="E17" s="270">
        <v>2</v>
      </c>
      <c r="F17" s="270"/>
      <c r="G17" s="270">
        <v>3</v>
      </c>
      <c r="H17" s="270"/>
      <c r="I17" s="270">
        <v>6</v>
      </c>
      <c r="J17" s="270"/>
      <c r="K17" s="189">
        <v>11</v>
      </c>
      <c r="L17" s="126"/>
      <c r="M17" s="187" t="s">
        <v>131</v>
      </c>
      <c r="N17" s="188">
        <v>27</v>
      </c>
      <c r="O17" s="126"/>
      <c r="P17" s="126"/>
      <c r="Q17" s="126"/>
      <c r="R17" s="126"/>
      <c r="S17" s="126"/>
      <c r="T17" s="126"/>
      <c r="U17" s="126"/>
      <c r="V17" s="126"/>
      <c r="W17" s="126"/>
      <c r="X17" s="126"/>
      <c r="Y17" s="126"/>
    </row>
    <row r="18" spans="1:25" ht="21" customHeight="1">
      <c r="A18" s="269" t="s">
        <v>110</v>
      </c>
      <c r="B18" s="134"/>
      <c r="C18" s="270">
        <v>1</v>
      </c>
      <c r="D18" s="270"/>
      <c r="E18" s="270">
        <v>1</v>
      </c>
      <c r="F18" s="270"/>
      <c r="G18" s="270">
        <v>2</v>
      </c>
      <c r="H18" s="270"/>
      <c r="I18" s="270"/>
      <c r="J18" s="270"/>
      <c r="K18" s="189">
        <v>4</v>
      </c>
      <c r="L18" s="126"/>
      <c r="M18" s="187" t="s">
        <v>117</v>
      </c>
      <c r="N18" s="188">
        <v>21</v>
      </c>
      <c r="O18" s="126"/>
      <c r="P18" s="126"/>
      <c r="Q18" s="126"/>
      <c r="R18" s="126"/>
      <c r="S18" s="126"/>
      <c r="T18" s="126"/>
      <c r="U18" s="126"/>
      <c r="V18" s="126"/>
      <c r="W18" s="126"/>
      <c r="X18" s="126"/>
      <c r="Y18" s="126"/>
    </row>
    <row r="19" spans="1:25" ht="21" customHeight="1">
      <c r="A19" s="269" t="s">
        <v>111</v>
      </c>
      <c r="B19" s="134"/>
      <c r="C19" s="270"/>
      <c r="D19" s="270"/>
      <c r="E19" s="270">
        <v>3</v>
      </c>
      <c r="F19" s="270"/>
      <c r="G19" s="270">
        <v>3</v>
      </c>
      <c r="H19" s="270"/>
      <c r="I19" s="270">
        <v>3</v>
      </c>
      <c r="J19" s="270"/>
      <c r="K19" s="189">
        <v>9</v>
      </c>
      <c r="L19" s="126"/>
      <c r="M19" s="187" t="s">
        <v>118</v>
      </c>
      <c r="N19" s="188">
        <v>15</v>
      </c>
      <c r="O19" s="126"/>
      <c r="P19" s="126"/>
      <c r="Q19" s="126"/>
      <c r="R19" s="126"/>
      <c r="S19" s="126"/>
      <c r="T19" s="126"/>
      <c r="U19" s="126"/>
      <c r="V19" s="126"/>
      <c r="W19" s="126"/>
      <c r="X19" s="126"/>
      <c r="Y19" s="126"/>
    </row>
    <row r="20" spans="1:25" ht="21" customHeight="1">
      <c r="A20" s="269" t="s">
        <v>112</v>
      </c>
      <c r="B20" s="134"/>
      <c r="C20" s="270"/>
      <c r="D20" s="270"/>
      <c r="E20" s="270">
        <v>3</v>
      </c>
      <c r="F20" s="270"/>
      <c r="G20" s="270">
        <v>26</v>
      </c>
      <c r="H20" s="270"/>
      <c r="I20" s="270">
        <v>12</v>
      </c>
      <c r="J20" s="270"/>
      <c r="K20" s="189">
        <v>41</v>
      </c>
      <c r="L20" s="126"/>
      <c r="M20" s="187" t="s">
        <v>103</v>
      </c>
      <c r="N20" s="188">
        <v>14</v>
      </c>
      <c r="O20" s="126"/>
      <c r="P20" s="126"/>
      <c r="Q20" s="126"/>
      <c r="R20" s="126"/>
      <c r="S20" s="126"/>
      <c r="T20" s="126"/>
      <c r="U20" s="126"/>
      <c r="V20" s="126"/>
      <c r="W20" s="126"/>
      <c r="X20" s="126"/>
      <c r="Y20" s="126"/>
    </row>
    <row r="21" spans="1:25" ht="21" customHeight="1">
      <c r="A21" s="269" t="s">
        <v>113</v>
      </c>
      <c r="B21" s="134"/>
      <c r="C21" s="270">
        <v>1</v>
      </c>
      <c r="D21" s="270"/>
      <c r="E21" s="270">
        <v>2</v>
      </c>
      <c r="F21" s="270"/>
      <c r="G21" s="270">
        <v>7</v>
      </c>
      <c r="H21" s="270"/>
      <c r="I21" s="270">
        <v>1</v>
      </c>
      <c r="J21" s="270"/>
      <c r="K21" s="189">
        <v>11</v>
      </c>
      <c r="L21" s="126"/>
      <c r="M21" s="187" t="s">
        <v>120</v>
      </c>
      <c r="N21" s="188">
        <v>12</v>
      </c>
      <c r="O21" s="126"/>
      <c r="P21" s="126"/>
      <c r="Q21" s="126"/>
      <c r="R21" s="126"/>
      <c r="S21" s="126"/>
      <c r="T21" s="126"/>
      <c r="U21" s="126"/>
      <c r="V21" s="126"/>
      <c r="W21" s="126"/>
      <c r="X21" s="126"/>
      <c r="Y21" s="126"/>
    </row>
    <row r="22" spans="1:25" ht="21" customHeight="1">
      <c r="A22" s="269" t="s">
        <v>114</v>
      </c>
      <c r="B22" s="134"/>
      <c r="C22" s="270">
        <v>3</v>
      </c>
      <c r="D22" s="270"/>
      <c r="E22" s="270">
        <v>1</v>
      </c>
      <c r="F22" s="270"/>
      <c r="G22" s="270">
        <v>46</v>
      </c>
      <c r="H22" s="270"/>
      <c r="I22" s="270">
        <v>13</v>
      </c>
      <c r="J22" s="270"/>
      <c r="K22" s="189">
        <v>63</v>
      </c>
      <c r="L22" s="126"/>
      <c r="M22" s="187" t="s">
        <v>127</v>
      </c>
      <c r="N22" s="188">
        <v>12</v>
      </c>
      <c r="O22" s="126"/>
      <c r="P22" s="126"/>
      <c r="Q22" s="126"/>
      <c r="R22" s="126"/>
      <c r="S22" s="126"/>
      <c r="T22" s="126"/>
      <c r="U22" s="126"/>
      <c r="V22" s="126"/>
      <c r="W22" s="126"/>
      <c r="X22" s="126"/>
      <c r="Y22" s="126"/>
    </row>
    <row r="23" spans="1:25" ht="21" customHeight="1">
      <c r="A23" s="269" t="s">
        <v>115</v>
      </c>
      <c r="B23" s="134"/>
      <c r="C23" s="270"/>
      <c r="D23" s="270"/>
      <c r="E23" s="270">
        <v>2</v>
      </c>
      <c r="F23" s="270"/>
      <c r="G23" s="270">
        <v>5</v>
      </c>
      <c r="H23" s="270"/>
      <c r="I23" s="270">
        <v>4</v>
      </c>
      <c r="J23" s="270"/>
      <c r="K23" s="189">
        <v>11</v>
      </c>
      <c r="L23" s="126"/>
      <c r="M23" s="187" t="s">
        <v>109</v>
      </c>
      <c r="N23" s="188">
        <v>11</v>
      </c>
      <c r="O23" s="126"/>
      <c r="P23" s="126"/>
      <c r="Q23" s="126"/>
      <c r="R23" s="126"/>
      <c r="S23" s="126"/>
      <c r="T23" s="126"/>
      <c r="U23" s="126"/>
      <c r="V23" s="126"/>
      <c r="W23" s="126"/>
      <c r="X23" s="126"/>
      <c r="Y23" s="126"/>
    </row>
    <row r="24" spans="1:25" ht="21" customHeight="1">
      <c r="A24" s="269" t="s">
        <v>116</v>
      </c>
      <c r="B24" s="134"/>
      <c r="C24" s="270">
        <v>1</v>
      </c>
      <c r="D24" s="270"/>
      <c r="E24" s="270"/>
      <c r="F24" s="270"/>
      <c r="G24" s="270">
        <v>21</v>
      </c>
      <c r="H24" s="270"/>
      <c r="I24" s="270">
        <v>5</v>
      </c>
      <c r="J24" s="270"/>
      <c r="K24" s="189">
        <v>27</v>
      </c>
      <c r="L24" s="126"/>
      <c r="M24" s="187" t="s">
        <v>113</v>
      </c>
      <c r="N24" s="188">
        <v>11</v>
      </c>
      <c r="O24" s="126"/>
      <c r="P24" s="126"/>
      <c r="Q24" s="126"/>
      <c r="R24" s="126"/>
      <c r="S24" s="126"/>
      <c r="T24" s="126"/>
      <c r="U24" s="126"/>
      <c r="V24" s="126"/>
      <c r="W24" s="126"/>
      <c r="X24" s="126"/>
      <c r="Y24" s="126"/>
    </row>
    <row r="25" spans="1:25" ht="21" customHeight="1">
      <c r="A25" s="269" t="s">
        <v>117</v>
      </c>
      <c r="B25" s="134"/>
      <c r="C25" s="270">
        <v>1</v>
      </c>
      <c r="D25" s="270"/>
      <c r="E25" s="270">
        <v>1</v>
      </c>
      <c r="F25" s="270"/>
      <c r="G25" s="270">
        <v>11</v>
      </c>
      <c r="H25" s="270"/>
      <c r="I25" s="270">
        <v>8</v>
      </c>
      <c r="J25" s="270"/>
      <c r="K25" s="189">
        <v>21</v>
      </c>
      <c r="L25" s="126"/>
      <c r="M25" s="187" t="s">
        <v>115</v>
      </c>
      <c r="N25" s="188">
        <v>11</v>
      </c>
      <c r="O25" s="126"/>
      <c r="P25" s="126"/>
      <c r="Q25" s="126"/>
      <c r="R25" s="126"/>
      <c r="S25" s="126"/>
      <c r="T25" s="126"/>
      <c r="U25" s="126"/>
      <c r="V25" s="126"/>
      <c r="W25" s="126"/>
      <c r="X25" s="126"/>
      <c r="Y25" s="126"/>
    </row>
    <row r="26" spans="1:25" ht="21" customHeight="1">
      <c r="A26" s="269" t="s">
        <v>118</v>
      </c>
      <c r="B26" s="134"/>
      <c r="C26" s="270">
        <v>3</v>
      </c>
      <c r="D26" s="270"/>
      <c r="E26" s="270">
        <v>1</v>
      </c>
      <c r="F26" s="270"/>
      <c r="G26" s="270">
        <v>5</v>
      </c>
      <c r="H26" s="270"/>
      <c r="I26" s="270">
        <v>6</v>
      </c>
      <c r="J26" s="270"/>
      <c r="K26" s="189">
        <v>15</v>
      </c>
      <c r="L26" s="126"/>
      <c r="M26" s="187" t="s">
        <v>122</v>
      </c>
      <c r="N26" s="188">
        <v>11</v>
      </c>
      <c r="O26" s="126"/>
      <c r="P26" s="126"/>
      <c r="Q26" s="126"/>
      <c r="R26" s="126"/>
      <c r="S26" s="126"/>
      <c r="T26" s="126"/>
      <c r="U26" s="126"/>
      <c r="V26" s="126"/>
      <c r="W26" s="126"/>
      <c r="X26" s="126"/>
      <c r="Y26" s="126"/>
    </row>
    <row r="27" spans="1:25" ht="21" customHeight="1">
      <c r="A27" s="269" t="s">
        <v>119</v>
      </c>
      <c r="B27" s="134"/>
      <c r="C27" s="270"/>
      <c r="D27" s="270"/>
      <c r="E27" s="270">
        <v>1</v>
      </c>
      <c r="F27" s="270"/>
      <c r="G27" s="270">
        <v>1</v>
      </c>
      <c r="H27" s="270"/>
      <c r="I27" s="270"/>
      <c r="J27" s="270"/>
      <c r="K27" s="189">
        <v>2</v>
      </c>
      <c r="L27" s="126"/>
      <c r="M27" s="187" t="s">
        <v>528</v>
      </c>
      <c r="N27" s="188">
        <v>11</v>
      </c>
      <c r="O27" s="126"/>
      <c r="P27" s="126"/>
      <c r="Q27" s="126"/>
      <c r="R27" s="126"/>
      <c r="S27" s="126"/>
      <c r="T27" s="126"/>
      <c r="U27" s="126"/>
      <c r="V27" s="126"/>
      <c r="W27" s="126"/>
      <c r="X27" s="126"/>
      <c r="Y27" s="126"/>
    </row>
    <row r="28" spans="1:25" ht="21" customHeight="1">
      <c r="A28" s="269" t="s">
        <v>120</v>
      </c>
      <c r="B28" s="134"/>
      <c r="C28" s="270">
        <v>1</v>
      </c>
      <c r="D28" s="270"/>
      <c r="E28" s="270">
        <v>2</v>
      </c>
      <c r="F28" s="270"/>
      <c r="G28" s="270">
        <v>5</v>
      </c>
      <c r="H28" s="270"/>
      <c r="I28" s="270">
        <v>4</v>
      </c>
      <c r="J28" s="270"/>
      <c r="K28" s="189">
        <v>12</v>
      </c>
      <c r="L28" s="126"/>
      <c r="M28" s="187" t="s">
        <v>111</v>
      </c>
      <c r="N28" s="188">
        <v>9</v>
      </c>
      <c r="O28" s="126"/>
      <c r="P28" s="126"/>
      <c r="Q28" s="126"/>
      <c r="R28" s="126"/>
      <c r="S28" s="126"/>
      <c r="T28" s="126"/>
      <c r="U28" s="126"/>
      <c r="V28" s="126"/>
      <c r="W28" s="126"/>
      <c r="X28" s="126"/>
      <c r="Y28" s="126"/>
    </row>
    <row r="29" spans="1:25" ht="21" customHeight="1">
      <c r="A29" s="269" t="s">
        <v>121</v>
      </c>
      <c r="B29" s="134"/>
      <c r="C29" s="270"/>
      <c r="D29" s="270"/>
      <c r="E29" s="270">
        <v>1</v>
      </c>
      <c r="F29" s="270"/>
      <c r="G29" s="270">
        <v>6</v>
      </c>
      <c r="H29" s="270"/>
      <c r="I29" s="270">
        <v>1</v>
      </c>
      <c r="J29" s="270"/>
      <c r="K29" s="189">
        <v>8</v>
      </c>
      <c r="L29" s="126"/>
      <c r="M29" s="187" t="s">
        <v>121</v>
      </c>
      <c r="N29" s="188">
        <v>8</v>
      </c>
      <c r="O29" s="126"/>
      <c r="P29" s="126"/>
      <c r="Q29" s="126"/>
      <c r="R29" s="126"/>
      <c r="S29" s="126"/>
      <c r="T29" s="126"/>
      <c r="U29" s="126"/>
      <c r="V29" s="126"/>
      <c r="W29" s="126"/>
      <c r="X29" s="126"/>
      <c r="Y29" s="126"/>
    </row>
    <row r="30" spans="1:25" ht="21" customHeight="1">
      <c r="A30" s="269" t="s">
        <v>122</v>
      </c>
      <c r="B30" s="134"/>
      <c r="C30" s="270"/>
      <c r="D30" s="270"/>
      <c r="E30" s="270">
        <v>1</v>
      </c>
      <c r="F30" s="270"/>
      <c r="G30" s="270">
        <v>5</v>
      </c>
      <c r="H30" s="270"/>
      <c r="I30" s="270">
        <v>5</v>
      </c>
      <c r="J30" s="270"/>
      <c r="K30" s="189">
        <v>11</v>
      </c>
      <c r="L30" s="126"/>
      <c r="M30" s="187" t="s">
        <v>128</v>
      </c>
      <c r="N30" s="188">
        <v>6</v>
      </c>
      <c r="O30" s="126"/>
      <c r="P30" s="126"/>
      <c r="Q30" s="126"/>
      <c r="R30" s="126"/>
      <c r="S30" s="126"/>
      <c r="T30" s="126"/>
      <c r="U30" s="126"/>
      <c r="V30" s="126"/>
      <c r="W30" s="126"/>
      <c r="X30" s="126"/>
      <c r="Y30" s="126"/>
    </row>
    <row r="31" spans="1:25" ht="21" customHeight="1">
      <c r="A31" s="269" t="s">
        <v>123</v>
      </c>
      <c r="B31" s="134"/>
      <c r="C31" s="270"/>
      <c r="D31" s="270"/>
      <c r="E31" s="270">
        <v>1</v>
      </c>
      <c r="F31" s="270"/>
      <c r="G31" s="270">
        <v>2</v>
      </c>
      <c r="H31" s="270"/>
      <c r="I31" s="270"/>
      <c r="J31" s="270"/>
      <c r="K31" s="189">
        <v>3</v>
      </c>
      <c r="L31" s="126"/>
      <c r="M31" s="187" t="s">
        <v>133</v>
      </c>
      <c r="N31" s="188">
        <v>6</v>
      </c>
      <c r="O31" s="126"/>
      <c r="P31" s="126"/>
      <c r="Q31" s="126"/>
      <c r="R31" s="126"/>
      <c r="S31" s="126"/>
      <c r="T31" s="126"/>
      <c r="U31" s="126"/>
      <c r="V31" s="126"/>
      <c r="W31" s="126"/>
      <c r="X31" s="126"/>
      <c r="Y31" s="126"/>
    </row>
    <row r="32" spans="1:25" ht="21" customHeight="1">
      <c r="A32" s="269" t="s">
        <v>124</v>
      </c>
      <c r="B32" s="134"/>
      <c r="C32" s="270"/>
      <c r="D32" s="270"/>
      <c r="E32" s="270">
        <v>1</v>
      </c>
      <c r="F32" s="270"/>
      <c r="G32" s="270"/>
      <c r="H32" s="270"/>
      <c r="I32" s="270"/>
      <c r="J32" s="270"/>
      <c r="K32" s="189">
        <v>1</v>
      </c>
      <c r="L32" s="126"/>
      <c r="M32" s="187" t="s">
        <v>106</v>
      </c>
      <c r="N32" s="188">
        <v>4</v>
      </c>
      <c r="O32" s="126"/>
      <c r="P32" s="126"/>
      <c r="Q32" s="126"/>
      <c r="R32" s="126"/>
      <c r="S32" s="126"/>
      <c r="T32" s="126"/>
      <c r="U32" s="126"/>
      <c r="V32" s="126"/>
      <c r="W32" s="126"/>
      <c r="X32" s="126"/>
      <c r="Y32" s="126"/>
    </row>
    <row r="33" spans="1:25" ht="21" customHeight="1">
      <c r="A33" s="269" t="s">
        <v>125</v>
      </c>
      <c r="B33" s="134"/>
      <c r="C33" s="270"/>
      <c r="D33" s="270"/>
      <c r="E33" s="270">
        <v>1</v>
      </c>
      <c r="F33" s="270"/>
      <c r="G33" s="270">
        <v>2</v>
      </c>
      <c r="H33" s="270"/>
      <c r="I33" s="270">
        <v>1</v>
      </c>
      <c r="J33" s="270"/>
      <c r="K33" s="189">
        <v>4</v>
      </c>
      <c r="L33" s="126"/>
      <c r="M33" s="187" t="s">
        <v>110</v>
      </c>
      <c r="N33" s="188">
        <v>4</v>
      </c>
      <c r="O33" s="126"/>
      <c r="P33" s="126"/>
      <c r="Q33" s="126"/>
      <c r="R33" s="126"/>
      <c r="S33" s="126"/>
      <c r="T33" s="126"/>
      <c r="U33" s="126"/>
      <c r="V33" s="126"/>
      <c r="W33" s="126"/>
      <c r="X33" s="126"/>
      <c r="Y33" s="126"/>
    </row>
    <row r="34" spans="1:25" ht="21" customHeight="1">
      <c r="A34" s="269" t="s">
        <v>126</v>
      </c>
      <c r="B34" s="134"/>
      <c r="C34" s="270">
        <v>3</v>
      </c>
      <c r="D34" s="270"/>
      <c r="E34" s="270">
        <v>5</v>
      </c>
      <c r="F34" s="270"/>
      <c r="G34" s="270">
        <v>18</v>
      </c>
      <c r="H34" s="270"/>
      <c r="I34" s="270">
        <v>7</v>
      </c>
      <c r="J34" s="270"/>
      <c r="K34" s="189">
        <v>33</v>
      </c>
      <c r="L34" s="126"/>
      <c r="M34" s="187" t="s">
        <v>125</v>
      </c>
      <c r="N34" s="188">
        <v>4</v>
      </c>
      <c r="O34" s="126"/>
      <c r="P34" s="126"/>
      <c r="Q34" s="126"/>
      <c r="R34" s="126"/>
      <c r="S34" s="126"/>
      <c r="T34" s="126"/>
      <c r="U34" s="126"/>
      <c r="V34" s="126"/>
      <c r="W34" s="126"/>
      <c r="X34" s="126"/>
      <c r="Y34" s="126"/>
    </row>
    <row r="35" spans="1:25" ht="21" customHeight="1">
      <c r="A35" s="269" t="s">
        <v>127</v>
      </c>
      <c r="B35" s="134"/>
      <c r="C35" s="270">
        <v>1</v>
      </c>
      <c r="D35" s="270"/>
      <c r="E35" s="270">
        <v>2</v>
      </c>
      <c r="F35" s="270"/>
      <c r="G35" s="270">
        <v>7</v>
      </c>
      <c r="H35" s="270"/>
      <c r="I35" s="270">
        <v>2</v>
      </c>
      <c r="J35" s="270"/>
      <c r="K35" s="189">
        <v>12</v>
      </c>
      <c r="L35" s="126"/>
      <c r="M35" s="187" t="s">
        <v>123</v>
      </c>
      <c r="N35" s="188">
        <v>3</v>
      </c>
      <c r="O35" s="126"/>
      <c r="P35" s="126"/>
      <c r="Q35" s="126"/>
      <c r="R35" s="126"/>
      <c r="S35" s="126"/>
      <c r="T35" s="126"/>
      <c r="U35" s="126"/>
      <c r="V35" s="126"/>
      <c r="W35" s="126"/>
      <c r="X35" s="126"/>
      <c r="Y35" s="126"/>
    </row>
    <row r="36" spans="1:25" ht="21" customHeight="1">
      <c r="A36" s="269" t="s">
        <v>128</v>
      </c>
      <c r="B36" s="134"/>
      <c r="C36" s="270"/>
      <c r="D36" s="270"/>
      <c r="E36" s="270"/>
      <c r="F36" s="270"/>
      <c r="G36" s="270">
        <v>3</v>
      </c>
      <c r="H36" s="270"/>
      <c r="I36" s="270">
        <v>3</v>
      </c>
      <c r="J36" s="270"/>
      <c r="K36" s="189">
        <v>6</v>
      </c>
      <c r="L36" s="126"/>
      <c r="M36" s="187" t="s">
        <v>105</v>
      </c>
      <c r="N36" s="188">
        <v>2</v>
      </c>
      <c r="O36" s="126"/>
      <c r="P36" s="126"/>
      <c r="Q36" s="126"/>
      <c r="R36" s="126"/>
      <c r="S36" s="126"/>
      <c r="T36" s="126"/>
      <c r="U36" s="126"/>
      <c r="V36" s="126"/>
      <c r="W36" s="126"/>
      <c r="X36" s="126"/>
      <c r="Y36" s="126"/>
    </row>
    <row r="37" spans="1:25" ht="21" customHeight="1">
      <c r="A37" s="269" t="s">
        <v>129</v>
      </c>
      <c r="B37" s="134"/>
      <c r="C37" s="270">
        <v>1</v>
      </c>
      <c r="D37" s="270"/>
      <c r="E37" s="270"/>
      <c r="F37" s="270"/>
      <c r="G37" s="270">
        <v>23</v>
      </c>
      <c r="H37" s="270"/>
      <c r="I37" s="270">
        <v>14</v>
      </c>
      <c r="J37" s="270"/>
      <c r="K37" s="189">
        <v>38</v>
      </c>
      <c r="L37" s="126"/>
      <c r="M37" s="187" t="s">
        <v>119</v>
      </c>
      <c r="N37" s="188">
        <v>2</v>
      </c>
      <c r="O37" s="126"/>
      <c r="P37" s="126"/>
      <c r="Q37" s="126"/>
      <c r="R37" s="126"/>
      <c r="S37" s="126"/>
      <c r="T37" s="126"/>
      <c r="U37" s="126"/>
      <c r="V37" s="126"/>
      <c r="W37" s="126"/>
      <c r="X37" s="126"/>
      <c r="Y37" s="126"/>
    </row>
    <row r="38" spans="1:25" ht="21" customHeight="1">
      <c r="A38" s="269" t="s">
        <v>130</v>
      </c>
      <c r="B38" s="134"/>
      <c r="C38" s="270"/>
      <c r="D38" s="270"/>
      <c r="E38" s="270"/>
      <c r="F38" s="270"/>
      <c r="G38" s="270"/>
      <c r="H38" s="270"/>
      <c r="I38" s="270"/>
      <c r="J38" s="270"/>
      <c r="K38" s="189">
        <v>0</v>
      </c>
      <c r="L38" s="126"/>
      <c r="M38" s="187" t="s">
        <v>102</v>
      </c>
      <c r="N38" s="188">
        <v>1</v>
      </c>
      <c r="O38" s="126"/>
      <c r="P38" s="126"/>
      <c r="Q38" s="126"/>
      <c r="R38" s="126"/>
      <c r="S38" s="126"/>
      <c r="T38" s="126"/>
      <c r="U38" s="126"/>
      <c r="V38" s="126"/>
      <c r="W38" s="126"/>
      <c r="X38" s="126"/>
      <c r="Y38" s="126"/>
    </row>
    <row r="39" spans="1:25" ht="21" customHeight="1">
      <c r="A39" s="269" t="s">
        <v>131</v>
      </c>
      <c r="B39" s="134"/>
      <c r="C39" s="270">
        <v>2</v>
      </c>
      <c r="D39" s="270"/>
      <c r="E39" s="270">
        <v>1</v>
      </c>
      <c r="F39" s="270"/>
      <c r="G39" s="270">
        <v>14</v>
      </c>
      <c r="H39" s="270"/>
      <c r="I39" s="270">
        <v>10</v>
      </c>
      <c r="J39" s="270"/>
      <c r="K39" s="189">
        <v>27</v>
      </c>
      <c r="L39" s="126"/>
      <c r="M39" s="187" t="s">
        <v>104</v>
      </c>
      <c r="N39" s="188">
        <v>1</v>
      </c>
      <c r="O39" s="126"/>
      <c r="P39" s="126"/>
      <c r="Q39" s="126"/>
      <c r="R39" s="126"/>
      <c r="S39" s="126"/>
      <c r="T39" s="126"/>
      <c r="U39" s="126"/>
      <c r="V39" s="126"/>
      <c r="W39" s="126"/>
      <c r="X39" s="126"/>
      <c r="Y39" s="126"/>
    </row>
    <row r="40" spans="1:25" ht="21" customHeight="1">
      <c r="A40" s="269" t="s">
        <v>132</v>
      </c>
      <c r="B40" s="134"/>
      <c r="C40" s="270"/>
      <c r="D40" s="270"/>
      <c r="E40" s="270"/>
      <c r="F40" s="270"/>
      <c r="G40" s="270">
        <v>1</v>
      </c>
      <c r="H40" s="270"/>
      <c r="I40" s="270"/>
      <c r="J40" s="270"/>
      <c r="K40" s="189">
        <v>1</v>
      </c>
      <c r="L40" s="126"/>
      <c r="M40" s="187" t="s">
        <v>124</v>
      </c>
      <c r="N40" s="188">
        <v>1</v>
      </c>
      <c r="O40" s="126"/>
      <c r="P40" s="126"/>
      <c r="Q40" s="126"/>
      <c r="R40" s="126"/>
      <c r="S40" s="126"/>
      <c r="T40" s="126"/>
      <c r="U40" s="126"/>
      <c r="V40" s="126"/>
      <c r="W40" s="126"/>
      <c r="X40" s="126"/>
      <c r="Y40" s="126"/>
    </row>
    <row r="41" spans="1:25" ht="21" customHeight="1">
      <c r="A41" s="269" t="s">
        <v>133</v>
      </c>
      <c r="B41" s="134"/>
      <c r="C41" s="270"/>
      <c r="D41" s="270"/>
      <c r="E41" s="270"/>
      <c r="F41" s="270"/>
      <c r="G41" s="270">
        <v>4</v>
      </c>
      <c r="H41" s="270"/>
      <c r="I41" s="270">
        <v>2</v>
      </c>
      <c r="J41" s="270"/>
      <c r="K41" s="189">
        <v>6</v>
      </c>
      <c r="L41" s="126"/>
      <c r="M41" s="187" t="s">
        <v>132</v>
      </c>
      <c r="N41" s="188">
        <v>1</v>
      </c>
      <c r="O41" s="126"/>
      <c r="P41" s="126"/>
      <c r="Q41" s="126"/>
      <c r="R41" s="126"/>
      <c r="S41" s="126"/>
      <c r="T41" s="126"/>
      <c r="U41" s="126"/>
      <c r="V41" s="126"/>
      <c r="W41" s="126"/>
      <c r="X41" s="126"/>
      <c r="Y41" s="126"/>
    </row>
    <row r="42" spans="1:25" ht="21" customHeight="1">
      <c r="A42" s="269" t="s">
        <v>528</v>
      </c>
      <c r="B42" s="134"/>
      <c r="C42" s="270"/>
      <c r="D42" s="270"/>
      <c r="E42" s="270">
        <v>2</v>
      </c>
      <c r="F42" s="270"/>
      <c r="G42" s="270">
        <v>5</v>
      </c>
      <c r="H42" s="270"/>
      <c r="I42" s="270">
        <v>4</v>
      </c>
      <c r="J42" s="270"/>
      <c r="K42" s="189">
        <v>11</v>
      </c>
      <c r="L42" s="126"/>
      <c r="M42" s="187" t="s">
        <v>130</v>
      </c>
      <c r="N42" s="188">
        <v>0</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26</v>
      </c>
      <c r="D44" s="191">
        <v>0</v>
      </c>
      <c r="E44" s="191">
        <v>72</v>
      </c>
      <c r="F44" s="191">
        <v>0</v>
      </c>
      <c r="G44" s="191">
        <v>315</v>
      </c>
      <c r="H44" s="191">
        <v>0</v>
      </c>
      <c r="I44" s="191">
        <v>160</v>
      </c>
      <c r="J44" s="191">
        <v>0</v>
      </c>
      <c r="K44" s="191">
        <v>573</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64864-10F7-4221-BF84-701F493F15E5}">
  <sheetPr>
    <pageSetUpPr fitToPage="1"/>
  </sheetPr>
  <dimension ref="A1:Y51"/>
  <sheetViews>
    <sheetView view="pageBreakPreview" zoomScale="85" zoomScaleNormal="100" zoomScaleSheetLayoutView="85" workbookViewId="0">
      <selection activeCell="G26" sqref="G26"/>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136</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v>5</v>
      </c>
      <c r="D10" s="270"/>
      <c r="E10" s="270">
        <v>9</v>
      </c>
      <c r="F10" s="270"/>
      <c r="G10" s="270">
        <v>1</v>
      </c>
      <c r="H10" s="270"/>
      <c r="I10" s="270">
        <v>1</v>
      </c>
      <c r="J10" s="270"/>
      <c r="K10" s="189">
        <v>16</v>
      </c>
      <c r="L10" s="126"/>
      <c r="M10" s="187" t="s">
        <v>112</v>
      </c>
      <c r="N10" s="188">
        <v>386</v>
      </c>
      <c r="O10" s="126"/>
      <c r="P10" s="126"/>
      <c r="Q10" s="126"/>
      <c r="R10" s="126"/>
      <c r="S10" s="126"/>
      <c r="T10" s="126"/>
      <c r="U10" s="126"/>
      <c r="V10" s="126"/>
      <c r="W10" s="126"/>
      <c r="X10" s="126"/>
      <c r="Y10" s="126"/>
    </row>
    <row r="11" spans="1:25" ht="21" customHeight="1">
      <c r="A11" s="269" t="s">
        <v>103</v>
      </c>
      <c r="B11" s="134"/>
      <c r="C11" s="270">
        <v>6</v>
      </c>
      <c r="D11" s="270"/>
      <c r="E11" s="270">
        <v>21</v>
      </c>
      <c r="F11" s="270"/>
      <c r="G11" s="270">
        <v>4</v>
      </c>
      <c r="H11" s="270"/>
      <c r="I11" s="270">
        <v>9</v>
      </c>
      <c r="J11" s="270"/>
      <c r="K11" s="189">
        <v>40</v>
      </c>
      <c r="L11" s="126"/>
      <c r="M11" s="187" t="s">
        <v>113</v>
      </c>
      <c r="N11" s="188">
        <v>227</v>
      </c>
      <c r="O11" s="126"/>
      <c r="P11" s="126"/>
      <c r="Q11" s="126"/>
      <c r="R11" s="126"/>
      <c r="S11" s="126"/>
      <c r="T11" s="126"/>
      <c r="U11" s="126"/>
      <c r="V11" s="126"/>
      <c r="W11" s="126"/>
      <c r="X11" s="126"/>
      <c r="Y11" s="126"/>
    </row>
    <row r="12" spans="1:25" ht="21" customHeight="1">
      <c r="A12" s="269" t="s">
        <v>104</v>
      </c>
      <c r="B12" s="134"/>
      <c r="C12" s="270">
        <v>1</v>
      </c>
      <c r="D12" s="270"/>
      <c r="E12" s="270"/>
      <c r="F12" s="270"/>
      <c r="G12" s="270"/>
      <c r="H12" s="270"/>
      <c r="I12" s="270">
        <v>2</v>
      </c>
      <c r="J12" s="270"/>
      <c r="K12" s="189">
        <v>3</v>
      </c>
      <c r="L12" s="126"/>
      <c r="M12" s="187" t="s">
        <v>129</v>
      </c>
      <c r="N12" s="188">
        <v>167</v>
      </c>
      <c r="O12" s="126"/>
      <c r="P12" s="126"/>
      <c r="Q12" s="126"/>
      <c r="R12" s="126"/>
      <c r="S12" s="126"/>
      <c r="T12" s="126"/>
      <c r="U12" s="126"/>
      <c r="V12" s="126"/>
      <c r="W12" s="126"/>
      <c r="X12" s="126"/>
      <c r="Y12" s="126"/>
    </row>
    <row r="13" spans="1:25" ht="21" customHeight="1">
      <c r="A13" s="269" t="s">
        <v>105</v>
      </c>
      <c r="B13" s="134"/>
      <c r="C13" s="270"/>
      <c r="D13" s="270"/>
      <c r="E13" s="270"/>
      <c r="F13" s="270"/>
      <c r="G13" s="270">
        <v>1</v>
      </c>
      <c r="H13" s="270"/>
      <c r="I13" s="270">
        <v>1</v>
      </c>
      <c r="J13" s="270"/>
      <c r="K13" s="189">
        <v>2</v>
      </c>
      <c r="L13" s="126"/>
      <c r="M13" s="187" t="s">
        <v>108</v>
      </c>
      <c r="N13" s="188">
        <v>144</v>
      </c>
      <c r="O13" s="126"/>
      <c r="P13" s="126"/>
      <c r="Q13" s="126"/>
      <c r="R13" s="126"/>
      <c r="S13" s="126"/>
      <c r="T13" s="126"/>
      <c r="U13" s="126"/>
      <c r="V13" s="126"/>
      <c r="W13" s="126"/>
      <c r="X13" s="126"/>
      <c r="Y13" s="126"/>
    </row>
    <row r="14" spans="1:25" ht="21" customHeight="1">
      <c r="A14" s="269" t="s">
        <v>106</v>
      </c>
      <c r="B14" s="134"/>
      <c r="C14" s="270">
        <v>2</v>
      </c>
      <c r="D14" s="270"/>
      <c r="E14" s="270">
        <v>23</v>
      </c>
      <c r="F14" s="270"/>
      <c r="G14" s="270">
        <v>3</v>
      </c>
      <c r="H14" s="270"/>
      <c r="I14" s="270">
        <v>3</v>
      </c>
      <c r="J14" s="270"/>
      <c r="K14" s="189">
        <v>31</v>
      </c>
      <c r="L14" s="126"/>
      <c r="M14" s="187" t="s">
        <v>119</v>
      </c>
      <c r="N14" s="188">
        <v>131</v>
      </c>
      <c r="O14" s="126"/>
      <c r="P14" s="126"/>
      <c r="Q14" s="126"/>
      <c r="R14" s="126"/>
      <c r="S14" s="126"/>
      <c r="T14" s="126"/>
      <c r="U14" s="126"/>
      <c r="V14" s="126"/>
      <c r="W14" s="126"/>
      <c r="X14" s="126"/>
      <c r="Y14" s="126"/>
    </row>
    <row r="15" spans="1:25" ht="21" customHeight="1">
      <c r="A15" s="269" t="s">
        <v>107</v>
      </c>
      <c r="B15" s="134"/>
      <c r="C15" s="270"/>
      <c r="D15" s="270"/>
      <c r="E15" s="270">
        <v>32</v>
      </c>
      <c r="F15" s="270"/>
      <c r="G15" s="270">
        <v>4</v>
      </c>
      <c r="H15" s="270"/>
      <c r="I15" s="270">
        <v>8</v>
      </c>
      <c r="J15" s="270"/>
      <c r="K15" s="189">
        <v>44</v>
      </c>
      <c r="L15" s="126"/>
      <c r="M15" s="187" t="s">
        <v>122</v>
      </c>
      <c r="N15" s="188">
        <v>113</v>
      </c>
      <c r="O15" s="126"/>
      <c r="P15" s="126"/>
      <c r="Q15" s="126"/>
      <c r="R15" s="126"/>
      <c r="S15" s="126"/>
      <c r="T15" s="126"/>
      <c r="U15" s="126"/>
      <c r="V15" s="126"/>
      <c r="W15" s="126"/>
      <c r="X15" s="126"/>
      <c r="Y15" s="126"/>
    </row>
    <row r="16" spans="1:25" ht="21" customHeight="1">
      <c r="A16" s="269" t="s">
        <v>108</v>
      </c>
      <c r="B16" s="134"/>
      <c r="C16" s="270">
        <v>11</v>
      </c>
      <c r="D16" s="270"/>
      <c r="E16" s="270">
        <v>65</v>
      </c>
      <c r="F16" s="270"/>
      <c r="G16" s="270">
        <v>34</v>
      </c>
      <c r="H16" s="270"/>
      <c r="I16" s="270">
        <v>34</v>
      </c>
      <c r="J16" s="270"/>
      <c r="K16" s="189">
        <v>144</v>
      </c>
      <c r="L16" s="126"/>
      <c r="M16" s="187" t="s">
        <v>114</v>
      </c>
      <c r="N16" s="188">
        <v>108</v>
      </c>
      <c r="O16" s="126"/>
      <c r="P16" s="126"/>
      <c r="Q16" s="126"/>
      <c r="R16" s="126"/>
      <c r="S16" s="126"/>
      <c r="T16" s="126"/>
      <c r="U16" s="126"/>
      <c r="V16" s="126"/>
      <c r="W16" s="126"/>
      <c r="X16" s="126"/>
      <c r="Y16" s="126"/>
    </row>
    <row r="17" spans="1:25" ht="21" customHeight="1">
      <c r="A17" s="269" t="s">
        <v>109</v>
      </c>
      <c r="B17" s="134"/>
      <c r="C17" s="270">
        <v>1</v>
      </c>
      <c r="D17" s="270"/>
      <c r="E17" s="270">
        <v>65</v>
      </c>
      <c r="F17" s="270"/>
      <c r="G17" s="270">
        <v>9</v>
      </c>
      <c r="H17" s="270"/>
      <c r="I17" s="270">
        <v>11</v>
      </c>
      <c r="J17" s="270"/>
      <c r="K17" s="189">
        <v>86</v>
      </c>
      <c r="L17" s="126"/>
      <c r="M17" s="187" t="s">
        <v>131</v>
      </c>
      <c r="N17" s="188">
        <v>106</v>
      </c>
      <c r="O17" s="126"/>
      <c r="P17" s="126"/>
      <c r="Q17" s="126"/>
      <c r="R17" s="126"/>
      <c r="S17" s="126"/>
      <c r="T17" s="126"/>
      <c r="U17" s="126"/>
      <c r="V17" s="126"/>
      <c r="W17" s="126"/>
      <c r="X17" s="126"/>
      <c r="Y17" s="126"/>
    </row>
    <row r="18" spans="1:25" ht="21" customHeight="1">
      <c r="A18" s="269" t="s">
        <v>110</v>
      </c>
      <c r="B18" s="134"/>
      <c r="C18" s="270">
        <v>1</v>
      </c>
      <c r="D18" s="270"/>
      <c r="E18" s="270">
        <v>3</v>
      </c>
      <c r="F18" s="270"/>
      <c r="G18" s="270">
        <v>3</v>
      </c>
      <c r="H18" s="270"/>
      <c r="I18" s="270">
        <v>2</v>
      </c>
      <c r="J18" s="270"/>
      <c r="K18" s="189">
        <v>9</v>
      </c>
      <c r="L18" s="126"/>
      <c r="M18" s="187" t="s">
        <v>120</v>
      </c>
      <c r="N18" s="188">
        <v>98</v>
      </c>
      <c r="O18" s="126"/>
      <c r="P18" s="126"/>
      <c r="Q18" s="126"/>
      <c r="R18" s="126"/>
      <c r="S18" s="126"/>
      <c r="T18" s="126"/>
      <c r="U18" s="126"/>
      <c r="V18" s="126"/>
      <c r="W18" s="126"/>
      <c r="X18" s="126"/>
      <c r="Y18" s="126"/>
    </row>
    <row r="19" spans="1:25" ht="21" customHeight="1">
      <c r="A19" s="269" t="s">
        <v>111</v>
      </c>
      <c r="B19" s="134"/>
      <c r="C19" s="270">
        <v>2</v>
      </c>
      <c r="D19" s="270"/>
      <c r="E19" s="270">
        <v>7</v>
      </c>
      <c r="F19" s="270"/>
      <c r="G19" s="270">
        <v>2</v>
      </c>
      <c r="H19" s="270"/>
      <c r="I19" s="270">
        <v>5</v>
      </c>
      <c r="J19" s="270"/>
      <c r="K19" s="189">
        <v>16</v>
      </c>
      <c r="L19" s="126"/>
      <c r="M19" s="187" t="s">
        <v>127</v>
      </c>
      <c r="N19" s="188">
        <v>92</v>
      </c>
      <c r="O19" s="126"/>
      <c r="P19" s="126"/>
      <c r="Q19" s="126"/>
      <c r="R19" s="126"/>
      <c r="S19" s="126"/>
      <c r="T19" s="126"/>
      <c r="U19" s="126"/>
      <c r="V19" s="126"/>
      <c r="W19" s="126"/>
      <c r="X19" s="126"/>
      <c r="Y19" s="126"/>
    </row>
    <row r="20" spans="1:25" ht="21" customHeight="1">
      <c r="A20" s="269" t="s">
        <v>112</v>
      </c>
      <c r="B20" s="134"/>
      <c r="C20" s="270">
        <v>21</v>
      </c>
      <c r="D20" s="270"/>
      <c r="E20" s="270">
        <v>299</v>
      </c>
      <c r="F20" s="270"/>
      <c r="G20" s="270">
        <v>25</v>
      </c>
      <c r="H20" s="270"/>
      <c r="I20" s="270">
        <v>41</v>
      </c>
      <c r="J20" s="270"/>
      <c r="K20" s="189">
        <v>386</v>
      </c>
      <c r="L20" s="126"/>
      <c r="M20" s="187" t="s">
        <v>109</v>
      </c>
      <c r="N20" s="188">
        <v>86</v>
      </c>
      <c r="O20" s="126"/>
      <c r="P20" s="126"/>
      <c r="Q20" s="126"/>
      <c r="R20" s="126"/>
      <c r="S20" s="126"/>
      <c r="T20" s="126"/>
      <c r="U20" s="126"/>
      <c r="V20" s="126"/>
      <c r="W20" s="126"/>
      <c r="X20" s="126"/>
      <c r="Y20" s="126"/>
    </row>
    <row r="21" spans="1:25" ht="21" customHeight="1">
      <c r="A21" s="269" t="s">
        <v>113</v>
      </c>
      <c r="B21" s="134"/>
      <c r="C21" s="270">
        <v>24</v>
      </c>
      <c r="D21" s="270"/>
      <c r="E21" s="270">
        <v>189</v>
      </c>
      <c r="F21" s="270"/>
      <c r="G21" s="270">
        <v>3</v>
      </c>
      <c r="H21" s="270"/>
      <c r="I21" s="270">
        <v>11</v>
      </c>
      <c r="J21" s="270"/>
      <c r="K21" s="189">
        <v>227</v>
      </c>
      <c r="L21" s="126"/>
      <c r="M21" s="187" t="s">
        <v>126</v>
      </c>
      <c r="N21" s="188">
        <v>85</v>
      </c>
      <c r="O21" s="126"/>
      <c r="P21" s="126"/>
      <c r="Q21" s="126"/>
      <c r="R21" s="126"/>
      <c r="S21" s="126"/>
      <c r="T21" s="126"/>
      <c r="U21" s="126"/>
      <c r="V21" s="126"/>
      <c r="W21" s="126"/>
      <c r="X21" s="126"/>
      <c r="Y21" s="126"/>
    </row>
    <row r="22" spans="1:25" ht="21" customHeight="1">
      <c r="A22" s="269" t="s">
        <v>114</v>
      </c>
      <c r="B22" s="134"/>
      <c r="C22" s="270">
        <v>20</v>
      </c>
      <c r="D22" s="270"/>
      <c r="E22" s="270">
        <v>29</v>
      </c>
      <c r="F22" s="270"/>
      <c r="G22" s="270">
        <v>37</v>
      </c>
      <c r="H22" s="270"/>
      <c r="I22" s="270">
        <v>22</v>
      </c>
      <c r="J22" s="270"/>
      <c r="K22" s="189">
        <v>108</v>
      </c>
      <c r="L22" s="126"/>
      <c r="M22" s="187" t="s">
        <v>124</v>
      </c>
      <c r="N22" s="188">
        <v>66</v>
      </c>
      <c r="O22" s="126"/>
      <c r="P22" s="126"/>
      <c r="Q22" s="126"/>
      <c r="R22" s="126"/>
      <c r="S22" s="126"/>
      <c r="T22" s="126"/>
      <c r="U22" s="126"/>
      <c r="V22" s="126"/>
      <c r="W22" s="126"/>
      <c r="X22" s="126"/>
      <c r="Y22" s="126"/>
    </row>
    <row r="23" spans="1:25" ht="21" customHeight="1">
      <c r="A23" s="269" t="s">
        <v>115</v>
      </c>
      <c r="B23" s="134"/>
      <c r="C23" s="270">
        <v>6</v>
      </c>
      <c r="D23" s="270"/>
      <c r="E23" s="270">
        <v>18</v>
      </c>
      <c r="F23" s="270"/>
      <c r="G23" s="270">
        <v>4</v>
      </c>
      <c r="H23" s="270"/>
      <c r="I23" s="270">
        <v>6</v>
      </c>
      <c r="J23" s="270"/>
      <c r="K23" s="189">
        <v>34</v>
      </c>
      <c r="L23" s="126"/>
      <c r="M23" s="187" t="s">
        <v>117</v>
      </c>
      <c r="N23" s="188">
        <v>62</v>
      </c>
      <c r="O23" s="126"/>
      <c r="P23" s="126"/>
      <c r="Q23" s="126"/>
      <c r="R23" s="126"/>
      <c r="S23" s="126"/>
      <c r="T23" s="126"/>
      <c r="U23" s="126"/>
      <c r="V23" s="126"/>
      <c r="W23" s="126"/>
      <c r="X23" s="126"/>
      <c r="Y23" s="126"/>
    </row>
    <row r="24" spans="1:25" ht="21" customHeight="1">
      <c r="A24" s="269" t="s">
        <v>116</v>
      </c>
      <c r="B24" s="134"/>
      <c r="C24" s="270">
        <v>4</v>
      </c>
      <c r="D24" s="270"/>
      <c r="E24" s="270">
        <v>5</v>
      </c>
      <c r="F24" s="270"/>
      <c r="G24" s="270">
        <v>14</v>
      </c>
      <c r="H24" s="270"/>
      <c r="I24" s="270">
        <v>25</v>
      </c>
      <c r="J24" s="270"/>
      <c r="K24" s="189">
        <v>48</v>
      </c>
      <c r="L24" s="126"/>
      <c r="M24" s="187" t="s">
        <v>116</v>
      </c>
      <c r="N24" s="188">
        <v>48</v>
      </c>
      <c r="O24" s="126"/>
      <c r="P24" s="126"/>
      <c r="Q24" s="126"/>
      <c r="R24" s="126"/>
      <c r="S24" s="126"/>
      <c r="T24" s="126"/>
      <c r="U24" s="126"/>
      <c r="V24" s="126"/>
      <c r="W24" s="126"/>
      <c r="X24" s="126"/>
      <c r="Y24" s="126"/>
    </row>
    <row r="25" spans="1:25" ht="21" customHeight="1">
      <c r="A25" s="269" t="s">
        <v>117</v>
      </c>
      <c r="B25" s="134"/>
      <c r="C25" s="270">
        <v>10</v>
      </c>
      <c r="D25" s="270"/>
      <c r="E25" s="270">
        <v>16</v>
      </c>
      <c r="F25" s="270"/>
      <c r="G25" s="270">
        <v>12</v>
      </c>
      <c r="H25" s="270"/>
      <c r="I25" s="270">
        <v>24</v>
      </c>
      <c r="J25" s="270"/>
      <c r="K25" s="189">
        <v>62</v>
      </c>
      <c r="L25" s="126"/>
      <c r="M25" s="187" t="s">
        <v>107</v>
      </c>
      <c r="N25" s="188">
        <v>44</v>
      </c>
      <c r="O25" s="126"/>
      <c r="P25" s="126"/>
      <c r="Q25" s="126"/>
      <c r="R25" s="126"/>
      <c r="S25" s="126"/>
      <c r="T25" s="126"/>
      <c r="U25" s="126"/>
      <c r="V25" s="126"/>
      <c r="W25" s="126"/>
      <c r="X25" s="126"/>
      <c r="Y25" s="126"/>
    </row>
    <row r="26" spans="1:25" ht="21" customHeight="1">
      <c r="A26" s="269" t="s">
        <v>118</v>
      </c>
      <c r="B26" s="134"/>
      <c r="C26" s="270">
        <v>3</v>
      </c>
      <c r="D26" s="270"/>
      <c r="E26" s="270">
        <v>4</v>
      </c>
      <c r="F26" s="270"/>
      <c r="G26" s="270">
        <v>6</v>
      </c>
      <c r="H26" s="270"/>
      <c r="I26" s="270">
        <v>11</v>
      </c>
      <c r="J26" s="270"/>
      <c r="K26" s="189">
        <v>24</v>
      </c>
      <c r="L26" s="126"/>
      <c r="M26" s="187" t="s">
        <v>103</v>
      </c>
      <c r="N26" s="188">
        <v>40</v>
      </c>
      <c r="O26" s="126"/>
      <c r="P26" s="126"/>
      <c r="Q26" s="126"/>
      <c r="R26" s="126"/>
      <c r="S26" s="126"/>
      <c r="T26" s="126"/>
      <c r="U26" s="126"/>
      <c r="V26" s="126"/>
      <c r="W26" s="126"/>
      <c r="X26" s="126"/>
      <c r="Y26" s="126"/>
    </row>
    <row r="27" spans="1:25" ht="21" customHeight="1">
      <c r="A27" s="269" t="s">
        <v>119</v>
      </c>
      <c r="B27" s="134"/>
      <c r="C27" s="270">
        <v>21</v>
      </c>
      <c r="D27" s="270"/>
      <c r="E27" s="270">
        <v>40</v>
      </c>
      <c r="F27" s="270"/>
      <c r="G27" s="270">
        <v>31</v>
      </c>
      <c r="H27" s="270"/>
      <c r="I27" s="270">
        <v>39</v>
      </c>
      <c r="J27" s="270"/>
      <c r="K27" s="189">
        <v>131</v>
      </c>
      <c r="L27" s="126"/>
      <c r="M27" s="187" t="s">
        <v>528</v>
      </c>
      <c r="N27" s="188">
        <v>36</v>
      </c>
      <c r="O27" s="126"/>
      <c r="P27" s="126"/>
      <c r="Q27" s="126"/>
      <c r="R27" s="126"/>
      <c r="S27" s="126"/>
      <c r="T27" s="126"/>
      <c r="U27" s="126"/>
      <c r="V27" s="126"/>
      <c r="W27" s="126"/>
      <c r="X27" s="126"/>
      <c r="Y27" s="126"/>
    </row>
    <row r="28" spans="1:25" ht="21" customHeight="1">
      <c r="A28" s="269" t="s">
        <v>120</v>
      </c>
      <c r="B28" s="134"/>
      <c r="C28" s="270">
        <v>15</v>
      </c>
      <c r="D28" s="270"/>
      <c r="E28" s="270">
        <v>72</v>
      </c>
      <c r="F28" s="270"/>
      <c r="G28" s="270">
        <v>4</v>
      </c>
      <c r="H28" s="270"/>
      <c r="I28" s="270">
        <v>7</v>
      </c>
      <c r="J28" s="270"/>
      <c r="K28" s="189">
        <v>98</v>
      </c>
      <c r="L28" s="126"/>
      <c r="M28" s="187" t="s">
        <v>133</v>
      </c>
      <c r="N28" s="188">
        <v>35</v>
      </c>
      <c r="O28" s="126"/>
      <c r="P28" s="126"/>
      <c r="Q28" s="126"/>
      <c r="R28" s="126"/>
      <c r="S28" s="126"/>
      <c r="T28" s="126"/>
      <c r="U28" s="126"/>
      <c r="V28" s="126"/>
      <c r="W28" s="126"/>
      <c r="X28" s="126"/>
      <c r="Y28" s="126"/>
    </row>
    <row r="29" spans="1:25" ht="21" customHeight="1">
      <c r="A29" s="269" t="s">
        <v>121</v>
      </c>
      <c r="B29" s="134"/>
      <c r="C29" s="270">
        <v>1</v>
      </c>
      <c r="D29" s="270"/>
      <c r="E29" s="270">
        <v>1</v>
      </c>
      <c r="F29" s="270"/>
      <c r="G29" s="270">
        <v>2</v>
      </c>
      <c r="H29" s="270"/>
      <c r="I29" s="270">
        <v>5</v>
      </c>
      <c r="J29" s="270"/>
      <c r="K29" s="189">
        <v>9</v>
      </c>
      <c r="L29" s="126"/>
      <c r="M29" s="187" t="s">
        <v>115</v>
      </c>
      <c r="N29" s="188">
        <v>34</v>
      </c>
      <c r="O29" s="126"/>
      <c r="P29" s="126"/>
      <c r="Q29" s="126"/>
      <c r="R29" s="126"/>
      <c r="S29" s="126"/>
      <c r="T29" s="126"/>
      <c r="U29" s="126"/>
      <c r="V29" s="126"/>
      <c r="W29" s="126"/>
      <c r="X29" s="126"/>
      <c r="Y29" s="126"/>
    </row>
    <row r="30" spans="1:25" ht="21" customHeight="1">
      <c r="A30" s="269" t="s">
        <v>122</v>
      </c>
      <c r="B30" s="134"/>
      <c r="C30" s="270">
        <v>15</v>
      </c>
      <c r="D30" s="270"/>
      <c r="E30" s="270">
        <v>78</v>
      </c>
      <c r="F30" s="270"/>
      <c r="G30" s="270">
        <v>5</v>
      </c>
      <c r="H30" s="270"/>
      <c r="I30" s="270">
        <v>15</v>
      </c>
      <c r="J30" s="270"/>
      <c r="K30" s="189">
        <v>113</v>
      </c>
      <c r="L30" s="126"/>
      <c r="M30" s="187" t="s">
        <v>125</v>
      </c>
      <c r="N30" s="188">
        <v>34</v>
      </c>
      <c r="O30" s="126"/>
      <c r="P30" s="126"/>
      <c r="Q30" s="126"/>
      <c r="R30" s="126"/>
      <c r="S30" s="126"/>
      <c r="T30" s="126"/>
      <c r="U30" s="126"/>
      <c r="V30" s="126"/>
      <c r="W30" s="126"/>
      <c r="X30" s="126"/>
      <c r="Y30" s="126"/>
    </row>
    <row r="31" spans="1:25" ht="21" customHeight="1">
      <c r="A31" s="269" t="s">
        <v>123</v>
      </c>
      <c r="B31" s="134"/>
      <c r="C31" s="270">
        <v>3</v>
      </c>
      <c r="D31" s="270"/>
      <c r="E31" s="270">
        <v>12</v>
      </c>
      <c r="F31" s="270"/>
      <c r="G31" s="270"/>
      <c r="H31" s="270"/>
      <c r="I31" s="270"/>
      <c r="J31" s="270"/>
      <c r="K31" s="189">
        <v>15</v>
      </c>
      <c r="L31" s="126"/>
      <c r="M31" s="187" t="s">
        <v>106</v>
      </c>
      <c r="N31" s="188">
        <v>31</v>
      </c>
      <c r="O31" s="126"/>
      <c r="P31" s="126"/>
      <c r="Q31" s="126"/>
      <c r="R31" s="126"/>
      <c r="S31" s="126"/>
      <c r="T31" s="126"/>
      <c r="U31" s="126"/>
      <c r="V31" s="126"/>
      <c r="W31" s="126"/>
      <c r="X31" s="126"/>
      <c r="Y31" s="126"/>
    </row>
    <row r="32" spans="1:25" ht="21" customHeight="1">
      <c r="A32" s="269" t="s">
        <v>124</v>
      </c>
      <c r="B32" s="134"/>
      <c r="C32" s="270">
        <v>22</v>
      </c>
      <c r="D32" s="270"/>
      <c r="E32" s="270">
        <v>44</v>
      </c>
      <c r="F32" s="270"/>
      <c r="G32" s="270"/>
      <c r="H32" s="270"/>
      <c r="I32" s="270"/>
      <c r="J32" s="270"/>
      <c r="K32" s="189">
        <v>66</v>
      </c>
      <c r="L32" s="126"/>
      <c r="M32" s="187" t="s">
        <v>128</v>
      </c>
      <c r="N32" s="188">
        <v>25</v>
      </c>
      <c r="O32" s="126"/>
      <c r="P32" s="126"/>
      <c r="Q32" s="126"/>
      <c r="R32" s="126"/>
      <c r="S32" s="126"/>
      <c r="T32" s="126"/>
      <c r="U32" s="126"/>
      <c r="V32" s="126"/>
      <c r="W32" s="126"/>
      <c r="X32" s="126"/>
      <c r="Y32" s="126"/>
    </row>
    <row r="33" spans="1:25" ht="21" customHeight="1">
      <c r="A33" s="269" t="s">
        <v>125</v>
      </c>
      <c r="B33" s="134"/>
      <c r="C33" s="270">
        <v>2</v>
      </c>
      <c r="D33" s="270"/>
      <c r="E33" s="270">
        <v>18</v>
      </c>
      <c r="F33" s="270"/>
      <c r="G33" s="270">
        <v>2</v>
      </c>
      <c r="H33" s="270"/>
      <c r="I33" s="270">
        <v>12</v>
      </c>
      <c r="J33" s="270"/>
      <c r="K33" s="189">
        <v>34</v>
      </c>
      <c r="L33" s="126"/>
      <c r="M33" s="187" t="s">
        <v>118</v>
      </c>
      <c r="N33" s="188">
        <v>24</v>
      </c>
      <c r="O33" s="126"/>
      <c r="P33" s="126"/>
      <c r="Q33" s="126"/>
      <c r="R33" s="126"/>
      <c r="S33" s="126"/>
      <c r="T33" s="126"/>
      <c r="U33" s="126"/>
      <c r="V33" s="126"/>
      <c r="W33" s="126"/>
      <c r="X33" s="126"/>
      <c r="Y33" s="126"/>
    </row>
    <row r="34" spans="1:25" ht="21" customHeight="1">
      <c r="A34" s="269" t="s">
        <v>126</v>
      </c>
      <c r="B34" s="134"/>
      <c r="C34" s="270">
        <v>5</v>
      </c>
      <c r="D34" s="270"/>
      <c r="E34" s="270">
        <v>5</v>
      </c>
      <c r="F34" s="270"/>
      <c r="G34" s="270">
        <v>45</v>
      </c>
      <c r="H34" s="270"/>
      <c r="I34" s="270">
        <v>30</v>
      </c>
      <c r="J34" s="270"/>
      <c r="K34" s="189">
        <v>85</v>
      </c>
      <c r="L34" s="126"/>
      <c r="M34" s="187" t="s">
        <v>102</v>
      </c>
      <c r="N34" s="188">
        <v>16</v>
      </c>
      <c r="O34" s="126"/>
      <c r="P34" s="126"/>
      <c r="Q34" s="126"/>
      <c r="R34" s="126"/>
      <c r="S34" s="126"/>
      <c r="T34" s="126"/>
      <c r="U34" s="126"/>
      <c r="V34" s="126"/>
      <c r="W34" s="126"/>
      <c r="X34" s="126"/>
      <c r="Y34" s="126"/>
    </row>
    <row r="35" spans="1:25" ht="21" customHeight="1">
      <c r="A35" s="269" t="s">
        <v>127</v>
      </c>
      <c r="B35" s="134"/>
      <c r="C35" s="270">
        <v>9</v>
      </c>
      <c r="D35" s="270"/>
      <c r="E35" s="270">
        <v>75</v>
      </c>
      <c r="F35" s="270"/>
      <c r="G35" s="270"/>
      <c r="H35" s="270"/>
      <c r="I35" s="270">
        <v>8</v>
      </c>
      <c r="J35" s="270"/>
      <c r="K35" s="189">
        <v>92</v>
      </c>
      <c r="L35" s="126"/>
      <c r="M35" s="187" t="s">
        <v>111</v>
      </c>
      <c r="N35" s="188">
        <v>16</v>
      </c>
      <c r="O35" s="126"/>
      <c r="P35" s="126"/>
      <c r="Q35" s="126"/>
      <c r="R35" s="126"/>
      <c r="S35" s="126"/>
      <c r="T35" s="126"/>
      <c r="U35" s="126"/>
      <c r="V35" s="126"/>
      <c r="W35" s="126"/>
      <c r="X35" s="126"/>
      <c r="Y35" s="126"/>
    </row>
    <row r="36" spans="1:25" ht="21" customHeight="1">
      <c r="A36" s="269" t="s">
        <v>128</v>
      </c>
      <c r="B36" s="134"/>
      <c r="C36" s="270">
        <v>1</v>
      </c>
      <c r="D36" s="270"/>
      <c r="E36" s="270">
        <v>8</v>
      </c>
      <c r="F36" s="270"/>
      <c r="G36" s="270">
        <v>10</v>
      </c>
      <c r="H36" s="270"/>
      <c r="I36" s="270">
        <v>6</v>
      </c>
      <c r="J36" s="270"/>
      <c r="K36" s="189">
        <v>25</v>
      </c>
      <c r="L36" s="126"/>
      <c r="M36" s="187" t="s">
        <v>123</v>
      </c>
      <c r="N36" s="188">
        <v>15</v>
      </c>
      <c r="O36" s="126"/>
      <c r="P36" s="126"/>
      <c r="Q36" s="126"/>
      <c r="R36" s="126"/>
      <c r="S36" s="126"/>
      <c r="T36" s="126"/>
      <c r="U36" s="126"/>
      <c r="V36" s="126"/>
      <c r="W36" s="126"/>
      <c r="X36" s="126"/>
      <c r="Y36" s="126"/>
    </row>
    <row r="37" spans="1:25" ht="21" customHeight="1">
      <c r="A37" s="269" t="s">
        <v>129</v>
      </c>
      <c r="B37" s="134"/>
      <c r="C37" s="270">
        <v>21</v>
      </c>
      <c r="D37" s="270"/>
      <c r="E37" s="270">
        <v>29</v>
      </c>
      <c r="F37" s="270"/>
      <c r="G37" s="270">
        <v>42</v>
      </c>
      <c r="H37" s="270"/>
      <c r="I37" s="270">
        <v>75</v>
      </c>
      <c r="J37" s="270"/>
      <c r="K37" s="189">
        <v>167</v>
      </c>
      <c r="L37" s="126"/>
      <c r="M37" s="187" t="s">
        <v>110</v>
      </c>
      <c r="N37" s="188">
        <v>9</v>
      </c>
      <c r="O37" s="126"/>
      <c r="P37" s="126"/>
      <c r="Q37" s="126"/>
      <c r="R37" s="126"/>
      <c r="S37" s="126"/>
      <c r="T37" s="126"/>
      <c r="U37" s="126"/>
      <c r="V37" s="126"/>
      <c r="W37" s="126"/>
      <c r="X37" s="126"/>
      <c r="Y37" s="126"/>
    </row>
    <row r="38" spans="1:25" ht="21" customHeight="1">
      <c r="A38" s="269" t="s">
        <v>130</v>
      </c>
      <c r="B38" s="134"/>
      <c r="C38" s="270"/>
      <c r="D38" s="270"/>
      <c r="E38" s="270">
        <v>1</v>
      </c>
      <c r="F38" s="270"/>
      <c r="G38" s="270">
        <v>5</v>
      </c>
      <c r="H38" s="270"/>
      <c r="I38" s="270">
        <v>1</v>
      </c>
      <c r="J38" s="270"/>
      <c r="K38" s="189">
        <v>7</v>
      </c>
      <c r="L38" s="126"/>
      <c r="M38" s="187" t="s">
        <v>121</v>
      </c>
      <c r="N38" s="188">
        <v>9</v>
      </c>
      <c r="O38" s="126"/>
      <c r="P38" s="126"/>
      <c r="Q38" s="126"/>
      <c r="R38" s="126"/>
      <c r="S38" s="126"/>
      <c r="T38" s="126"/>
      <c r="U38" s="126"/>
      <c r="V38" s="126"/>
      <c r="W38" s="126"/>
      <c r="X38" s="126"/>
      <c r="Y38" s="126"/>
    </row>
    <row r="39" spans="1:25" ht="21" customHeight="1">
      <c r="A39" s="269" t="s">
        <v>131</v>
      </c>
      <c r="B39" s="134"/>
      <c r="C39" s="270">
        <v>17</v>
      </c>
      <c r="D39" s="270"/>
      <c r="E39" s="270">
        <v>48</v>
      </c>
      <c r="F39" s="270"/>
      <c r="G39" s="270">
        <v>17</v>
      </c>
      <c r="H39" s="270"/>
      <c r="I39" s="270">
        <v>24</v>
      </c>
      <c r="J39" s="270"/>
      <c r="K39" s="189">
        <v>106</v>
      </c>
      <c r="L39" s="126"/>
      <c r="M39" s="187" t="s">
        <v>130</v>
      </c>
      <c r="N39" s="188">
        <v>7</v>
      </c>
      <c r="O39" s="126"/>
      <c r="P39" s="126"/>
      <c r="Q39" s="126"/>
      <c r="R39" s="126"/>
      <c r="S39" s="126"/>
      <c r="T39" s="126"/>
      <c r="U39" s="126"/>
      <c r="V39" s="126"/>
      <c r="W39" s="126"/>
      <c r="X39" s="126"/>
      <c r="Y39" s="126"/>
    </row>
    <row r="40" spans="1:25" ht="21" customHeight="1">
      <c r="A40" s="269" t="s">
        <v>132</v>
      </c>
      <c r="B40" s="134"/>
      <c r="C40" s="270"/>
      <c r="D40" s="270"/>
      <c r="E40" s="270"/>
      <c r="F40" s="270"/>
      <c r="G40" s="270">
        <v>1</v>
      </c>
      <c r="H40" s="270"/>
      <c r="I40" s="270"/>
      <c r="J40" s="270"/>
      <c r="K40" s="189">
        <v>1</v>
      </c>
      <c r="L40" s="126"/>
      <c r="M40" s="187" t="s">
        <v>104</v>
      </c>
      <c r="N40" s="188">
        <v>3</v>
      </c>
      <c r="O40" s="126"/>
      <c r="P40" s="126"/>
      <c r="Q40" s="126"/>
      <c r="R40" s="126"/>
      <c r="S40" s="126"/>
      <c r="T40" s="126"/>
      <c r="U40" s="126"/>
      <c r="V40" s="126"/>
      <c r="W40" s="126"/>
      <c r="X40" s="126"/>
      <c r="Y40" s="126"/>
    </row>
    <row r="41" spans="1:25" ht="21" customHeight="1">
      <c r="A41" s="269" t="s">
        <v>133</v>
      </c>
      <c r="B41" s="134"/>
      <c r="C41" s="270">
        <v>4</v>
      </c>
      <c r="D41" s="270"/>
      <c r="E41" s="270">
        <v>25</v>
      </c>
      <c r="F41" s="270"/>
      <c r="G41" s="270">
        <v>3</v>
      </c>
      <c r="H41" s="270"/>
      <c r="I41" s="270">
        <v>3</v>
      </c>
      <c r="J41" s="270"/>
      <c r="K41" s="189">
        <v>35</v>
      </c>
      <c r="L41" s="126"/>
      <c r="M41" s="187" t="s">
        <v>105</v>
      </c>
      <c r="N41" s="188">
        <v>2</v>
      </c>
      <c r="O41" s="126"/>
      <c r="P41" s="126"/>
      <c r="Q41" s="126"/>
      <c r="R41" s="126"/>
      <c r="S41" s="126"/>
      <c r="T41" s="126"/>
      <c r="U41" s="126"/>
      <c r="V41" s="126"/>
      <c r="W41" s="126"/>
      <c r="X41" s="126"/>
      <c r="Y41" s="126"/>
    </row>
    <row r="42" spans="1:25" ht="21" customHeight="1">
      <c r="A42" s="269" t="s">
        <v>528</v>
      </c>
      <c r="B42" s="134"/>
      <c r="C42" s="270">
        <v>3</v>
      </c>
      <c r="D42" s="270"/>
      <c r="E42" s="270">
        <v>14</v>
      </c>
      <c r="F42" s="270"/>
      <c r="G42" s="270">
        <v>7</v>
      </c>
      <c r="H42" s="270"/>
      <c r="I42" s="270">
        <v>12</v>
      </c>
      <c r="J42" s="270"/>
      <c r="K42" s="189">
        <v>36</v>
      </c>
      <c r="L42" s="126"/>
      <c r="M42" s="187" t="s">
        <v>132</v>
      </c>
      <c r="N42" s="188">
        <v>1</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256</v>
      </c>
      <c r="D44" s="191">
        <v>0</v>
      </c>
      <c r="E44" s="191">
        <v>1255</v>
      </c>
      <c r="F44" s="191">
        <v>0</v>
      </c>
      <c r="G44" s="191">
        <v>336</v>
      </c>
      <c r="H44" s="191">
        <v>0</v>
      </c>
      <c r="I44" s="191">
        <v>453</v>
      </c>
      <c r="J44" s="191">
        <v>0</v>
      </c>
      <c r="K44" s="191">
        <v>2300</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view="pageBreakPreview" zoomScale="50" zoomScaleNormal="80" zoomScaleSheetLayoutView="50" workbookViewId="0">
      <selection activeCell="C20" sqref="C20"/>
    </sheetView>
  </sheetViews>
  <sheetFormatPr baseColWidth="10" defaultColWidth="11.42578125"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63" t="s">
        <v>1</v>
      </c>
      <c r="B1" s="91"/>
      <c r="C1" s="92"/>
      <c r="D1" s="92"/>
      <c r="E1" s="93"/>
      <c r="F1" s="5"/>
      <c r="G1" s="5"/>
      <c r="H1" s="5"/>
    </row>
    <row r="2" spans="1:8" ht="39.950000000000003" customHeight="1">
      <c r="A2" s="563"/>
      <c r="B2" s="91"/>
      <c r="C2" s="102" t="s">
        <v>2</v>
      </c>
      <c r="D2" s="110"/>
      <c r="E2" s="93"/>
      <c r="F2" s="6"/>
      <c r="G2" s="5"/>
      <c r="H2" s="5"/>
    </row>
    <row r="3" spans="1:8" ht="8.1" customHeight="1">
      <c r="A3" s="563"/>
      <c r="B3" s="91"/>
      <c r="C3" s="94"/>
      <c r="D3" s="94"/>
      <c r="E3" s="93"/>
      <c r="F3" s="6"/>
      <c r="G3" s="5"/>
      <c r="H3" s="5"/>
    </row>
    <row r="4" spans="1:8" s="7" customFormat="1" ht="39.950000000000003" customHeight="1">
      <c r="A4" s="563"/>
      <c r="B4" s="91"/>
      <c r="C4" s="95" t="s">
        <v>3</v>
      </c>
      <c r="D4" s="95"/>
      <c r="E4" s="96">
        <v>3</v>
      </c>
      <c r="F4" s="5"/>
      <c r="G4" s="5"/>
      <c r="H4" s="5"/>
    </row>
    <row r="5" spans="1:8" s="7" customFormat="1" ht="8.1" customHeight="1">
      <c r="A5" s="563"/>
      <c r="B5" s="91"/>
      <c r="C5" s="95"/>
      <c r="D5" s="95"/>
      <c r="E5" s="96"/>
      <c r="F5" s="5"/>
      <c r="G5" s="5"/>
      <c r="H5" s="5"/>
    </row>
    <row r="6" spans="1:8" s="7" customFormat="1" ht="39.950000000000003" customHeight="1">
      <c r="A6" s="563"/>
      <c r="B6" s="91"/>
      <c r="C6" s="95" t="s">
        <v>4</v>
      </c>
      <c r="D6" s="95"/>
      <c r="E6" s="96">
        <v>4</v>
      </c>
      <c r="F6" s="5"/>
      <c r="G6" s="5"/>
      <c r="H6" s="5"/>
    </row>
    <row r="7" spans="1:8" s="7" customFormat="1" ht="8.1" customHeight="1">
      <c r="A7" s="563"/>
      <c r="B7" s="91"/>
      <c r="C7" s="95"/>
      <c r="D7" s="95"/>
      <c r="E7" s="96"/>
      <c r="F7" s="5"/>
      <c r="G7" s="5"/>
      <c r="H7" s="5"/>
    </row>
    <row r="8" spans="1:8" s="7" customFormat="1" ht="46.5" customHeight="1">
      <c r="A8" s="563"/>
      <c r="B8" s="91"/>
      <c r="C8" s="95" t="s">
        <v>5</v>
      </c>
      <c r="D8" s="95"/>
      <c r="E8" s="96">
        <v>5</v>
      </c>
      <c r="F8" s="5"/>
      <c r="G8" s="5"/>
      <c r="H8" s="5"/>
    </row>
    <row r="9" spans="1:8" s="7" customFormat="1" ht="8.1" customHeight="1">
      <c r="A9" s="563"/>
      <c r="B9" s="91"/>
      <c r="C9" s="95"/>
      <c r="D9" s="95"/>
      <c r="E9" s="96"/>
      <c r="F9" s="5"/>
      <c r="G9" s="5"/>
      <c r="H9" s="5"/>
    </row>
    <row r="10" spans="1:8" s="7" customFormat="1" ht="46.5" customHeight="1">
      <c r="A10" s="563"/>
      <c r="B10" s="91"/>
      <c r="C10" s="95" t="s">
        <v>6</v>
      </c>
      <c r="D10" s="95"/>
      <c r="E10" s="96">
        <v>6</v>
      </c>
      <c r="F10" s="5"/>
      <c r="G10" s="5"/>
      <c r="H10" s="5"/>
    </row>
    <row r="11" spans="1:8" s="7" customFormat="1" ht="8.1" customHeight="1">
      <c r="A11" s="563"/>
      <c r="B11" s="91"/>
      <c r="C11" s="95"/>
      <c r="D11" s="95"/>
      <c r="E11" s="96"/>
      <c r="F11" s="5"/>
      <c r="G11" s="5"/>
      <c r="H11" s="5"/>
    </row>
    <row r="12" spans="1:8" s="7" customFormat="1" ht="46.5">
      <c r="A12" s="563"/>
      <c r="B12" s="91"/>
      <c r="C12" s="95" t="s">
        <v>7</v>
      </c>
      <c r="D12" s="95"/>
      <c r="E12" s="96">
        <v>7</v>
      </c>
      <c r="F12" s="5"/>
      <c r="G12" s="5"/>
      <c r="H12" s="5"/>
    </row>
    <row r="13" spans="1:8" s="7" customFormat="1" ht="8.1" customHeight="1">
      <c r="A13" s="563"/>
      <c r="B13" s="91"/>
      <c r="C13" s="95"/>
      <c r="D13" s="95"/>
      <c r="E13" s="96"/>
      <c r="F13" s="5"/>
      <c r="G13" s="5"/>
      <c r="H13" s="5"/>
    </row>
    <row r="14" spans="1:8" s="7" customFormat="1" ht="39.950000000000003" customHeight="1">
      <c r="A14" s="563"/>
      <c r="B14" s="91"/>
      <c r="C14" s="95" t="s">
        <v>8</v>
      </c>
      <c r="D14" s="95"/>
      <c r="E14" s="96">
        <v>8</v>
      </c>
      <c r="F14" s="5"/>
      <c r="G14" s="5"/>
      <c r="H14" s="5"/>
    </row>
    <row r="15" spans="1:8" s="7" customFormat="1" ht="8.1" customHeight="1">
      <c r="A15" s="563"/>
      <c r="B15" s="91"/>
      <c r="C15" s="95"/>
      <c r="D15" s="95"/>
      <c r="E15" s="96"/>
      <c r="F15" s="5"/>
      <c r="G15" s="5"/>
      <c r="H15" s="5"/>
    </row>
    <row r="16" spans="1:8" s="7" customFormat="1" ht="39.950000000000003" customHeight="1">
      <c r="A16" s="563"/>
      <c r="B16" s="91"/>
      <c r="C16" s="95" t="s">
        <v>9</v>
      </c>
      <c r="D16" s="95"/>
      <c r="E16" s="96">
        <v>9</v>
      </c>
      <c r="F16" s="5"/>
      <c r="G16" s="5"/>
      <c r="H16" s="5"/>
    </row>
    <row r="17" spans="1:8" s="7" customFormat="1" ht="8.1" customHeight="1">
      <c r="A17" s="563"/>
      <c r="B17" s="91"/>
      <c r="C17" s="95"/>
      <c r="D17" s="95"/>
      <c r="E17" s="96"/>
      <c r="F17" s="5"/>
      <c r="G17" s="5"/>
      <c r="H17" s="5"/>
    </row>
    <row r="18" spans="1:8" s="7" customFormat="1" ht="39.950000000000003" customHeight="1">
      <c r="A18" s="563"/>
      <c r="B18" s="91"/>
      <c r="C18" s="95" t="s">
        <v>10</v>
      </c>
      <c r="D18" s="95"/>
      <c r="E18" s="96">
        <v>10</v>
      </c>
      <c r="F18" s="5"/>
      <c r="G18" s="5"/>
      <c r="H18" s="5"/>
    </row>
    <row r="19" spans="1:8" s="7" customFormat="1" ht="8.1" customHeight="1">
      <c r="A19" s="563"/>
      <c r="B19" s="91"/>
      <c r="C19" s="95"/>
      <c r="D19" s="95"/>
      <c r="E19" s="96"/>
      <c r="F19" s="5"/>
      <c r="G19" s="5"/>
      <c r="H19" s="5"/>
    </row>
    <row r="20" spans="1:8" s="7" customFormat="1" ht="39.950000000000003" customHeight="1">
      <c r="A20" s="563"/>
      <c r="B20" s="91"/>
      <c r="C20" s="95" t="s">
        <v>11</v>
      </c>
      <c r="D20" s="95"/>
      <c r="E20" s="96">
        <v>11</v>
      </c>
      <c r="F20" s="5"/>
      <c r="G20" s="5"/>
      <c r="H20" s="5"/>
    </row>
    <row r="21" spans="1:8" s="7" customFormat="1" ht="8.1" customHeight="1">
      <c r="A21" s="563"/>
      <c r="B21" s="91"/>
      <c r="C21" s="97"/>
      <c r="D21" s="97"/>
      <c r="E21" s="98"/>
      <c r="F21" s="5"/>
      <c r="G21" s="5"/>
      <c r="H21" s="5"/>
    </row>
    <row r="22" spans="1:8" s="7" customFormat="1" ht="39.950000000000003" customHeight="1">
      <c r="A22" s="563"/>
      <c r="B22" s="91"/>
      <c r="C22" s="102" t="s">
        <v>12</v>
      </c>
      <c r="D22" s="110"/>
      <c r="E22" s="93"/>
      <c r="F22" s="5"/>
      <c r="G22" s="5"/>
      <c r="H22" s="5"/>
    </row>
    <row r="23" spans="1:8" s="7" customFormat="1" ht="8.1" customHeight="1">
      <c r="A23" s="563"/>
      <c r="B23" s="91"/>
      <c r="C23" s="97"/>
      <c r="D23" s="97"/>
      <c r="E23" s="98"/>
      <c r="F23" s="5"/>
      <c r="G23" s="5"/>
      <c r="H23" s="5"/>
    </row>
    <row r="24" spans="1:8" s="7" customFormat="1" ht="39.950000000000003" customHeight="1">
      <c r="A24" s="563"/>
      <c r="B24" s="91"/>
      <c r="C24" s="99" t="s">
        <v>13</v>
      </c>
      <c r="D24" s="99"/>
      <c r="E24" s="98">
        <v>12</v>
      </c>
      <c r="F24" s="5"/>
      <c r="G24" s="5"/>
      <c r="H24" s="5"/>
    </row>
    <row r="25" spans="1:8" s="7" customFormat="1" ht="8.1" customHeight="1">
      <c r="A25" s="563"/>
      <c r="B25" s="91"/>
      <c r="C25" s="99"/>
      <c r="D25" s="99"/>
      <c r="E25" s="98"/>
      <c r="F25" s="5"/>
      <c r="G25" s="5"/>
      <c r="H25" s="5"/>
    </row>
    <row r="26" spans="1:8" s="7" customFormat="1" ht="60" customHeight="1">
      <c r="A26" s="563"/>
      <c r="B26" s="91"/>
      <c r="C26" s="99" t="s">
        <v>14</v>
      </c>
      <c r="D26" s="99"/>
      <c r="E26" s="98">
        <v>13</v>
      </c>
      <c r="F26" s="5"/>
      <c r="G26" s="5"/>
      <c r="H26" s="5"/>
    </row>
    <row r="27" spans="1:8" s="7" customFormat="1" ht="8.1" customHeight="1">
      <c r="A27" s="563"/>
      <c r="B27" s="91"/>
      <c r="C27" s="99"/>
      <c r="D27" s="99"/>
      <c r="E27" s="98"/>
      <c r="F27" s="5"/>
      <c r="G27" s="5"/>
      <c r="H27" s="5"/>
    </row>
    <row r="28" spans="1:8" s="7" customFormat="1" ht="50.1" customHeight="1">
      <c r="A28" s="563"/>
      <c r="B28" s="91"/>
      <c r="C28" s="99" t="s">
        <v>15</v>
      </c>
      <c r="D28" s="99"/>
      <c r="E28" s="98">
        <v>14</v>
      </c>
      <c r="F28" s="5"/>
      <c r="G28" s="5"/>
      <c r="H28" s="5"/>
    </row>
    <row r="29" spans="1:8" s="7" customFormat="1" ht="8.1" customHeight="1">
      <c r="A29" s="563"/>
      <c r="B29" s="91"/>
      <c r="C29" s="99"/>
      <c r="D29" s="99"/>
      <c r="E29" s="98"/>
      <c r="F29" s="5"/>
      <c r="G29" s="5"/>
      <c r="H29" s="5"/>
    </row>
    <row r="30" spans="1:8" s="7" customFormat="1" ht="50.1" customHeight="1">
      <c r="A30" s="563"/>
      <c r="B30" s="91"/>
      <c r="C30" s="99" t="s">
        <v>16</v>
      </c>
      <c r="D30" s="99"/>
      <c r="E30" s="98">
        <v>15</v>
      </c>
      <c r="F30" s="5"/>
      <c r="G30" s="5"/>
      <c r="H30" s="5"/>
    </row>
    <row r="31" spans="1:8" s="7" customFormat="1" ht="8.1" customHeight="1">
      <c r="A31" s="563"/>
      <c r="B31" s="91"/>
      <c r="C31" s="99"/>
      <c r="D31" s="99"/>
      <c r="E31" s="98"/>
      <c r="F31" s="5"/>
      <c r="G31" s="5"/>
      <c r="H31" s="5"/>
    </row>
    <row r="32" spans="1:8" s="7" customFormat="1" ht="60" customHeight="1">
      <c r="A32" s="563"/>
      <c r="B32" s="91"/>
      <c r="C32" s="99" t="s">
        <v>17</v>
      </c>
      <c r="D32" s="99"/>
      <c r="E32" s="98">
        <v>16</v>
      </c>
      <c r="F32" s="5"/>
      <c r="G32" s="5"/>
      <c r="H32" s="5"/>
    </row>
    <row r="33" spans="1:8" s="7" customFormat="1" ht="8.1" customHeight="1">
      <c r="A33" s="563"/>
      <c r="B33" s="91"/>
      <c r="C33" s="97"/>
      <c r="D33" s="97"/>
      <c r="E33" s="98"/>
      <c r="F33" s="5"/>
      <c r="G33" s="5"/>
      <c r="H33" s="5"/>
    </row>
    <row r="34" spans="1:8" s="7" customFormat="1" ht="39.950000000000003" customHeight="1">
      <c r="A34" s="563"/>
      <c r="B34" s="91"/>
      <c r="C34" s="102" t="s">
        <v>18</v>
      </c>
      <c r="D34" s="110"/>
      <c r="E34" s="93"/>
      <c r="F34" s="5"/>
      <c r="G34" s="5"/>
      <c r="H34" s="5"/>
    </row>
    <row r="35" spans="1:8" s="7" customFormat="1" ht="8.1" customHeight="1">
      <c r="A35" s="563"/>
      <c r="B35" s="91"/>
      <c r="C35" s="97"/>
      <c r="D35" s="97"/>
      <c r="E35" s="98"/>
      <c r="F35" s="5"/>
      <c r="G35" s="5"/>
      <c r="H35" s="5"/>
    </row>
    <row r="36" spans="1:8" s="7" customFormat="1" ht="50.1" customHeight="1">
      <c r="A36" s="563"/>
      <c r="B36" s="91"/>
      <c r="C36" s="99" t="s">
        <v>19</v>
      </c>
      <c r="D36" s="99"/>
      <c r="E36" s="98">
        <v>27</v>
      </c>
      <c r="F36" s="5"/>
      <c r="G36" s="5"/>
      <c r="H36" s="5"/>
    </row>
    <row r="37" spans="1:8" s="7" customFormat="1" ht="8.1" customHeight="1">
      <c r="A37" s="563"/>
      <c r="B37" s="91"/>
      <c r="C37" s="99"/>
      <c r="D37" s="99"/>
      <c r="E37" s="98"/>
      <c r="F37" s="5"/>
      <c r="G37" s="5"/>
      <c r="H37" s="5"/>
    </row>
    <row r="38" spans="1:8" s="7" customFormat="1" ht="60" customHeight="1">
      <c r="A38" s="563"/>
      <c r="B38" s="91"/>
      <c r="C38" s="99" t="s">
        <v>20</v>
      </c>
      <c r="D38" s="99"/>
      <c r="E38" s="98">
        <v>28</v>
      </c>
      <c r="F38" s="5"/>
      <c r="G38" s="5"/>
      <c r="H38" s="5"/>
    </row>
    <row r="39" spans="1:8" s="7" customFormat="1" ht="8.1" customHeight="1">
      <c r="A39" s="563" t="s">
        <v>1</v>
      </c>
      <c r="B39" s="91"/>
      <c r="C39" s="99"/>
      <c r="D39" s="99"/>
      <c r="E39" s="98"/>
      <c r="F39" s="5"/>
      <c r="G39" s="5"/>
      <c r="H39" s="5"/>
    </row>
    <row r="40" spans="1:8" s="7" customFormat="1" ht="39.950000000000003" customHeight="1">
      <c r="A40" s="563"/>
      <c r="B40" s="91"/>
      <c r="C40" s="102" t="s">
        <v>21</v>
      </c>
      <c r="D40" s="110"/>
      <c r="E40" s="98"/>
      <c r="F40" s="5"/>
      <c r="G40" s="5"/>
      <c r="H40" s="5"/>
    </row>
    <row r="41" spans="1:8" s="7" customFormat="1" ht="8.1" customHeight="1">
      <c r="A41" s="563"/>
      <c r="B41" s="91"/>
      <c r="C41" s="99"/>
      <c r="D41" s="99"/>
      <c r="E41" s="98"/>
      <c r="F41" s="5"/>
      <c r="G41" s="5"/>
      <c r="H41" s="5"/>
    </row>
    <row r="42" spans="1:8" s="7" customFormat="1" ht="39.950000000000003" customHeight="1">
      <c r="A42" s="563"/>
      <c r="B42" s="91"/>
      <c r="C42" s="99" t="s">
        <v>22</v>
      </c>
      <c r="D42" s="99"/>
      <c r="E42" s="98">
        <v>42</v>
      </c>
      <c r="F42" s="5"/>
      <c r="G42" s="5"/>
      <c r="H42" s="5"/>
    </row>
    <row r="43" spans="1:8" s="7" customFormat="1" ht="8.1" customHeight="1">
      <c r="A43" s="563"/>
      <c r="B43" s="91"/>
      <c r="C43" s="99"/>
      <c r="D43" s="99"/>
      <c r="E43" s="98"/>
      <c r="F43" s="5"/>
      <c r="G43" s="5"/>
      <c r="H43" s="5"/>
    </row>
    <row r="44" spans="1:8" s="7" customFormat="1" ht="39.950000000000003" customHeight="1">
      <c r="A44" s="563"/>
      <c r="B44" s="91"/>
      <c r="C44" s="99" t="s">
        <v>23</v>
      </c>
      <c r="D44" s="99"/>
      <c r="E44" s="98">
        <v>43</v>
      </c>
      <c r="F44" s="5"/>
      <c r="G44" s="5"/>
      <c r="H44" s="5"/>
    </row>
    <row r="45" spans="1:8" s="7" customFormat="1" ht="8.1" customHeight="1">
      <c r="A45" s="563"/>
      <c r="B45" s="91"/>
      <c r="C45" s="99"/>
      <c r="D45" s="99"/>
      <c r="E45" s="98"/>
      <c r="F45" s="5"/>
      <c r="G45" s="5"/>
      <c r="H45" s="5"/>
    </row>
    <row r="46" spans="1:8" s="7" customFormat="1" ht="39.950000000000003" customHeight="1">
      <c r="A46" s="563"/>
      <c r="B46" s="91"/>
      <c r="C46" s="99" t="s">
        <v>24</v>
      </c>
      <c r="D46" s="99"/>
      <c r="E46" s="98">
        <v>44</v>
      </c>
      <c r="F46" s="5"/>
      <c r="G46" s="5"/>
      <c r="H46" s="5"/>
    </row>
    <row r="47" spans="1:8" s="7" customFormat="1" ht="8.1" customHeight="1">
      <c r="A47" s="563"/>
      <c r="B47" s="91"/>
      <c r="C47" s="99"/>
      <c r="D47" s="99"/>
      <c r="E47" s="98"/>
      <c r="F47" s="5"/>
      <c r="G47" s="5"/>
      <c r="H47" s="5"/>
    </row>
    <row r="48" spans="1:8" s="7" customFormat="1" ht="39.950000000000003" customHeight="1">
      <c r="A48" s="563"/>
      <c r="B48" s="91"/>
      <c r="C48" s="102" t="s">
        <v>25</v>
      </c>
      <c r="D48" s="110"/>
      <c r="E48" s="98"/>
      <c r="F48" s="5"/>
      <c r="G48" s="5"/>
      <c r="H48" s="5"/>
    </row>
    <row r="49" spans="1:8" s="7" customFormat="1" ht="8.1" customHeight="1">
      <c r="A49" s="563"/>
      <c r="B49" s="91"/>
      <c r="C49" s="99"/>
      <c r="D49" s="94"/>
      <c r="E49" s="98"/>
      <c r="F49" s="5"/>
      <c r="G49" s="5"/>
      <c r="H49" s="5"/>
    </row>
    <row r="50" spans="1:8" s="7" customFormat="1" ht="39.950000000000003" customHeight="1">
      <c r="A50" s="563"/>
      <c r="B50" s="91"/>
      <c r="C50" s="99" t="s">
        <v>26</v>
      </c>
      <c r="D50" s="94"/>
      <c r="E50" s="98">
        <v>45</v>
      </c>
      <c r="F50" s="5"/>
      <c r="G50" s="5"/>
      <c r="H50" s="5"/>
    </row>
    <row r="51" spans="1:8" s="7" customFormat="1" ht="8.1" customHeight="1">
      <c r="A51" s="563"/>
      <c r="B51" s="91"/>
      <c r="C51" s="99"/>
      <c r="D51" s="94"/>
      <c r="E51" s="98" t="s">
        <v>27</v>
      </c>
      <c r="F51" s="5"/>
      <c r="G51" s="5"/>
      <c r="H51" s="5"/>
    </row>
    <row r="52" spans="1:8" s="7" customFormat="1" ht="39" customHeight="1">
      <c r="A52" s="563"/>
      <c r="B52" s="91"/>
      <c r="C52" s="99" t="s">
        <v>28</v>
      </c>
      <c r="D52" s="94"/>
      <c r="E52" s="98">
        <v>46</v>
      </c>
      <c r="F52" s="5"/>
      <c r="G52" s="5"/>
      <c r="H52" s="5"/>
    </row>
    <row r="53" spans="1:8" s="7" customFormat="1" ht="8.1" customHeight="1">
      <c r="A53" s="563"/>
      <c r="B53" s="91"/>
      <c r="C53" s="99"/>
      <c r="D53" s="94"/>
      <c r="E53" s="98"/>
      <c r="F53" s="5"/>
      <c r="G53" s="5"/>
      <c r="H53" s="5"/>
    </row>
    <row r="54" spans="1:8" s="7" customFormat="1" ht="39.950000000000003" customHeight="1">
      <c r="A54" s="563"/>
      <c r="B54" s="91"/>
      <c r="C54" s="99" t="s">
        <v>29</v>
      </c>
      <c r="D54" s="99"/>
      <c r="E54" s="98">
        <v>47</v>
      </c>
      <c r="F54" s="5"/>
      <c r="G54" s="5"/>
      <c r="H54" s="5"/>
    </row>
    <row r="55" spans="1:8" s="7" customFormat="1" ht="8.1" customHeight="1">
      <c r="A55" s="563"/>
      <c r="B55" s="91"/>
      <c r="C55" s="99"/>
      <c r="D55" s="99"/>
      <c r="E55" s="98"/>
      <c r="F55" s="5"/>
      <c r="G55" s="5"/>
      <c r="H55" s="5"/>
    </row>
    <row r="56" spans="1:8" s="7" customFormat="1" ht="39.950000000000003" customHeight="1">
      <c r="A56" s="563"/>
      <c r="B56" s="91"/>
      <c r="C56" s="99" t="s">
        <v>30</v>
      </c>
      <c r="D56" s="99"/>
      <c r="E56" s="98">
        <v>48</v>
      </c>
      <c r="F56" s="5"/>
      <c r="G56" s="5"/>
      <c r="H56" s="5"/>
    </row>
    <row r="57" spans="1:8" s="7" customFormat="1" ht="8.1" customHeight="1">
      <c r="A57" s="563"/>
      <c r="B57" s="91"/>
      <c r="C57" s="99"/>
      <c r="D57" s="99"/>
      <c r="E57" s="98"/>
      <c r="F57" s="5"/>
      <c r="G57" s="5"/>
      <c r="H57" s="5"/>
    </row>
    <row r="58" spans="1:8" s="7" customFormat="1" ht="39.950000000000003" customHeight="1">
      <c r="A58" s="563"/>
      <c r="B58" s="100"/>
      <c r="C58" s="102" t="s">
        <v>31</v>
      </c>
      <c r="D58" s="110"/>
      <c r="E58" s="93"/>
      <c r="F58" s="5"/>
      <c r="G58" s="5"/>
      <c r="H58" s="5"/>
    </row>
    <row r="59" spans="1:8" s="7" customFormat="1" ht="8.1" customHeight="1">
      <c r="A59" s="563"/>
      <c r="B59" s="100"/>
      <c r="C59" s="101"/>
      <c r="D59" s="101"/>
      <c r="E59" s="93"/>
      <c r="F59" s="5"/>
      <c r="G59" s="5"/>
      <c r="H59" s="5"/>
    </row>
    <row r="60" spans="1:8" s="7" customFormat="1" ht="50.1" customHeight="1">
      <c r="A60" s="563"/>
      <c r="B60" s="100"/>
      <c r="C60" s="99" t="s">
        <v>32</v>
      </c>
      <c r="D60" s="99"/>
      <c r="E60" s="98">
        <v>49</v>
      </c>
      <c r="F60" s="5"/>
      <c r="G60" s="5"/>
      <c r="H60" s="5"/>
    </row>
    <row r="61" spans="1:8" s="7" customFormat="1" ht="8.1" customHeight="1">
      <c r="A61" s="563"/>
      <c r="B61" s="100"/>
      <c r="C61" s="99"/>
      <c r="D61" s="99"/>
      <c r="E61" s="98"/>
      <c r="F61" s="5"/>
      <c r="G61" s="5"/>
      <c r="H61" s="5"/>
    </row>
    <row r="62" spans="1:8" s="7" customFormat="1" ht="50.1" customHeight="1">
      <c r="A62" s="563"/>
      <c r="B62" s="100"/>
      <c r="C62" s="99" t="s">
        <v>33</v>
      </c>
      <c r="D62" s="99"/>
      <c r="E62" s="98">
        <v>50</v>
      </c>
      <c r="F62" s="5"/>
      <c r="G62" s="5"/>
      <c r="H62" s="5"/>
    </row>
    <row r="63" spans="1:8" s="7" customFormat="1" ht="8.1" customHeight="1">
      <c r="A63" s="563"/>
      <c r="B63" s="100"/>
      <c r="C63" s="101"/>
      <c r="D63" s="101"/>
      <c r="E63" s="98"/>
      <c r="F63" s="5"/>
      <c r="G63" s="5"/>
      <c r="H63" s="5"/>
    </row>
    <row r="64" spans="1:8" s="7" customFormat="1" ht="39.950000000000003" customHeight="1">
      <c r="A64" s="563"/>
      <c r="B64" s="100"/>
      <c r="C64" s="102" t="s">
        <v>34</v>
      </c>
      <c r="D64" s="110"/>
      <c r="E64" s="93"/>
      <c r="F64" s="5"/>
      <c r="G64" s="5"/>
      <c r="H64" s="5"/>
    </row>
    <row r="65" spans="1:8" s="7" customFormat="1" ht="8.1" customHeight="1">
      <c r="A65" s="563"/>
      <c r="B65" s="100"/>
      <c r="C65" s="101"/>
      <c r="D65" s="101"/>
      <c r="E65" s="98"/>
      <c r="F65" s="5"/>
      <c r="G65" s="5"/>
      <c r="H65" s="5"/>
    </row>
    <row r="66" spans="1:8" s="7" customFormat="1" ht="50.1" customHeight="1">
      <c r="A66" s="563"/>
      <c r="B66" s="100"/>
      <c r="C66" s="99" t="s">
        <v>35</v>
      </c>
      <c r="D66" s="99"/>
      <c r="E66" s="98">
        <v>51</v>
      </c>
      <c r="F66" s="5"/>
      <c r="G66" s="5"/>
      <c r="H66" s="5"/>
    </row>
    <row r="67" spans="1:8" s="7" customFormat="1" ht="8.1" customHeight="1">
      <c r="A67" s="563"/>
      <c r="B67" s="100"/>
      <c r="C67" s="99"/>
      <c r="D67" s="99"/>
      <c r="E67" s="98"/>
      <c r="F67" s="5"/>
      <c r="G67" s="5"/>
      <c r="H67" s="5"/>
    </row>
    <row r="68" spans="1:8" s="7" customFormat="1" ht="50.1" customHeight="1">
      <c r="A68" s="563"/>
      <c r="B68" s="100"/>
      <c r="C68" s="99" t="s">
        <v>36</v>
      </c>
      <c r="D68" s="99"/>
      <c r="E68" s="98">
        <v>52</v>
      </c>
      <c r="F68" s="5"/>
      <c r="G68" s="5"/>
      <c r="H68" s="5"/>
    </row>
    <row r="69" spans="1:8" s="7" customFormat="1" ht="8.1" customHeight="1">
      <c r="A69" s="563"/>
      <c r="B69" s="100"/>
      <c r="C69" s="101"/>
      <c r="D69" s="101"/>
      <c r="E69" s="98"/>
      <c r="F69" s="5"/>
      <c r="G69" s="5"/>
      <c r="H69" s="5"/>
    </row>
    <row r="70" spans="1:8" s="7" customFormat="1" ht="39.950000000000003" customHeight="1">
      <c r="A70" s="563"/>
      <c r="B70" s="100"/>
      <c r="C70" s="102" t="s">
        <v>37</v>
      </c>
      <c r="D70" s="110"/>
      <c r="E70" s="93"/>
      <c r="F70" s="5"/>
      <c r="G70" s="5"/>
      <c r="H70" s="5"/>
    </row>
    <row r="71" spans="1:8" s="7" customFormat="1" ht="8.1" customHeight="1">
      <c r="A71" s="563"/>
      <c r="B71" s="100"/>
      <c r="C71" s="101"/>
      <c r="D71" s="101"/>
      <c r="E71" s="98"/>
      <c r="F71" s="5"/>
      <c r="G71" s="5"/>
      <c r="H71" s="5"/>
    </row>
    <row r="72" spans="1:8" s="7" customFormat="1" ht="50.1" customHeight="1">
      <c r="A72" s="563"/>
      <c r="B72" s="100"/>
      <c r="C72" s="99" t="s">
        <v>38</v>
      </c>
      <c r="D72" s="99"/>
      <c r="E72" s="98">
        <v>53</v>
      </c>
      <c r="F72" s="5"/>
      <c r="G72" s="5"/>
      <c r="H72" s="5"/>
    </row>
    <row r="73" spans="1:8" s="7" customFormat="1" ht="8.1" customHeight="1">
      <c r="A73" s="563"/>
      <c r="B73" s="100"/>
      <c r="C73" s="99"/>
      <c r="D73" s="99"/>
      <c r="E73" s="98"/>
      <c r="F73" s="5"/>
      <c r="G73" s="5"/>
      <c r="H73" s="5"/>
    </row>
    <row r="74" spans="1:8" s="7" customFormat="1" ht="50.1" customHeight="1">
      <c r="A74" s="563"/>
      <c r="B74" s="100"/>
      <c r="C74" s="99" t="s">
        <v>39</v>
      </c>
      <c r="D74" s="99"/>
      <c r="E74" s="98">
        <v>54</v>
      </c>
      <c r="F74" s="5"/>
      <c r="G74" s="5"/>
      <c r="H74" s="5"/>
    </row>
    <row r="75" spans="1:8" s="7" customFormat="1" ht="8.1" customHeight="1">
      <c r="A75" s="563"/>
      <c r="B75" s="100"/>
      <c r="C75" s="101"/>
      <c r="D75" s="101"/>
      <c r="E75" s="98"/>
      <c r="F75" s="5"/>
      <c r="G75" s="5"/>
      <c r="H75" s="5"/>
    </row>
    <row r="76" spans="1:8" s="7" customFormat="1" ht="39.950000000000003" customHeight="1">
      <c r="A76" s="563"/>
      <c r="B76" s="100"/>
      <c r="C76" s="102" t="s">
        <v>40</v>
      </c>
      <c r="D76" s="110"/>
      <c r="E76" s="93"/>
      <c r="F76" s="6"/>
      <c r="G76" s="5"/>
      <c r="H76" s="5"/>
    </row>
    <row r="77" spans="1:8" s="7" customFormat="1" ht="8.1" customHeight="1">
      <c r="A77" s="563"/>
      <c r="B77" s="100"/>
      <c r="C77" s="101"/>
      <c r="D77" s="101"/>
      <c r="E77" s="98"/>
      <c r="F77" s="5"/>
      <c r="G77" s="5"/>
      <c r="H77" s="5"/>
    </row>
    <row r="78" spans="1:8" s="7" customFormat="1" ht="50.1" customHeight="1">
      <c r="A78" s="563"/>
      <c r="B78" s="100"/>
      <c r="C78" s="99" t="s">
        <v>41</v>
      </c>
      <c r="D78" s="99"/>
      <c r="E78" s="98">
        <v>55</v>
      </c>
      <c r="F78" s="5"/>
      <c r="G78" s="5"/>
      <c r="H78" s="5"/>
    </row>
    <row r="79" spans="1:8" s="7" customFormat="1" ht="8.1" customHeight="1">
      <c r="A79" s="563"/>
      <c r="B79" s="100"/>
      <c r="C79" s="99"/>
      <c r="D79" s="99"/>
      <c r="E79" s="98"/>
      <c r="F79" s="5"/>
      <c r="G79" s="5"/>
      <c r="H79" s="5"/>
    </row>
    <row r="80" spans="1:8" s="7" customFormat="1" ht="50.1" customHeight="1">
      <c r="A80" s="563"/>
      <c r="B80" s="100"/>
      <c r="C80" s="99" t="s">
        <v>42</v>
      </c>
      <c r="D80" s="99"/>
      <c r="E80" s="98">
        <v>56</v>
      </c>
      <c r="F80" s="5"/>
      <c r="G80" s="5"/>
      <c r="H80" s="5"/>
    </row>
    <row r="81" spans="1:8" s="7" customFormat="1" ht="8.1" customHeight="1">
      <c r="A81" s="563"/>
      <c r="B81" s="100"/>
      <c r="C81" s="99"/>
      <c r="D81" s="99"/>
      <c r="E81" s="98"/>
      <c r="F81" s="5"/>
      <c r="G81" s="5"/>
      <c r="H81" s="5"/>
    </row>
    <row r="82" spans="1:8" s="7" customFormat="1" ht="50.1" customHeight="1">
      <c r="A82" s="563"/>
      <c r="B82" s="100"/>
      <c r="C82" s="99" t="s">
        <v>43</v>
      </c>
      <c r="D82" s="99"/>
      <c r="E82" s="98">
        <v>57</v>
      </c>
      <c r="F82" s="5"/>
      <c r="G82" s="5"/>
      <c r="H82" s="5"/>
    </row>
    <row r="83" spans="1:8" s="7" customFormat="1" ht="8.1" customHeight="1">
      <c r="A83" s="563"/>
      <c r="B83" s="100"/>
      <c r="C83" s="99"/>
      <c r="D83" s="99"/>
      <c r="E83" s="98"/>
      <c r="F83" s="5"/>
      <c r="G83" s="5"/>
      <c r="H83" s="5"/>
    </row>
    <row r="84" spans="1:8" s="7" customFormat="1" ht="50.1" customHeight="1">
      <c r="A84" s="563"/>
      <c r="B84" s="100"/>
      <c r="C84" s="99" t="s">
        <v>44</v>
      </c>
      <c r="D84" s="99"/>
      <c r="E84" s="98">
        <v>58</v>
      </c>
      <c r="F84" s="5"/>
      <c r="G84" s="5"/>
      <c r="H84" s="5"/>
    </row>
    <row r="85" spans="1:8" s="7" customFormat="1" ht="8.1" customHeight="1">
      <c r="A85" s="563"/>
      <c r="B85" s="100"/>
      <c r="C85" s="99"/>
      <c r="D85" s="99"/>
      <c r="E85" s="98"/>
      <c r="F85" s="5"/>
      <c r="G85" s="5"/>
      <c r="H85" s="5"/>
    </row>
    <row r="86" spans="1:8" s="7" customFormat="1" ht="50.1" customHeight="1">
      <c r="A86" s="563"/>
      <c r="B86" s="100"/>
      <c r="C86" s="99" t="s">
        <v>45</v>
      </c>
      <c r="D86" s="99"/>
      <c r="E86" s="98">
        <v>59</v>
      </c>
      <c r="F86" s="5"/>
      <c r="G86" s="5"/>
      <c r="H86" s="5"/>
    </row>
    <row r="87" spans="1:8" s="7" customFormat="1" ht="8.1" customHeight="1">
      <c r="A87" s="563"/>
      <c r="B87" s="100"/>
      <c r="C87" s="101"/>
      <c r="D87" s="101"/>
      <c r="E87" s="98"/>
      <c r="F87" s="5"/>
      <c r="G87" s="5"/>
      <c r="H87" s="5"/>
    </row>
    <row r="88" spans="1:8" s="7" customFormat="1" ht="39.950000000000003" customHeight="1">
      <c r="A88" s="563"/>
      <c r="B88" s="100"/>
      <c r="C88" s="102" t="s">
        <v>46</v>
      </c>
      <c r="D88" s="110"/>
      <c r="E88" s="93"/>
      <c r="F88" s="5"/>
      <c r="G88" s="5"/>
      <c r="H88" s="5"/>
    </row>
    <row r="89" spans="1:8" s="7" customFormat="1" ht="8.1" customHeight="1">
      <c r="A89" s="563"/>
      <c r="B89" s="100"/>
      <c r="C89" s="101"/>
      <c r="D89" s="101"/>
      <c r="E89" s="98"/>
      <c r="F89" s="5"/>
      <c r="G89" s="5"/>
      <c r="H89" s="5"/>
    </row>
    <row r="90" spans="1:8" s="7" customFormat="1" ht="50.1" customHeight="1">
      <c r="A90" s="563"/>
      <c r="B90" s="100"/>
      <c r="C90" s="99" t="s">
        <v>47</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D4A52-4E16-49D3-BAF1-66D6379B36F6}">
  <sheetPr>
    <pageSetUpPr fitToPage="1"/>
  </sheetPr>
  <dimension ref="A1:Y51"/>
  <sheetViews>
    <sheetView view="pageBreakPreview" zoomScale="85" zoomScaleNormal="100" zoomScaleSheetLayoutView="85" workbookViewId="0">
      <selection activeCell="G24" sqref="G24"/>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137</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v>1</v>
      </c>
      <c r="D10" s="270"/>
      <c r="E10" s="270">
        <v>9</v>
      </c>
      <c r="F10" s="270"/>
      <c r="G10" s="270"/>
      <c r="H10" s="270"/>
      <c r="I10" s="270"/>
      <c r="J10" s="270"/>
      <c r="K10" s="189">
        <v>10</v>
      </c>
      <c r="L10" s="126"/>
      <c r="M10" s="187" t="s">
        <v>131</v>
      </c>
      <c r="N10" s="188">
        <v>324</v>
      </c>
      <c r="O10" s="126"/>
      <c r="P10" s="126"/>
      <c r="Q10" s="126"/>
      <c r="R10" s="126"/>
      <c r="S10" s="126"/>
      <c r="T10" s="126"/>
      <c r="U10" s="126"/>
      <c r="V10" s="126"/>
      <c r="W10" s="126"/>
      <c r="X10" s="126"/>
      <c r="Y10" s="126"/>
    </row>
    <row r="11" spans="1:25" ht="21" customHeight="1">
      <c r="A11" s="269" t="s">
        <v>103</v>
      </c>
      <c r="B11" s="134"/>
      <c r="C11" s="270">
        <v>3</v>
      </c>
      <c r="D11" s="270"/>
      <c r="E11" s="270">
        <v>10</v>
      </c>
      <c r="F11" s="270"/>
      <c r="G11" s="270">
        <v>1</v>
      </c>
      <c r="H11" s="270"/>
      <c r="I11" s="270">
        <v>1</v>
      </c>
      <c r="J11" s="270"/>
      <c r="K11" s="189">
        <v>15</v>
      </c>
      <c r="L11" s="126"/>
      <c r="M11" s="187" t="s">
        <v>108</v>
      </c>
      <c r="N11" s="188">
        <v>191</v>
      </c>
      <c r="O11" s="126"/>
      <c r="P11" s="126"/>
      <c r="Q11" s="126"/>
      <c r="R11" s="126"/>
      <c r="S11" s="126"/>
      <c r="T11" s="126"/>
      <c r="U11" s="126"/>
      <c r="V11" s="126"/>
      <c r="W11" s="126"/>
      <c r="X11" s="126"/>
      <c r="Y11" s="126"/>
    </row>
    <row r="12" spans="1:25" ht="21" customHeight="1">
      <c r="A12" s="269" t="s">
        <v>104</v>
      </c>
      <c r="B12" s="134"/>
      <c r="C12" s="270"/>
      <c r="D12" s="270"/>
      <c r="E12" s="270"/>
      <c r="F12" s="270"/>
      <c r="G12" s="270"/>
      <c r="H12" s="270"/>
      <c r="I12" s="270"/>
      <c r="J12" s="270"/>
      <c r="K12" s="189">
        <v>0</v>
      </c>
      <c r="L12" s="126"/>
      <c r="M12" s="187" t="s">
        <v>112</v>
      </c>
      <c r="N12" s="188">
        <v>183</v>
      </c>
      <c r="O12" s="126"/>
      <c r="P12" s="126"/>
      <c r="Q12" s="126"/>
      <c r="R12" s="126"/>
      <c r="S12" s="126"/>
      <c r="T12" s="126"/>
      <c r="U12" s="126"/>
      <c r="V12" s="126"/>
      <c r="W12" s="126"/>
      <c r="X12" s="126"/>
      <c r="Y12" s="126"/>
    </row>
    <row r="13" spans="1:25" ht="21" customHeight="1">
      <c r="A13" s="269" t="s">
        <v>105</v>
      </c>
      <c r="B13" s="134"/>
      <c r="C13" s="270"/>
      <c r="D13" s="270"/>
      <c r="E13" s="270">
        <v>5</v>
      </c>
      <c r="F13" s="270"/>
      <c r="G13" s="270"/>
      <c r="H13" s="270"/>
      <c r="I13" s="270">
        <v>4</v>
      </c>
      <c r="J13" s="270"/>
      <c r="K13" s="189">
        <v>9</v>
      </c>
      <c r="L13" s="126"/>
      <c r="M13" s="187" t="s">
        <v>129</v>
      </c>
      <c r="N13" s="188">
        <v>97</v>
      </c>
      <c r="O13" s="126"/>
      <c r="P13" s="126"/>
      <c r="Q13" s="126"/>
      <c r="R13" s="126"/>
      <c r="S13" s="126"/>
      <c r="T13" s="126"/>
      <c r="U13" s="126"/>
      <c r="V13" s="126"/>
      <c r="W13" s="126"/>
      <c r="X13" s="126"/>
      <c r="Y13" s="126"/>
    </row>
    <row r="14" spans="1:25" ht="21" customHeight="1">
      <c r="A14" s="269" t="s">
        <v>106</v>
      </c>
      <c r="B14" s="134"/>
      <c r="C14" s="270">
        <v>2</v>
      </c>
      <c r="D14" s="270"/>
      <c r="E14" s="270">
        <v>26</v>
      </c>
      <c r="F14" s="270"/>
      <c r="G14" s="270">
        <v>4</v>
      </c>
      <c r="H14" s="270"/>
      <c r="I14" s="270">
        <v>9</v>
      </c>
      <c r="J14" s="270"/>
      <c r="K14" s="189">
        <v>41</v>
      </c>
      <c r="L14" s="126"/>
      <c r="M14" s="187" t="s">
        <v>113</v>
      </c>
      <c r="N14" s="188">
        <v>96</v>
      </c>
      <c r="O14" s="126"/>
      <c r="P14" s="126"/>
      <c r="Q14" s="126"/>
      <c r="R14" s="126"/>
      <c r="S14" s="126"/>
      <c r="T14" s="126"/>
      <c r="U14" s="126"/>
      <c r="V14" s="126"/>
      <c r="W14" s="126"/>
      <c r="X14" s="126"/>
      <c r="Y14" s="126"/>
    </row>
    <row r="15" spans="1:25" ht="21" customHeight="1">
      <c r="A15" s="269" t="s">
        <v>107</v>
      </c>
      <c r="B15" s="134"/>
      <c r="C15" s="270">
        <v>6</v>
      </c>
      <c r="D15" s="270"/>
      <c r="E15" s="270">
        <v>19</v>
      </c>
      <c r="F15" s="270"/>
      <c r="G15" s="270">
        <v>1</v>
      </c>
      <c r="H15" s="270"/>
      <c r="I15" s="270">
        <v>12</v>
      </c>
      <c r="J15" s="270"/>
      <c r="K15" s="189">
        <v>38</v>
      </c>
      <c r="L15" s="126"/>
      <c r="M15" s="187" t="s">
        <v>114</v>
      </c>
      <c r="N15" s="188">
        <v>91</v>
      </c>
      <c r="O15" s="126"/>
      <c r="P15" s="126"/>
      <c r="Q15" s="126"/>
      <c r="R15" s="126"/>
      <c r="S15" s="126"/>
      <c r="T15" s="126"/>
      <c r="U15" s="126"/>
      <c r="V15" s="126"/>
      <c r="W15" s="126"/>
      <c r="X15" s="126"/>
      <c r="Y15" s="126"/>
    </row>
    <row r="16" spans="1:25" ht="21" customHeight="1">
      <c r="A16" s="269" t="s">
        <v>108</v>
      </c>
      <c r="B16" s="134"/>
      <c r="C16" s="270">
        <v>12</v>
      </c>
      <c r="D16" s="270"/>
      <c r="E16" s="270">
        <v>90</v>
      </c>
      <c r="F16" s="270"/>
      <c r="G16" s="270">
        <v>44</v>
      </c>
      <c r="H16" s="270"/>
      <c r="I16" s="270">
        <v>45</v>
      </c>
      <c r="J16" s="270"/>
      <c r="K16" s="189">
        <v>191</v>
      </c>
      <c r="L16" s="126"/>
      <c r="M16" s="187" t="s">
        <v>122</v>
      </c>
      <c r="N16" s="188">
        <v>76</v>
      </c>
      <c r="O16" s="126"/>
      <c r="P16" s="126"/>
      <c r="Q16" s="126"/>
      <c r="R16" s="126"/>
      <c r="S16" s="126"/>
      <c r="T16" s="126"/>
      <c r="U16" s="126"/>
      <c r="V16" s="126"/>
      <c r="W16" s="126"/>
      <c r="X16" s="126"/>
      <c r="Y16" s="126"/>
    </row>
    <row r="17" spans="1:25" ht="21" customHeight="1">
      <c r="A17" s="269" t="s">
        <v>109</v>
      </c>
      <c r="B17" s="134"/>
      <c r="C17" s="270">
        <v>3</v>
      </c>
      <c r="D17" s="270"/>
      <c r="E17" s="270">
        <v>39</v>
      </c>
      <c r="F17" s="270"/>
      <c r="G17" s="270">
        <v>1</v>
      </c>
      <c r="H17" s="270"/>
      <c r="I17" s="270">
        <v>6</v>
      </c>
      <c r="J17" s="270"/>
      <c r="K17" s="189">
        <v>49</v>
      </c>
      <c r="L17" s="126"/>
      <c r="M17" s="187" t="s">
        <v>133</v>
      </c>
      <c r="N17" s="188">
        <v>61</v>
      </c>
      <c r="O17" s="126"/>
      <c r="P17" s="126"/>
      <c r="Q17" s="126"/>
      <c r="R17" s="126"/>
      <c r="S17" s="126"/>
      <c r="T17" s="126"/>
      <c r="U17" s="126"/>
      <c r="V17" s="126"/>
      <c r="W17" s="126"/>
      <c r="X17" s="126"/>
      <c r="Y17" s="126"/>
    </row>
    <row r="18" spans="1:25" ht="21" customHeight="1">
      <c r="A18" s="269" t="s">
        <v>110</v>
      </c>
      <c r="B18" s="134"/>
      <c r="C18" s="270">
        <v>1</v>
      </c>
      <c r="D18" s="270"/>
      <c r="E18" s="270">
        <v>2</v>
      </c>
      <c r="F18" s="270"/>
      <c r="G18" s="270">
        <v>2</v>
      </c>
      <c r="H18" s="270"/>
      <c r="I18" s="270">
        <v>5</v>
      </c>
      <c r="J18" s="270"/>
      <c r="K18" s="189">
        <v>10</v>
      </c>
      <c r="L18" s="126"/>
      <c r="M18" s="187" t="s">
        <v>109</v>
      </c>
      <c r="N18" s="188">
        <v>49</v>
      </c>
      <c r="O18" s="126"/>
      <c r="P18" s="126"/>
      <c r="Q18" s="126"/>
      <c r="R18" s="126"/>
      <c r="S18" s="126"/>
      <c r="T18" s="126"/>
      <c r="U18" s="126"/>
      <c r="V18" s="126"/>
      <c r="W18" s="126"/>
      <c r="X18" s="126"/>
      <c r="Y18" s="126"/>
    </row>
    <row r="19" spans="1:25" ht="21" customHeight="1">
      <c r="A19" s="269" t="s">
        <v>111</v>
      </c>
      <c r="B19" s="134"/>
      <c r="C19" s="270">
        <v>4</v>
      </c>
      <c r="D19" s="270"/>
      <c r="E19" s="270">
        <v>7</v>
      </c>
      <c r="F19" s="270"/>
      <c r="G19" s="270">
        <v>1</v>
      </c>
      <c r="H19" s="270"/>
      <c r="I19" s="270">
        <v>11</v>
      </c>
      <c r="J19" s="270"/>
      <c r="K19" s="189">
        <v>23</v>
      </c>
      <c r="L19" s="126"/>
      <c r="M19" s="187" t="s">
        <v>115</v>
      </c>
      <c r="N19" s="188">
        <v>43</v>
      </c>
      <c r="O19" s="126"/>
      <c r="P19" s="126"/>
      <c r="Q19" s="126"/>
      <c r="R19" s="126"/>
      <c r="S19" s="126"/>
      <c r="T19" s="126"/>
      <c r="U19" s="126"/>
      <c r="V19" s="126"/>
      <c r="W19" s="126"/>
      <c r="X19" s="126"/>
      <c r="Y19" s="126"/>
    </row>
    <row r="20" spans="1:25" ht="21" customHeight="1">
      <c r="A20" s="269" t="s">
        <v>112</v>
      </c>
      <c r="B20" s="134"/>
      <c r="C20" s="270">
        <v>3</v>
      </c>
      <c r="D20" s="270"/>
      <c r="E20" s="270">
        <v>128</v>
      </c>
      <c r="F20" s="270"/>
      <c r="G20" s="270">
        <v>28</v>
      </c>
      <c r="H20" s="270"/>
      <c r="I20" s="270">
        <v>24</v>
      </c>
      <c r="J20" s="270"/>
      <c r="K20" s="189">
        <v>183</v>
      </c>
      <c r="L20" s="126"/>
      <c r="M20" s="187" t="s">
        <v>128</v>
      </c>
      <c r="N20" s="188">
        <v>43</v>
      </c>
      <c r="O20" s="126"/>
      <c r="P20" s="126"/>
      <c r="Q20" s="126"/>
      <c r="R20" s="126"/>
      <c r="S20" s="126"/>
      <c r="T20" s="126"/>
      <c r="U20" s="126"/>
      <c r="V20" s="126"/>
      <c r="W20" s="126"/>
      <c r="X20" s="126"/>
      <c r="Y20" s="126"/>
    </row>
    <row r="21" spans="1:25" ht="21" customHeight="1">
      <c r="A21" s="269" t="s">
        <v>113</v>
      </c>
      <c r="B21" s="134"/>
      <c r="C21" s="270">
        <v>6</v>
      </c>
      <c r="D21" s="270"/>
      <c r="E21" s="270">
        <v>85</v>
      </c>
      <c r="F21" s="270"/>
      <c r="G21" s="270">
        <v>1</v>
      </c>
      <c r="H21" s="270"/>
      <c r="I21" s="270">
        <v>4</v>
      </c>
      <c r="J21" s="270"/>
      <c r="K21" s="189">
        <v>96</v>
      </c>
      <c r="L21" s="126"/>
      <c r="M21" s="187" t="s">
        <v>106</v>
      </c>
      <c r="N21" s="188">
        <v>41</v>
      </c>
      <c r="O21" s="126"/>
      <c r="P21" s="126"/>
      <c r="Q21" s="126"/>
      <c r="R21" s="126"/>
      <c r="S21" s="126"/>
      <c r="T21" s="126"/>
      <c r="U21" s="126"/>
      <c r="V21" s="126"/>
      <c r="W21" s="126"/>
      <c r="X21" s="126"/>
      <c r="Y21" s="126"/>
    </row>
    <row r="22" spans="1:25" ht="21" customHeight="1">
      <c r="A22" s="269" t="s">
        <v>114</v>
      </c>
      <c r="B22" s="134"/>
      <c r="C22" s="270">
        <v>9</v>
      </c>
      <c r="D22" s="270"/>
      <c r="E22" s="270">
        <v>21</v>
      </c>
      <c r="F22" s="270"/>
      <c r="G22" s="270">
        <v>22</v>
      </c>
      <c r="H22" s="270"/>
      <c r="I22" s="270">
        <v>39</v>
      </c>
      <c r="J22" s="270"/>
      <c r="K22" s="189">
        <v>91</v>
      </c>
      <c r="L22" s="126"/>
      <c r="M22" s="187" t="s">
        <v>117</v>
      </c>
      <c r="N22" s="188">
        <v>40</v>
      </c>
      <c r="O22" s="126"/>
      <c r="P22" s="126"/>
      <c r="Q22" s="126"/>
      <c r="R22" s="126"/>
      <c r="S22" s="126"/>
      <c r="T22" s="126"/>
      <c r="U22" s="126"/>
      <c r="V22" s="126"/>
      <c r="W22" s="126"/>
      <c r="X22" s="126"/>
      <c r="Y22" s="126"/>
    </row>
    <row r="23" spans="1:25" ht="21" customHeight="1">
      <c r="A23" s="269" t="s">
        <v>115</v>
      </c>
      <c r="B23" s="134"/>
      <c r="C23" s="270">
        <v>4</v>
      </c>
      <c r="D23" s="270"/>
      <c r="E23" s="270">
        <v>20</v>
      </c>
      <c r="F23" s="270"/>
      <c r="G23" s="270">
        <v>13</v>
      </c>
      <c r="H23" s="270"/>
      <c r="I23" s="270">
        <v>6</v>
      </c>
      <c r="J23" s="270"/>
      <c r="K23" s="189">
        <v>43</v>
      </c>
      <c r="L23" s="126"/>
      <c r="M23" s="187" t="s">
        <v>107</v>
      </c>
      <c r="N23" s="188">
        <v>38</v>
      </c>
      <c r="O23" s="126"/>
      <c r="P23" s="126"/>
      <c r="Q23" s="126"/>
      <c r="R23" s="126"/>
      <c r="S23" s="126"/>
      <c r="T23" s="126"/>
      <c r="U23" s="126"/>
      <c r="V23" s="126"/>
      <c r="W23" s="126"/>
      <c r="X23" s="126"/>
      <c r="Y23" s="126"/>
    </row>
    <row r="24" spans="1:25" ht="21" customHeight="1">
      <c r="A24" s="269" t="s">
        <v>116</v>
      </c>
      <c r="B24" s="134"/>
      <c r="C24" s="270">
        <v>5</v>
      </c>
      <c r="D24" s="270"/>
      <c r="E24" s="270">
        <v>15</v>
      </c>
      <c r="F24" s="270"/>
      <c r="G24" s="270">
        <v>1</v>
      </c>
      <c r="H24" s="270"/>
      <c r="I24" s="270">
        <v>13</v>
      </c>
      <c r="J24" s="270"/>
      <c r="K24" s="189">
        <v>34</v>
      </c>
      <c r="L24" s="126"/>
      <c r="M24" s="187" t="s">
        <v>116</v>
      </c>
      <c r="N24" s="188">
        <v>34</v>
      </c>
      <c r="O24" s="126"/>
      <c r="P24" s="126"/>
      <c r="Q24" s="126"/>
      <c r="R24" s="126"/>
      <c r="S24" s="126"/>
      <c r="T24" s="126"/>
      <c r="U24" s="126"/>
      <c r="V24" s="126"/>
      <c r="W24" s="126"/>
      <c r="X24" s="126"/>
      <c r="Y24" s="126"/>
    </row>
    <row r="25" spans="1:25" ht="21" customHeight="1">
      <c r="A25" s="269" t="s">
        <v>117</v>
      </c>
      <c r="B25" s="134"/>
      <c r="C25" s="270">
        <v>3</v>
      </c>
      <c r="D25" s="270"/>
      <c r="E25" s="270">
        <v>11</v>
      </c>
      <c r="F25" s="270"/>
      <c r="G25" s="270">
        <v>6</v>
      </c>
      <c r="H25" s="270"/>
      <c r="I25" s="270">
        <v>20</v>
      </c>
      <c r="J25" s="270"/>
      <c r="K25" s="189">
        <v>40</v>
      </c>
      <c r="L25" s="126"/>
      <c r="M25" s="187" t="s">
        <v>120</v>
      </c>
      <c r="N25" s="188">
        <v>30</v>
      </c>
      <c r="O25" s="126"/>
      <c r="P25" s="126"/>
      <c r="Q25" s="126"/>
      <c r="R25" s="126"/>
      <c r="S25" s="126"/>
      <c r="T25" s="126"/>
      <c r="U25" s="126"/>
      <c r="V25" s="126"/>
      <c r="W25" s="126"/>
      <c r="X25" s="126"/>
      <c r="Y25" s="126"/>
    </row>
    <row r="26" spans="1:25" ht="21" customHeight="1">
      <c r="A26" s="269" t="s">
        <v>118</v>
      </c>
      <c r="B26" s="134"/>
      <c r="C26" s="270"/>
      <c r="D26" s="270"/>
      <c r="E26" s="270">
        <v>2</v>
      </c>
      <c r="F26" s="270"/>
      <c r="G26" s="270">
        <v>7</v>
      </c>
      <c r="H26" s="270"/>
      <c r="I26" s="270">
        <v>2</v>
      </c>
      <c r="J26" s="270"/>
      <c r="K26" s="189">
        <v>11</v>
      </c>
      <c r="L26" s="126"/>
      <c r="M26" s="187" t="s">
        <v>121</v>
      </c>
      <c r="N26" s="188">
        <v>29</v>
      </c>
      <c r="O26" s="126"/>
      <c r="P26" s="126"/>
      <c r="Q26" s="126"/>
      <c r="R26" s="126"/>
      <c r="S26" s="126"/>
      <c r="T26" s="126"/>
      <c r="U26" s="126"/>
      <c r="V26" s="126"/>
      <c r="W26" s="126"/>
      <c r="X26" s="126"/>
      <c r="Y26" s="126"/>
    </row>
    <row r="27" spans="1:25" ht="21" customHeight="1">
      <c r="A27" s="269" t="s">
        <v>119</v>
      </c>
      <c r="B27" s="134"/>
      <c r="C27" s="270"/>
      <c r="D27" s="270"/>
      <c r="E27" s="270">
        <v>4</v>
      </c>
      <c r="F27" s="270"/>
      <c r="G27" s="270">
        <v>1</v>
      </c>
      <c r="H27" s="270"/>
      <c r="I27" s="270">
        <v>1</v>
      </c>
      <c r="J27" s="270"/>
      <c r="K27" s="189">
        <v>6</v>
      </c>
      <c r="L27" s="126"/>
      <c r="M27" s="187" t="s">
        <v>130</v>
      </c>
      <c r="N27" s="188">
        <v>29</v>
      </c>
      <c r="O27" s="126"/>
      <c r="P27" s="126"/>
      <c r="Q27" s="126"/>
      <c r="R27" s="126"/>
      <c r="S27" s="126"/>
      <c r="T27" s="126"/>
      <c r="U27" s="126"/>
      <c r="V27" s="126"/>
      <c r="W27" s="126"/>
      <c r="X27" s="126"/>
      <c r="Y27" s="126"/>
    </row>
    <row r="28" spans="1:25" ht="21" customHeight="1">
      <c r="A28" s="269" t="s">
        <v>120</v>
      </c>
      <c r="B28" s="134"/>
      <c r="C28" s="270">
        <v>5</v>
      </c>
      <c r="D28" s="270"/>
      <c r="E28" s="270">
        <v>19</v>
      </c>
      <c r="F28" s="270"/>
      <c r="G28" s="270">
        <v>1</v>
      </c>
      <c r="H28" s="270"/>
      <c r="I28" s="270">
        <v>5</v>
      </c>
      <c r="J28" s="270"/>
      <c r="K28" s="189">
        <v>30</v>
      </c>
      <c r="L28" s="126"/>
      <c r="M28" s="187" t="s">
        <v>124</v>
      </c>
      <c r="N28" s="188">
        <v>28</v>
      </c>
      <c r="O28" s="126"/>
      <c r="P28" s="126"/>
      <c r="Q28" s="126"/>
      <c r="R28" s="126"/>
      <c r="S28" s="126"/>
      <c r="T28" s="126"/>
      <c r="U28" s="126"/>
      <c r="V28" s="126"/>
      <c r="W28" s="126"/>
      <c r="X28" s="126"/>
      <c r="Y28" s="126"/>
    </row>
    <row r="29" spans="1:25" ht="21" customHeight="1">
      <c r="A29" s="269" t="s">
        <v>121</v>
      </c>
      <c r="B29" s="134"/>
      <c r="C29" s="270">
        <v>3</v>
      </c>
      <c r="D29" s="270"/>
      <c r="E29" s="270">
        <v>9</v>
      </c>
      <c r="F29" s="270"/>
      <c r="G29" s="270">
        <v>5</v>
      </c>
      <c r="H29" s="270"/>
      <c r="I29" s="270">
        <v>12</v>
      </c>
      <c r="J29" s="270"/>
      <c r="K29" s="189">
        <v>29</v>
      </c>
      <c r="L29" s="126"/>
      <c r="M29" s="187" t="s">
        <v>111</v>
      </c>
      <c r="N29" s="188">
        <v>23</v>
      </c>
      <c r="O29" s="126"/>
      <c r="P29" s="126"/>
      <c r="Q29" s="126"/>
      <c r="R29" s="126"/>
      <c r="S29" s="126"/>
      <c r="T29" s="126"/>
      <c r="U29" s="126"/>
      <c r="V29" s="126"/>
      <c r="W29" s="126"/>
      <c r="X29" s="126"/>
      <c r="Y29" s="126"/>
    </row>
    <row r="30" spans="1:25" ht="21" customHeight="1">
      <c r="A30" s="269" t="s">
        <v>122</v>
      </c>
      <c r="B30" s="134"/>
      <c r="C30" s="270">
        <v>14</v>
      </c>
      <c r="D30" s="270"/>
      <c r="E30" s="270">
        <v>20</v>
      </c>
      <c r="F30" s="270"/>
      <c r="G30" s="270">
        <v>22</v>
      </c>
      <c r="H30" s="270"/>
      <c r="I30" s="270">
        <v>20</v>
      </c>
      <c r="J30" s="270"/>
      <c r="K30" s="189">
        <v>76</v>
      </c>
      <c r="L30" s="126"/>
      <c r="M30" s="187" t="s">
        <v>528</v>
      </c>
      <c r="N30" s="188">
        <v>22</v>
      </c>
      <c r="O30" s="126"/>
      <c r="P30" s="126"/>
      <c r="Q30" s="126"/>
      <c r="R30" s="126"/>
      <c r="S30" s="126"/>
      <c r="T30" s="126"/>
      <c r="U30" s="126"/>
      <c r="V30" s="126"/>
      <c r="W30" s="126"/>
      <c r="X30" s="126"/>
      <c r="Y30" s="126"/>
    </row>
    <row r="31" spans="1:25" ht="21" customHeight="1">
      <c r="A31" s="269" t="s">
        <v>123</v>
      </c>
      <c r="B31" s="134"/>
      <c r="C31" s="270"/>
      <c r="D31" s="270"/>
      <c r="E31" s="270">
        <v>10</v>
      </c>
      <c r="F31" s="270"/>
      <c r="G31" s="270">
        <v>1</v>
      </c>
      <c r="H31" s="270"/>
      <c r="I31" s="270">
        <v>1</v>
      </c>
      <c r="J31" s="270"/>
      <c r="K31" s="189">
        <v>12</v>
      </c>
      <c r="L31" s="126"/>
      <c r="M31" s="187" t="s">
        <v>125</v>
      </c>
      <c r="N31" s="188">
        <v>20</v>
      </c>
      <c r="O31" s="126"/>
      <c r="P31" s="126"/>
      <c r="Q31" s="126"/>
      <c r="R31" s="126"/>
      <c r="S31" s="126"/>
      <c r="T31" s="126"/>
      <c r="U31" s="126"/>
      <c r="V31" s="126"/>
      <c r="W31" s="126"/>
      <c r="X31" s="126"/>
      <c r="Y31" s="126"/>
    </row>
    <row r="32" spans="1:25" ht="21" customHeight="1">
      <c r="A32" s="269" t="s">
        <v>124</v>
      </c>
      <c r="B32" s="134"/>
      <c r="C32" s="270">
        <v>6</v>
      </c>
      <c r="D32" s="270"/>
      <c r="E32" s="270">
        <v>16</v>
      </c>
      <c r="F32" s="270"/>
      <c r="G32" s="270"/>
      <c r="H32" s="270"/>
      <c r="I32" s="270">
        <v>6</v>
      </c>
      <c r="J32" s="270"/>
      <c r="K32" s="189">
        <v>28</v>
      </c>
      <c r="L32" s="126"/>
      <c r="M32" s="187" t="s">
        <v>126</v>
      </c>
      <c r="N32" s="188">
        <v>19</v>
      </c>
      <c r="O32" s="126"/>
      <c r="P32" s="126"/>
      <c r="Q32" s="126"/>
      <c r="R32" s="126"/>
      <c r="S32" s="126"/>
      <c r="T32" s="126"/>
      <c r="U32" s="126"/>
      <c r="V32" s="126"/>
      <c r="W32" s="126"/>
      <c r="X32" s="126"/>
      <c r="Y32" s="126"/>
    </row>
    <row r="33" spans="1:25" ht="21" customHeight="1">
      <c r="A33" s="269" t="s">
        <v>125</v>
      </c>
      <c r="B33" s="134"/>
      <c r="C33" s="270">
        <v>1</v>
      </c>
      <c r="D33" s="270"/>
      <c r="E33" s="270">
        <v>3</v>
      </c>
      <c r="F33" s="270"/>
      <c r="G33" s="270">
        <v>4</v>
      </c>
      <c r="H33" s="270"/>
      <c r="I33" s="270">
        <v>12</v>
      </c>
      <c r="J33" s="270"/>
      <c r="K33" s="189">
        <v>20</v>
      </c>
      <c r="L33" s="126"/>
      <c r="M33" s="187" t="s">
        <v>103</v>
      </c>
      <c r="N33" s="188">
        <v>15</v>
      </c>
      <c r="O33" s="126"/>
      <c r="P33" s="126"/>
      <c r="Q33" s="126"/>
      <c r="R33" s="126"/>
      <c r="S33" s="126"/>
      <c r="T33" s="126"/>
      <c r="U33" s="126"/>
      <c r="V33" s="126"/>
      <c r="W33" s="126"/>
      <c r="X33" s="126"/>
      <c r="Y33" s="126"/>
    </row>
    <row r="34" spans="1:25" ht="21" customHeight="1">
      <c r="A34" s="269" t="s">
        <v>126</v>
      </c>
      <c r="B34" s="134"/>
      <c r="C34" s="270">
        <v>3</v>
      </c>
      <c r="D34" s="270"/>
      <c r="E34" s="270">
        <v>7</v>
      </c>
      <c r="F34" s="270"/>
      <c r="G34" s="270">
        <v>4</v>
      </c>
      <c r="H34" s="270"/>
      <c r="I34" s="270">
        <v>5</v>
      </c>
      <c r="J34" s="270"/>
      <c r="K34" s="189">
        <v>19</v>
      </c>
      <c r="L34" s="126"/>
      <c r="M34" s="187" t="s">
        <v>123</v>
      </c>
      <c r="N34" s="188">
        <v>12</v>
      </c>
      <c r="O34" s="126"/>
      <c r="P34" s="126"/>
      <c r="Q34" s="126"/>
      <c r="R34" s="126"/>
      <c r="S34" s="126"/>
      <c r="T34" s="126"/>
      <c r="U34" s="126"/>
      <c r="V34" s="126"/>
      <c r="W34" s="126"/>
      <c r="X34" s="126"/>
      <c r="Y34" s="126"/>
    </row>
    <row r="35" spans="1:25" ht="21" customHeight="1">
      <c r="A35" s="269" t="s">
        <v>127</v>
      </c>
      <c r="B35" s="134"/>
      <c r="C35" s="270">
        <v>2</v>
      </c>
      <c r="D35" s="270"/>
      <c r="E35" s="270">
        <v>4</v>
      </c>
      <c r="F35" s="270"/>
      <c r="G35" s="270"/>
      <c r="H35" s="270"/>
      <c r="I35" s="270">
        <v>3</v>
      </c>
      <c r="J35" s="270"/>
      <c r="K35" s="189">
        <v>9</v>
      </c>
      <c r="L35" s="126"/>
      <c r="M35" s="187" t="s">
        <v>118</v>
      </c>
      <c r="N35" s="188">
        <v>11</v>
      </c>
      <c r="O35" s="126"/>
      <c r="P35" s="126"/>
      <c r="Q35" s="126"/>
      <c r="R35" s="126"/>
      <c r="S35" s="126"/>
      <c r="T35" s="126"/>
      <c r="U35" s="126"/>
      <c r="V35" s="126"/>
      <c r="W35" s="126"/>
      <c r="X35" s="126"/>
      <c r="Y35" s="126"/>
    </row>
    <row r="36" spans="1:25" ht="21" customHeight="1">
      <c r="A36" s="269" t="s">
        <v>128</v>
      </c>
      <c r="B36" s="134"/>
      <c r="C36" s="270">
        <v>6</v>
      </c>
      <c r="D36" s="270"/>
      <c r="E36" s="270">
        <v>20</v>
      </c>
      <c r="F36" s="270"/>
      <c r="G36" s="270">
        <v>6</v>
      </c>
      <c r="H36" s="270"/>
      <c r="I36" s="270">
        <v>11</v>
      </c>
      <c r="J36" s="270"/>
      <c r="K36" s="189">
        <v>43</v>
      </c>
      <c r="L36" s="126"/>
      <c r="M36" s="187" t="s">
        <v>102</v>
      </c>
      <c r="N36" s="188">
        <v>10</v>
      </c>
      <c r="O36" s="126"/>
      <c r="P36" s="126"/>
      <c r="Q36" s="126"/>
      <c r="R36" s="126"/>
      <c r="S36" s="126"/>
      <c r="T36" s="126"/>
      <c r="U36" s="126"/>
      <c r="V36" s="126"/>
      <c r="W36" s="126"/>
      <c r="X36" s="126"/>
      <c r="Y36" s="126"/>
    </row>
    <row r="37" spans="1:25" ht="21" customHeight="1">
      <c r="A37" s="269" t="s">
        <v>129</v>
      </c>
      <c r="B37" s="134"/>
      <c r="C37" s="270">
        <v>12</v>
      </c>
      <c r="D37" s="270"/>
      <c r="E37" s="270">
        <v>17</v>
      </c>
      <c r="F37" s="270"/>
      <c r="G37" s="270">
        <v>16</v>
      </c>
      <c r="H37" s="270"/>
      <c r="I37" s="270">
        <v>52</v>
      </c>
      <c r="J37" s="270"/>
      <c r="K37" s="189">
        <v>97</v>
      </c>
      <c r="L37" s="126"/>
      <c r="M37" s="187" t="s">
        <v>110</v>
      </c>
      <c r="N37" s="188">
        <v>10</v>
      </c>
      <c r="O37" s="126"/>
      <c r="P37" s="126"/>
      <c r="Q37" s="126"/>
      <c r="R37" s="126"/>
      <c r="S37" s="126"/>
      <c r="T37" s="126"/>
      <c r="U37" s="126"/>
      <c r="V37" s="126"/>
      <c r="W37" s="126"/>
      <c r="X37" s="126"/>
      <c r="Y37" s="126"/>
    </row>
    <row r="38" spans="1:25" ht="21" customHeight="1">
      <c r="A38" s="269" t="s">
        <v>130</v>
      </c>
      <c r="B38" s="134"/>
      <c r="C38" s="270"/>
      <c r="D38" s="270"/>
      <c r="E38" s="270">
        <v>3</v>
      </c>
      <c r="F38" s="270"/>
      <c r="G38" s="270">
        <v>17</v>
      </c>
      <c r="H38" s="270"/>
      <c r="I38" s="270">
        <v>9</v>
      </c>
      <c r="J38" s="270"/>
      <c r="K38" s="189">
        <v>29</v>
      </c>
      <c r="L38" s="126"/>
      <c r="M38" s="187" t="s">
        <v>105</v>
      </c>
      <c r="N38" s="188">
        <v>9</v>
      </c>
      <c r="O38" s="126"/>
      <c r="P38" s="126"/>
      <c r="Q38" s="126"/>
      <c r="R38" s="126"/>
      <c r="S38" s="126"/>
      <c r="T38" s="126"/>
      <c r="U38" s="126"/>
      <c r="V38" s="126"/>
      <c r="W38" s="126"/>
      <c r="X38" s="126"/>
      <c r="Y38" s="126"/>
    </row>
    <row r="39" spans="1:25" ht="21" customHeight="1">
      <c r="A39" s="269" t="s">
        <v>131</v>
      </c>
      <c r="B39" s="134"/>
      <c r="C39" s="270">
        <v>55</v>
      </c>
      <c r="D39" s="270"/>
      <c r="E39" s="270">
        <v>41</v>
      </c>
      <c r="F39" s="270"/>
      <c r="G39" s="270">
        <v>42</v>
      </c>
      <c r="H39" s="270"/>
      <c r="I39" s="270">
        <v>186</v>
      </c>
      <c r="J39" s="270"/>
      <c r="K39" s="189">
        <v>324</v>
      </c>
      <c r="L39" s="126"/>
      <c r="M39" s="187" t="s">
        <v>127</v>
      </c>
      <c r="N39" s="188">
        <v>9</v>
      </c>
      <c r="O39" s="126"/>
      <c r="P39" s="126"/>
      <c r="Q39" s="126"/>
      <c r="R39" s="126"/>
      <c r="S39" s="126"/>
      <c r="T39" s="126"/>
      <c r="U39" s="126"/>
      <c r="V39" s="126"/>
      <c r="W39" s="126"/>
      <c r="X39" s="126"/>
      <c r="Y39" s="126"/>
    </row>
    <row r="40" spans="1:25" ht="21" customHeight="1">
      <c r="A40" s="269" t="s">
        <v>132</v>
      </c>
      <c r="B40" s="134"/>
      <c r="C40" s="270">
        <v>1</v>
      </c>
      <c r="D40" s="270"/>
      <c r="E40" s="270">
        <v>2</v>
      </c>
      <c r="F40" s="270"/>
      <c r="G40" s="270"/>
      <c r="H40" s="270"/>
      <c r="I40" s="270"/>
      <c r="J40" s="270"/>
      <c r="K40" s="189">
        <v>3</v>
      </c>
      <c r="L40" s="126"/>
      <c r="M40" s="187" t="s">
        <v>119</v>
      </c>
      <c r="N40" s="188">
        <v>6</v>
      </c>
      <c r="O40" s="126"/>
      <c r="P40" s="126"/>
      <c r="Q40" s="126"/>
      <c r="R40" s="126"/>
      <c r="S40" s="126"/>
      <c r="T40" s="126"/>
      <c r="U40" s="126"/>
      <c r="V40" s="126"/>
      <c r="W40" s="126"/>
      <c r="X40" s="126"/>
      <c r="Y40" s="126"/>
    </row>
    <row r="41" spans="1:25" ht="21" customHeight="1">
      <c r="A41" s="269" t="s">
        <v>133</v>
      </c>
      <c r="B41" s="134"/>
      <c r="C41" s="270"/>
      <c r="D41" s="270"/>
      <c r="E41" s="270">
        <v>51</v>
      </c>
      <c r="F41" s="270"/>
      <c r="G41" s="270">
        <v>1</v>
      </c>
      <c r="H41" s="270"/>
      <c r="I41" s="270">
        <v>9</v>
      </c>
      <c r="J41" s="270"/>
      <c r="K41" s="189">
        <v>61</v>
      </c>
      <c r="L41" s="126"/>
      <c r="M41" s="187" t="s">
        <v>132</v>
      </c>
      <c r="N41" s="188">
        <v>3</v>
      </c>
      <c r="O41" s="126"/>
      <c r="P41" s="126"/>
      <c r="Q41" s="126"/>
      <c r="R41" s="126"/>
      <c r="S41" s="126"/>
      <c r="T41" s="126"/>
      <c r="U41" s="126"/>
      <c r="V41" s="126"/>
      <c r="W41" s="126"/>
      <c r="X41" s="126"/>
      <c r="Y41" s="126"/>
    </row>
    <row r="42" spans="1:25" ht="21" customHeight="1">
      <c r="A42" s="269" t="s">
        <v>528</v>
      </c>
      <c r="B42" s="134"/>
      <c r="C42" s="270">
        <v>2</v>
      </c>
      <c r="D42" s="270"/>
      <c r="E42" s="270">
        <v>10</v>
      </c>
      <c r="F42" s="270"/>
      <c r="G42" s="270">
        <v>5</v>
      </c>
      <c r="H42" s="270"/>
      <c r="I42" s="270">
        <v>5</v>
      </c>
      <c r="J42" s="270"/>
      <c r="K42" s="189">
        <v>22</v>
      </c>
      <c r="L42" s="126"/>
      <c r="M42" s="187" t="s">
        <v>104</v>
      </c>
      <c r="N42" s="188">
        <v>0</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172</v>
      </c>
      <c r="D44" s="191">
        <v>0</v>
      </c>
      <c r="E44" s="191">
        <v>725</v>
      </c>
      <c r="F44" s="191">
        <v>0</v>
      </c>
      <c r="G44" s="191">
        <v>257</v>
      </c>
      <c r="H44" s="191">
        <v>0</v>
      </c>
      <c r="I44" s="191">
        <v>538</v>
      </c>
      <c r="J44" s="191">
        <v>0</v>
      </c>
      <c r="K44" s="191">
        <v>1692</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7D0E9-674F-4ECD-8E19-A622A0190E54}">
  <sheetPr>
    <pageSetUpPr fitToPage="1"/>
  </sheetPr>
  <dimension ref="A1:Y51"/>
  <sheetViews>
    <sheetView view="pageBreakPreview" topLeftCell="A2" zoomScale="70" zoomScaleNormal="100" zoomScaleSheetLayoutView="70" workbookViewId="0">
      <selection activeCell="H30" sqref="H30"/>
    </sheetView>
  </sheetViews>
  <sheetFormatPr baseColWidth="10" defaultColWidth="11.42578125" defaultRowHeight="12.75"/>
  <cols>
    <col min="1" max="1" width="30.7109375" customWidth="1"/>
    <col min="2" max="2" width="1.42578125" customWidth="1"/>
    <col min="3" max="3" width="5.5703125" customWidth="1"/>
    <col min="4"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138</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c r="D10" s="270"/>
      <c r="E10" s="270">
        <v>6</v>
      </c>
      <c r="F10" s="270"/>
      <c r="G10" s="270"/>
      <c r="H10" s="270"/>
      <c r="I10" s="270">
        <v>1</v>
      </c>
      <c r="J10" s="270"/>
      <c r="K10" s="189">
        <v>7</v>
      </c>
      <c r="L10" s="126"/>
      <c r="M10" s="187" t="s">
        <v>111</v>
      </c>
      <c r="N10" s="188">
        <v>36</v>
      </c>
      <c r="O10" s="126"/>
      <c r="P10" s="126"/>
      <c r="Q10" s="126"/>
      <c r="R10" s="126"/>
      <c r="S10" s="126"/>
      <c r="T10" s="126"/>
      <c r="U10" s="126"/>
      <c r="V10" s="126"/>
      <c r="W10" s="126"/>
      <c r="X10" s="126"/>
      <c r="Y10" s="126"/>
    </row>
    <row r="11" spans="1:25" ht="21" customHeight="1">
      <c r="A11" s="269" t="s">
        <v>103</v>
      </c>
      <c r="B11" s="134"/>
      <c r="C11" s="270"/>
      <c r="D11" s="270"/>
      <c r="E11" s="270">
        <v>1</v>
      </c>
      <c r="F11" s="270"/>
      <c r="G11" s="270"/>
      <c r="H11" s="270"/>
      <c r="I11" s="270"/>
      <c r="J11" s="270"/>
      <c r="K11" s="189">
        <v>1</v>
      </c>
      <c r="L11" s="126"/>
      <c r="M11" s="187" t="s">
        <v>109</v>
      </c>
      <c r="N11" s="188">
        <v>25</v>
      </c>
      <c r="O11" s="126"/>
      <c r="P11" s="126"/>
      <c r="Q11" s="126"/>
      <c r="R11" s="126"/>
      <c r="S11" s="126"/>
      <c r="T11" s="126"/>
      <c r="U11" s="126"/>
      <c r="V11" s="126"/>
      <c r="W11" s="126"/>
      <c r="X11" s="126"/>
      <c r="Y11" s="126"/>
    </row>
    <row r="12" spans="1:25" ht="21" customHeight="1">
      <c r="A12" s="269" t="s">
        <v>104</v>
      </c>
      <c r="B12" s="134"/>
      <c r="C12" s="270"/>
      <c r="D12" s="270"/>
      <c r="E12" s="270"/>
      <c r="F12" s="270"/>
      <c r="G12" s="270"/>
      <c r="H12" s="270"/>
      <c r="I12" s="270"/>
      <c r="J12" s="270"/>
      <c r="K12" s="189">
        <v>0</v>
      </c>
      <c r="L12" s="126"/>
      <c r="M12" s="187" t="s">
        <v>133</v>
      </c>
      <c r="N12" s="188">
        <v>16</v>
      </c>
      <c r="O12" s="126"/>
      <c r="P12" s="126"/>
      <c r="Q12" s="126"/>
      <c r="R12" s="126"/>
      <c r="S12" s="126"/>
      <c r="T12" s="126"/>
      <c r="U12" s="126"/>
      <c r="V12" s="126"/>
      <c r="W12" s="126"/>
      <c r="X12" s="126"/>
      <c r="Y12" s="126"/>
    </row>
    <row r="13" spans="1:25" ht="21" customHeight="1">
      <c r="A13" s="269" t="s">
        <v>105</v>
      </c>
      <c r="B13" s="134"/>
      <c r="C13" s="270"/>
      <c r="D13" s="270"/>
      <c r="E13" s="270"/>
      <c r="F13" s="270"/>
      <c r="G13" s="270"/>
      <c r="H13" s="270"/>
      <c r="I13" s="270"/>
      <c r="J13" s="270"/>
      <c r="K13" s="189">
        <v>0</v>
      </c>
      <c r="L13" s="126"/>
      <c r="M13" s="187" t="s">
        <v>107</v>
      </c>
      <c r="N13" s="188">
        <v>12</v>
      </c>
      <c r="O13" s="126"/>
      <c r="P13" s="126"/>
      <c r="Q13" s="126"/>
      <c r="R13" s="126"/>
      <c r="S13" s="126"/>
      <c r="T13" s="126"/>
      <c r="U13" s="126"/>
      <c r="V13" s="126"/>
      <c r="W13" s="126"/>
      <c r="X13" s="126"/>
      <c r="Y13" s="126"/>
    </row>
    <row r="14" spans="1:25" ht="21" customHeight="1">
      <c r="A14" s="269" t="s">
        <v>106</v>
      </c>
      <c r="B14" s="134"/>
      <c r="C14" s="270"/>
      <c r="D14" s="270"/>
      <c r="E14" s="270">
        <v>1</v>
      </c>
      <c r="F14" s="270"/>
      <c r="G14" s="270"/>
      <c r="H14" s="270"/>
      <c r="I14" s="270"/>
      <c r="J14" s="270"/>
      <c r="K14" s="189">
        <v>1</v>
      </c>
      <c r="L14" s="126"/>
      <c r="M14" s="187" t="s">
        <v>126</v>
      </c>
      <c r="N14" s="188">
        <v>9</v>
      </c>
      <c r="O14" s="126"/>
      <c r="P14" s="126"/>
      <c r="Q14" s="126"/>
      <c r="R14" s="126"/>
      <c r="S14" s="126"/>
      <c r="T14" s="126"/>
      <c r="U14" s="126"/>
      <c r="V14" s="126"/>
      <c r="W14" s="126"/>
      <c r="X14" s="126"/>
      <c r="Y14" s="126"/>
    </row>
    <row r="15" spans="1:25" ht="21" customHeight="1">
      <c r="A15" s="269" t="s">
        <v>107</v>
      </c>
      <c r="B15" s="134"/>
      <c r="C15" s="270">
        <v>1</v>
      </c>
      <c r="D15" s="270"/>
      <c r="E15" s="270">
        <v>2</v>
      </c>
      <c r="F15" s="270"/>
      <c r="G15" s="270"/>
      <c r="H15" s="270"/>
      <c r="I15" s="270">
        <v>9</v>
      </c>
      <c r="J15" s="270"/>
      <c r="K15" s="189">
        <v>12</v>
      </c>
      <c r="L15" s="126"/>
      <c r="M15" s="187" t="s">
        <v>102</v>
      </c>
      <c r="N15" s="188">
        <v>7</v>
      </c>
      <c r="O15" s="126"/>
      <c r="P15" s="126"/>
      <c r="Q15" s="126"/>
      <c r="R15" s="126"/>
      <c r="S15" s="126"/>
      <c r="T15" s="126"/>
      <c r="U15" s="126"/>
      <c r="V15" s="126"/>
      <c r="W15" s="126"/>
      <c r="X15" s="126"/>
      <c r="Y15" s="126"/>
    </row>
    <row r="16" spans="1:25" ht="21" customHeight="1">
      <c r="A16" s="269" t="s">
        <v>108</v>
      </c>
      <c r="B16" s="134"/>
      <c r="C16" s="270"/>
      <c r="D16" s="270"/>
      <c r="E16" s="270"/>
      <c r="F16" s="270"/>
      <c r="G16" s="270"/>
      <c r="H16" s="270"/>
      <c r="I16" s="270">
        <v>2</v>
      </c>
      <c r="J16" s="270"/>
      <c r="K16" s="189">
        <v>2</v>
      </c>
      <c r="L16" s="126"/>
      <c r="M16" s="187" t="s">
        <v>120</v>
      </c>
      <c r="N16" s="188">
        <v>7</v>
      </c>
      <c r="O16" s="126"/>
      <c r="P16" s="126"/>
      <c r="Q16" s="126"/>
      <c r="R16" s="126"/>
      <c r="S16" s="126"/>
      <c r="T16" s="126"/>
      <c r="U16" s="126"/>
      <c r="V16" s="126"/>
      <c r="W16" s="126"/>
      <c r="X16" s="126"/>
      <c r="Y16" s="126"/>
    </row>
    <row r="17" spans="1:25" ht="21" customHeight="1">
      <c r="A17" s="269" t="s">
        <v>109</v>
      </c>
      <c r="B17" s="134"/>
      <c r="C17" s="270">
        <v>2</v>
      </c>
      <c r="D17" s="270"/>
      <c r="E17" s="270">
        <v>4</v>
      </c>
      <c r="F17" s="270"/>
      <c r="G17" s="270">
        <v>1</v>
      </c>
      <c r="H17" s="270"/>
      <c r="I17" s="270">
        <v>18</v>
      </c>
      <c r="J17" s="270"/>
      <c r="K17" s="189">
        <v>25</v>
      </c>
      <c r="L17" s="126"/>
      <c r="M17" s="187" t="s">
        <v>131</v>
      </c>
      <c r="N17" s="188">
        <v>7</v>
      </c>
      <c r="O17" s="126"/>
      <c r="P17" s="126"/>
      <c r="Q17" s="126"/>
      <c r="R17" s="126"/>
      <c r="S17" s="126"/>
      <c r="T17" s="126"/>
      <c r="U17" s="126"/>
      <c r="V17" s="126"/>
      <c r="W17" s="126"/>
      <c r="X17" s="126"/>
      <c r="Y17" s="126"/>
    </row>
    <row r="18" spans="1:25" ht="21" customHeight="1">
      <c r="A18" s="269" t="s">
        <v>110</v>
      </c>
      <c r="B18" s="134"/>
      <c r="C18" s="270"/>
      <c r="D18" s="270"/>
      <c r="E18" s="270"/>
      <c r="F18" s="270"/>
      <c r="G18" s="270"/>
      <c r="H18" s="270"/>
      <c r="I18" s="270"/>
      <c r="J18" s="270"/>
      <c r="K18" s="189">
        <v>0</v>
      </c>
      <c r="L18" s="126"/>
      <c r="M18" s="187" t="s">
        <v>129</v>
      </c>
      <c r="N18" s="188">
        <v>6</v>
      </c>
      <c r="O18" s="126"/>
      <c r="P18" s="126"/>
      <c r="Q18" s="126"/>
      <c r="R18" s="126"/>
      <c r="S18" s="126"/>
      <c r="T18" s="126"/>
      <c r="U18" s="126"/>
      <c r="V18" s="126"/>
      <c r="W18" s="126"/>
      <c r="X18" s="126"/>
      <c r="Y18" s="126"/>
    </row>
    <row r="19" spans="1:25" ht="21" customHeight="1">
      <c r="A19" s="269" t="s">
        <v>111</v>
      </c>
      <c r="B19" s="134"/>
      <c r="C19" s="270">
        <v>1</v>
      </c>
      <c r="D19" s="270"/>
      <c r="E19" s="270">
        <v>5</v>
      </c>
      <c r="F19" s="270"/>
      <c r="G19" s="270"/>
      <c r="H19" s="270"/>
      <c r="I19" s="270">
        <v>30</v>
      </c>
      <c r="J19" s="270"/>
      <c r="K19" s="189">
        <v>36</v>
      </c>
      <c r="L19" s="126"/>
      <c r="M19" s="187" t="s">
        <v>112</v>
      </c>
      <c r="N19" s="188">
        <v>5</v>
      </c>
      <c r="O19" s="126"/>
      <c r="P19" s="126"/>
      <c r="Q19" s="126"/>
      <c r="R19" s="126"/>
      <c r="S19" s="126"/>
      <c r="T19" s="126"/>
      <c r="U19" s="126"/>
      <c r="V19" s="126"/>
      <c r="W19" s="126"/>
      <c r="X19" s="126"/>
      <c r="Y19" s="126"/>
    </row>
    <row r="20" spans="1:25" ht="21" customHeight="1">
      <c r="A20" s="269" t="s">
        <v>112</v>
      </c>
      <c r="B20" s="134"/>
      <c r="C20" s="270"/>
      <c r="D20" s="270"/>
      <c r="E20" s="270">
        <v>2</v>
      </c>
      <c r="F20" s="270"/>
      <c r="G20" s="270">
        <v>2</v>
      </c>
      <c r="H20" s="270"/>
      <c r="I20" s="270">
        <v>1</v>
      </c>
      <c r="J20" s="270"/>
      <c r="K20" s="189">
        <v>5</v>
      </c>
      <c r="L20" s="126"/>
      <c r="M20" s="187" t="s">
        <v>528</v>
      </c>
      <c r="N20" s="188">
        <v>5</v>
      </c>
      <c r="O20" s="126"/>
      <c r="P20" s="126"/>
      <c r="Q20" s="126"/>
      <c r="R20" s="126"/>
      <c r="S20" s="126"/>
      <c r="T20" s="126"/>
      <c r="U20" s="126"/>
      <c r="V20" s="126"/>
      <c r="W20" s="126"/>
      <c r="X20" s="126"/>
      <c r="Y20" s="126"/>
    </row>
    <row r="21" spans="1:25" ht="21" customHeight="1">
      <c r="A21" s="269" t="s">
        <v>113</v>
      </c>
      <c r="B21" s="134"/>
      <c r="C21" s="270"/>
      <c r="D21" s="270"/>
      <c r="E21" s="270"/>
      <c r="F21" s="270"/>
      <c r="G21" s="270"/>
      <c r="H21" s="270"/>
      <c r="I21" s="270"/>
      <c r="J21" s="270"/>
      <c r="K21" s="189">
        <v>0</v>
      </c>
      <c r="L21" s="126"/>
      <c r="M21" s="187" t="s">
        <v>114</v>
      </c>
      <c r="N21" s="188">
        <v>4</v>
      </c>
      <c r="O21" s="126"/>
      <c r="P21" s="126"/>
      <c r="Q21" s="126"/>
      <c r="R21" s="126"/>
      <c r="S21" s="126"/>
      <c r="T21" s="126"/>
      <c r="U21" s="126"/>
      <c r="V21" s="126"/>
      <c r="W21" s="126"/>
      <c r="X21" s="126"/>
      <c r="Y21" s="126"/>
    </row>
    <row r="22" spans="1:25" ht="21" customHeight="1">
      <c r="A22" s="269" t="s">
        <v>114</v>
      </c>
      <c r="B22" s="134"/>
      <c r="C22" s="270"/>
      <c r="D22" s="270"/>
      <c r="E22" s="270"/>
      <c r="F22" s="270"/>
      <c r="G22" s="270">
        <v>3</v>
      </c>
      <c r="H22" s="270"/>
      <c r="I22" s="270">
        <v>1</v>
      </c>
      <c r="J22" s="270"/>
      <c r="K22" s="189">
        <v>4</v>
      </c>
      <c r="L22" s="126"/>
      <c r="M22" s="187" t="s">
        <v>127</v>
      </c>
      <c r="N22" s="188">
        <v>4</v>
      </c>
      <c r="O22" s="126"/>
      <c r="P22" s="126"/>
      <c r="Q22" s="126"/>
      <c r="R22" s="126"/>
      <c r="S22" s="126"/>
      <c r="T22" s="126"/>
      <c r="U22" s="126"/>
      <c r="V22" s="126"/>
      <c r="W22" s="126"/>
      <c r="X22" s="126"/>
      <c r="Y22" s="126"/>
    </row>
    <row r="23" spans="1:25" ht="21" customHeight="1">
      <c r="A23" s="269" t="s">
        <v>115</v>
      </c>
      <c r="B23" s="134"/>
      <c r="C23" s="270"/>
      <c r="D23" s="270"/>
      <c r="E23" s="270"/>
      <c r="F23" s="270"/>
      <c r="G23" s="270">
        <v>1</v>
      </c>
      <c r="H23" s="270"/>
      <c r="I23" s="270"/>
      <c r="J23" s="270"/>
      <c r="K23" s="189">
        <v>1</v>
      </c>
      <c r="L23" s="126"/>
      <c r="M23" s="187" t="s">
        <v>108</v>
      </c>
      <c r="N23" s="188">
        <v>2</v>
      </c>
      <c r="O23" s="126"/>
      <c r="P23" s="126"/>
      <c r="Q23" s="126"/>
      <c r="R23" s="126"/>
      <c r="S23" s="126"/>
      <c r="T23" s="126"/>
      <c r="U23" s="126"/>
      <c r="V23" s="126"/>
      <c r="W23" s="126"/>
      <c r="X23" s="126"/>
      <c r="Y23" s="126"/>
    </row>
    <row r="24" spans="1:25" ht="21" customHeight="1">
      <c r="A24" s="269" t="s">
        <v>116</v>
      </c>
      <c r="B24" s="134"/>
      <c r="C24" s="270"/>
      <c r="D24" s="270"/>
      <c r="E24" s="270">
        <v>1</v>
      </c>
      <c r="F24" s="270"/>
      <c r="G24" s="270"/>
      <c r="H24" s="270"/>
      <c r="I24" s="270"/>
      <c r="J24" s="270"/>
      <c r="K24" s="189">
        <v>1</v>
      </c>
      <c r="L24" s="126"/>
      <c r="M24" s="187" t="s">
        <v>121</v>
      </c>
      <c r="N24" s="188">
        <v>2</v>
      </c>
      <c r="O24" s="126"/>
      <c r="P24" s="126"/>
      <c r="Q24" s="126"/>
      <c r="R24" s="126"/>
      <c r="S24" s="126"/>
      <c r="T24" s="126"/>
      <c r="U24" s="126"/>
      <c r="V24" s="126"/>
      <c r="W24" s="126"/>
      <c r="X24" s="126"/>
      <c r="Y24" s="126"/>
    </row>
    <row r="25" spans="1:25" ht="21" customHeight="1">
      <c r="A25" s="269" t="s">
        <v>117</v>
      </c>
      <c r="B25" s="134"/>
      <c r="C25" s="270"/>
      <c r="D25" s="270"/>
      <c r="E25" s="270"/>
      <c r="F25" s="270"/>
      <c r="G25" s="270"/>
      <c r="H25" s="270"/>
      <c r="I25" s="270">
        <v>1</v>
      </c>
      <c r="J25" s="270"/>
      <c r="K25" s="189">
        <v>1</v>
      </c>
      <c r="L25" s="126"/>
      <c r="M25" s="187" t="s">
        <v>122</v>
      </c>
      <c r="N25" s="188">
        <v>2</v>
      </c>
      <c r="O25" s="126"/>
      <c r="P25" s="126"/>
      <c r="Q25" s="126"/>
      <c r="R25" s="126"/>
      <c r="S25" s="126"/>
      <c r="T25" s="126"/>
      <c r="U25" s="126"/>
      <c r="V25" s="126"/>
      <c r="W25" s="126"/>
      <c r="X25" s="126"/>
      <c r="Y25" s="126"/>
    </row>
    <row r="26" spans="1:25" ht="21" customHeight="1">
      <c r="A26" s="269" t="s">
        <v>118</v>
      </c>
      <c r="B26" s="134"/>
      <c r="C26" s="270"/>
      <c r="D26" s="270"/>
      <c r="E26" s="270"/>
      <c r="F26" s="270"/>
      <c r="G26" s="270"/>
      <c r="H26" s="270"/>
      <c r="I26" s="270">
        <v>1</v>
      </c>
      <c r="J26" s="270"/>
      <c r="K26" s="189">
        <v>1</v>
      </c>
      <c r="L26" s="126"/>
      <c r="M26" s="187" t="s">
        <v>125</v>
      </c>
      <c r="N26" s="188">
        <v>2</v>
      </c>
      <c r="O26" s="126"/>
      <c r="P26" s="126"/>
      <c r="Q26" s="126"/>
      <c r="R26" s="126"/>
      <c r="S26" s="126"/>
      <c r="T26" s="126"/>
      <c r="U26" s="126"/>
      <c r="V26" s="126"/>
      <c r="W26" s="126"/>
      <c r="X26" s="126"/>
      <c r="Y26" s="126"/>
    </row>
    <row r="27" spans="1:25" ht="21" customHeight="1">
      <c r="A27" s="269" t="s">
        <v>119</v>
      </c>
      <c r="B27" s="134"/>
      <c r="C27" s="270">
        <v>1</v>
      </c>
      <c r="D27" s="270"/>
      <c r="E27" s="270"/>
      <c r="F27" s="270"/>
      <c r="G27" s="270"/>
      <c r="H27" s="270"/>
      <c r="I27" s="270"/>
      <c r="J27" s="270"/>
      <c r="K27" s="189">
        <v>1</v>
      </c>
      <c r="L27" s="126"/>
      <c r="M27" s="187" t="s">
        <v>103</v>
      </c>
      <c r="N27" s="188">
        <v>1</v>
      </c>
      <c r="O27" s="126"/>
      <c r="P27" s="126"/>
      <c r="Q27" s="126"/>
      <c r="R27" s="126"/>
      <c r="S27" s="126"/>
      <c r="T27" s="126"/>
      <c r="U27" s="126"/>
      <c r="V27" s="126"/>
      <c r="W27" s="126"/>
      <c r="X27" s="126"/>
      <c r="Y27" s="126"/>
    </row>
    <row r="28" spans="1:25" ht="21" customHeight="1">
      <c r="A28" s="269" t="s">
        <v>120</v>
      </c>
      <c r="B28" s="134"/>
      <c r="C28" s="270"/>
      <c r="D28" s="270"/>
      <c r="E28" s="270">
        <v>4</v>
      </c>
      <c r="F28" s="270"/>
      <c r="G28" s="270"/>
      <c r="H28" s="270"/>
      <c r="I28" s="270">
        <v>3</v>
      </c>
      <c r="J28" s="270"/>
      <c r="K28" s="189">
        <v>7</v>
      </c>
      <c r="L28" s="126"/>
      <c r="M28" s="187" t="s">
        <v>106</v>
      </c>
      <c r="N28" s="188">
        <v>1</v>
      </c>
      <c r="O28" s="126"/>
      <c r="P28" s="126"/>
      <c r="Q28" s="126"/>
      <c r="R28" s="126"/>
      <c r="S28" s="126"/>
      <c r="T28" s="126"/>
      <c r="U28" s="126"/>
      <c r="V28" s="126"/>
      <c r="W28" s="126"/>
      <c r="X28" s="126"/>
      <c r="Y28" s="126"/>
    </row>
    <row r="29" spans="1:25" ht="21" customHeight="1">
      <c r="A29" s="269" t="s">
        <v>121</v>
      </c>
      <c r="B29" s="134"/>
      <c r="C29" s="270"/>
      <c r="D29" s="270"/>
      <c r="E29" s="270">
        <v>2</v>
      </c>
      <c r="F29" s="270"/>
      <c r="G29" s="270"/>
      <c r="H29" s="270"/>
      <c r="I29" s="270"/>
      <c r="J29" s="270"/>
      <c r="K29" s="189">
        <v>2</v>
      </c>
      <c r="L29" s="126"/>
      <c r="M29" s="187" t="s">
        <v>115</v>
      </c>
      <c r="N29" s="188">
        <v>1</v>
      </c>
      <c r="O29" s="126"/>
      <c r="P29" s="126"/>
      <c r="Q29" s="126"/>
      <c r="R29" s="126"/>
      <c r="S29" s="126"/>
      <c r="T29" s="126"/>
      <c r="U29" s="126"/>
      <c r="V29" s="126"/>
      <c r="W29" s="126"/>
      <c r="X29" s="126"/>
      <c r="Y29" s="126"/>
    </row>
    <row r="30" spans="1:25" ht="21" customHeight="1">
      <c r="A30" s="269" t="s">
        <v>122</v>
      </c>
      <c r="B30" s="134"/>
      <c r="C30" s="270"/>
      <c r="D30" s="270"/>
      <c r="E30" s="270">
        <v>2</v>
      </c>
      <c r="F30" s="270"/>
      <c r="G30" s="270"/>
      <c r="H30" s="270"/>
      <c r="I30" s="270"/>
      <c r="J30" s="270"/>
      <c r="K30" s="189">
        <v>2</v>
      </c>
      <c r="L30" s="126"/>
      <c r="M30" s="187" t="s">
        <v>116</v>
      </c>
      <c r="N30" s="188">
        <v>1</v>
      </c>
      <c r="O30" s="126"/>
      <c r="P30" s="126"/>
      <c r="Q30" s="126"/>
      <c r="R30" s="126"/>
      <c r="S30" s="126"/>
      <c r="T30" s="126"/>
      <c r="U30" s="126"/>
      <c r="V30" s="126"/>
      <c r="W30" s="126"/>
      <c r="X30" s="126"/>
      <c r="Y30" s="126"/>
    </row>
    <row r="31" spans="1:25" ht="21" customHeight="1">
      <c r="A31" s="269" t="s">
        <v>123</v>
      </c>
      <c r="B31" s="134"/>
      <c r="C31" s="270"/>
      <c r="D31" s="270"/>
      <c r="E31" s="270"/>
      <c r="F31" s="270"/>
      <c r="G31" s="270"/>
      <c r="H31" s="270"/>
      <c r="I31" s="270"/>
      <c r="J31" s="270"/>
      <c r="K31" s="189">
        <v>0</v>
      </c>
      <c r="L31" s="126"/>
      <c r="M31" s="187" t="s">
        <v>117</v>
      </c>
      <c r="N31" s="188">
        <v>1</v>
      </c>
      <c r="O31" s="126"/>
      <c r="P31" s="126"/>
      <c r="Q31" s="126"/>
      <c r="R31" s="126"/>
      <c r="S31" s="126"/>
      <c r="T31" s="126"/>
      <c r="U31" s="126"/>
      <c r="V31" s="126"/>
      <c r="W31" s="126"/>
      <c r="X31" s="126"/>
      <c r="Y31" s="126"/>
    </row>
    <row r="32" spans="1:25" ht="21" customHeight="1">
      <c r="A32" s="269" t="s">
        <v>124</v>
      </c>
      <c r="B32" s="134"/>
      <c r="C32" s="270"/>
      <c r="D32" s="270"/>
      <c r="E32" s="270"/>
      <c r="F32" s="270"/>
      <c r="G32" s="270"/>
      <c r="H32" s="270"/>
      <c r="I32" s="270"/>
      <c r="J32" s="270"/>
      <c r="K32" s="189">
        <v>0</v>
      </c>
      <c r="L32" s="126"/>
      <c r="M32" s="187" t="s">
        <v>118</v>
      </c>
      <c r="N32" s="188">
        <v>1</v>
      </c>
      <c r="O32" s="126"/>
      <c r="P32" s="126"/>
      <c r="Q32" s="126"/>
      <c r="R32" s="126"/>
      <c r="S32" s="126"/>
      <c r="T32" s="126"/>
      <c r="U32" s="126"/>
      <c r="V32" s="126"/>
      <c r="W32" s="126"/>
      <c r="X32" s="126"/>
      <c r="Y32" s="126"/>
    </row>
    <row r="33" spans="1:25" ht="21" customHeight="1">
      <c r="A33" s="269" t="s">
        <v>125</v>
      </c>
      <c r="B33" s="134"/>
      <c r="C33" s="270"/>
      <c r="D33" s="270"/>
      <c r="E33" s="270"/>
      <c r="F33" s="270"/>
      <c r="G33" s="270"/>
      <c r="H33" s="270"/>
      <c r="I33" s="270">
        <v>2</v>
      </c>
      <c r="J33" s="270"/>
      <c r="K33" s="189">
        <v>2</v>
      </c>
      <c r="L33" s="126"/>
      <c r="M33" s="187" t="s">
        <v>119</v>
      </c>
      <c r="N33" s="188">
        <v>1</v>
      </c>
      <c r="O33" s="126"/>
      <c r="P33" s="126"/>
      <c r="Q33" s="126"/>
      <c r="R33" s="126"/>
      <c r="S33" s="126"/>
      <c r="T33" s="126"/>
      <c r="U33" s="126"/>
      <c r="V33" s="126"/>
      <c r="W33" s="126"/>
      <c r="X33" s="126"/>
      <c r="Y33" s="126"/>
    </row>
    <row r="34" spans="1:25" ht="21" customHeight="1">
      <c r="A34" s="269" t="s">
        <v>126</v>
      </c>
      <c r="B34" s="134"/>
      <c r="C34" s="270"/>
      <c r="D34" s="270"/>
      <c r="E34" s="270">
        <v>2</v>
      </c>
      <c r="F34" s="270"/>
      <c r="G34" s="270">
        <v>1</v>
      </c>
      <c r="H34" s="270"/>
      <c r="I34" s="270">
        <v>6</v>
      </c>
      <c r="J34" s="270"/>
      <c r="K34" s="189">
        <v>9</v>
      </c>
      <c r="L34" s="126"/>
      <c r="M34" s="187" t="s">
        <v>104</v>
      </c>
      <c r="N34" s="188">
        <v>0</v>
      </c>
      <c r="O34" s="126"/>
      <c r="P34" s="126"/>
      <c r="Q34" s="126"/>
      <c r="R34" s="126"/>
      <c r="S34" s="126"/>
      <c r="T34" s="126"/>
      <c r="U34" s="126"/>
      <c r="V34" s="126"/>
      <c r="W34" s="126"/>
      <c r="X34" s="126"/>
      <c r="Y34" s="126"/>
    </row>
    <row r="35" spans="1:25" ht="21" customHeight="1">
      <c r="A35" s="269" t="s">
        <v>127</v>
      </c>
      <c r="B35" s="134"/>
      <c r="C35" s="270"/>
      <c r="D35" s="270"/>
      <c r="E35" s="270">
        <v>2</v>
      </c>
      <c r="F35" s="270"/>
      <c r="G35" s="270">
        <v>1</v>
      </c>
      <c r="H35" s="270"/>
      <c r="I35" s="270">
        <v>1</v>
      </c>
      <c r="J35" s="270"/>
      <c r="K35" s="189">
        <v>4</v>
      </c>
      <c r="L35" s="126"/>
      <c r="M35" s="187" t="s">
        <v>105</v>
      </c>
      <c r="N35" s="188">
        <v>0</v>
      </c>
      <c r="O35" s="126"/>
      <c r="P35" s="126"/>
      <c r="Q35" s="126"/>
      <c r="R35" s="126"/>
      <c r="S35" s="126"/>
      <c r="T35" s="126"/>
      <c r="U35" s="126"/>
      <c r="V35" s="126"/>
      <c r="W35" s="126"/>
      <c r="X35" s="126"/>
      <c r="Y35" s="126"/>
    </row>
    <row r="36" spans="1:25" ht="21" customHeight="1">
      <c r="A36" s="269" t="s">
        <v>128</v>
      </c>
      <c r="B36" s="134"/>
      <c r="C36" s="270"/>
      <c r="D36" s="270"/>
      <c r="E36" s="270"/>
      <c r="F36" s="270"/>
      <c r="G36" s="270"/>
      <c r="H36" s="270"/>
      <c r="I36" s="270"/>
      <c r="J36" s="270"/>
      <c r="K36" s="189">
        <v>0</v>
      </c>
      <c r="L36" s="126"/>
      <c r="M36" s="187" t="s">
        <v>110</v>
      </c>
      <c r="N36" s="188">
        <v>0</v>
      </c>
      <c r="O36" s="126"/>
      <c r="P36" s="126"/>
      <c r="Q36" s="126"/>
      <c r="R36" s="126"/>
      <c r="S36" s="126"/>
      <c r="T36" s="126"/>
      <c r="U36" s="126"/>
      <c r="V36" s="126"/>
      <c r="W36" s="126"/>
      <c r="X36" s="126"/>
      <c r="Y36" s="126"/>
    </row>
    <row r="37" spans="1:25" ht="21" customHeight="1">
      <c r="A37" s="269" t="s">
        <v>129</v>
      </c>
      <c r="B37" s="134"/>
      <c r="C37" s="270">
        <v>1</v>
      </c>
      <c r="D37" s="270"/>
      <c r="E37" s="270">
        <v>1</v>
      </c>
      <c r="F37" s="270"/>
      <c r="G37" s="270"/>
      <c r="H37" s="270"/>
      <c r="I37" s="270">
        <v>4</v>
      </c>
      <c r="J37" s="270"/>
      <c r="K37" s="189">
        <v>6</v>
      </c>
      <c r="L37" s="126"/>
      <c r="M37" s="187" t="s">
        <v>113</v>
      </c>
      <c r="N37" s="188">
        <v>0</v>
      </c>
      <c r="O37" s="126"/>
      <c r="P37" s="126"/>
      <c r="Q37" s="126"/>
      <c r="R37" s="126"/>
      <c r="S37" s="126"/>
      <c r="T37" s="126"/>
      <c r="U37" s="126"/>
      <c r="V37" s="126"/>
      <c r="W37" s="126"/>
      <c r="X37" s="126"/>
      <c r="Y37" s="126"/>
    </row>
    <row r="38" spans="1:25" ht="21" customHeight="1">
      <c r="A38" s="269" t="s">
        <v>130</v>
      </c>
      <c r="B38" s="134"/>
      <c r="C38" s="270"/>
      <c r="D38" s="270"/>
      <c r="E38" s="270"/>
      <c r="F38" s="270"/>
      <c r="G38" s="270"/>
      <c r="H38" s="270"/>
      <c r="I38" s="270"/>
      <c r="J38" s="270"/>
      <c r="K38" s="189">
        <v>0</v>
      </c>
      <c r="L38" s="126"/>
      <c r="M38" s="187" t="s">
        <v>123</v>
      </c>
      <c r="N38" s="188">
        <v>0</v>
      </c>
      <c r="O38" s="126"/>
      <c r="P38" s="126"/>
      <c r="Q38" s="126"/>
      <c r="R38" s="126"/>
      <c r="S38" s="126"/>
      <c r="T38" s="126"/>
      <c r="U38" s="126"/>
      <c r="V38" s="126"/>
      <c r="W38" s="126"/>
      <c r="X38" s="126"/>
      <c r="Y38" s="126"/>
    </row>
    <row r="39" spans="1:25" ht="21" customHeight="1">
      <c r="A39" s="269" t="s">
        <v>131</v>
      </c>
      <c r="B39" s="134"/>
      <c r="C39" s="270"/>
      <c r="D39" s="270"/>
      <c r="E39" s="270">
        <v>3</v>
      </c>
      <c r="F39" s="270"/>
      <c r="G39" s="270">
        <v>1</v>
      </c>
      <c r="H39" s="270"/>
      <c r="I39" s="270">
        <v>3</v>
      </c>
      <c r="J39" s="270"/>
      <c r="K39" s="189">
        <v>7</v>
      </c>
      <c r="L39" s="126"/>
      <c r="M39" s="187" t="s">
        <v>124</v>
      </c>
      <c r="N39" s="188">
        <v>0</v>
      </c>
      <c r="O39" s="126"/>
      <c r="P39" s="126"/>
      <c r="Q39" s="126"/>
      <c r="R39" s="126"/>
      <c r="S39" s="126"/>
      <c r="T39" s="126"/>
      <c r="U39" s="126"/>
      <c r="V39" s="126"/>
      <c r="W39" s="126"/>
      <c r="X39" s="126"/>
      <c r="Y39" s="126"/>
    </row>
    <row r="40" spans="1:25" ht="21" customHeight="1">
      <c r="A40" s="269" t="s">
        <v>132</v>
      </c>
      <c r="B40" s="134"/>
      <c r="C40" s="270"/>
      <c r="D40" s="270"/>
      <c r="E40" s="270"/>
      <c r="F40" s="270"/>
      <c r="G40" s="270"/>
      <c r="H40" s="270"/>
      <c r="I40" s="270"/>
      <c r="J40" s="270"/>
      <c r="K40" s="189">
        <v>0</v>
      </c>
      <c r="L40" s="126"/>
      <c r="M40" s="187" t="s">
        <v>128</v>
      </c>
      <c r="N40" s="188">
        <v>0</v>
      </c>
      <c r="O40" s="126"/>
      <c r="P40" s="126"/>
      <c r="Q40" s="126"/>
      <c r="R40" s="126"/>
      <c r="S40" s="126"/>
      <c r="T40" s="126"/>
      <c r="U40" s="126"/>
      <c r="V40" s="126"/>
      <c r="W40" s="126"/>
      <c r="X40" s="126"/>
      <c r="Y40" s="126"/>
    </row>
    <row r="41" spans="1:25" ht="21" customHeight="1">
      <c r="A41" s="269" t="s">
        <v>133</v>
      </c>
      <c r="B41" s="134"/>
      <c r="C41" s="270"/>
      <c r="D41" s="270"/>
      <c r="E41" s="270">
        <v>10</v>
      </c>
      <c r="F41" s="270"/>
      <c r="G41" s="270"/>
      <c r="H41" s="270"/>
      <c r="I41" s="270">
        <v>6</v>
      </c>
      <c r="J41" s="270"/>
      <c r="K41" s="189">
        <v>16</v>
      </c>
      <c r="L41" s="126"/>
      <c r="M41" s="187" t="s">
        <v>130</v>
      </c>
      <c r="N41" s="188">
        <v>0</v>
      </c>
      <c r="O41" s="126"/>
      <c r="P41" s="126"/>
      <c r="Q41" s="126"/>
      <c r="R41" s="126"/>
      <c r="S41" s="126"/>
      <c r="T41" s="126"/>
      <c r="U41" s="126"/>
      <c r="V41" s="126"/>
      <c r="W41" s="126"/>
      <c r="X41" s="126"/>
      <c r="Y41" s="126"/>
    </row>
    <row r="42" spans="1:25" ht="21" customHeight="1">
      <c r="A42" s="269" t="s">
        <v>528</v>
      </c>
      <c r="B42" s="134"/>
      <c r="C42" s="270"/>
      <c r="D42" s="270"/>
      <c r="E42" s="270">
        <v>3</v>
      </c>
      <c r="F42" s="270"/>
      <c r="G42" s="270"/>
      <c r="H42" s="270"/>
      <c r="I42" s="270">
        <v>2</v>
      </c>
      <c r="J42" s="270"/>
      <c r="K42" s="189">
        <v>5</v>
      </c>
      <c r="L42" s="126"/>
      <c r="M42" s="187" t="s">
        <v>132</v>
      </c>
      <c r="N42" s="188">
        <v>0</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6</v>
      </c>
      <c r="D44" s="191">
        <v>0</v>
      </c>
      <c r="E44" s="191">
        <v>51</v>
      </c>
      <c r="F44" s="191">
        <v>0</v>
      </c>
      <c r="G44" s="191">
        <v>10</v>
      </c>
      <c r="H44" s="191">
        <v>0</v>
      </c>
      <c r="I44" s="191">
        <v>91</v>
      </c>
      <c r="J44" s="191">
        <v>0</v>
      </c>
      <c r="K44" s="191">
        <v>158</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1B7ED-E320-4828-8389-CDF9C21167FA}">
  <sheetPr>
    <pageSetUpPr fitToPage="1"/>
  </sheetPr>
  <dimension ref="A1:Y51"/>
  <sheetViews>
    <sheetView view="pageBreakPreview" zoomScale="85" zoomScaleNormal="100" zoomScaleSheetLayoutView="85" workbookViewId="0">
      <selection activeCell="AA25" sqref="AA25"/>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139</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c r="D10" s="270"/>
      <c r="E10" s="270">
        <v>2</v>
      </c>
      <c r="F10" s="270"/>
      <c r="G10" s="270"/>
      <c r="H10" s="270"/>
      <c r="I10" s="270">
        <v>1</v>
      </c>
      <c r="J10" s="270"/>
      <c r="K10" s="189">
        <v>3</v>
      </c>
      <c r="L10" s="126"/>
      <c r="M10" s="187" t="s">
        <v>126</v>
      </c>
      <c r="N10" s="188">
        <v>228</v>
      </c>
      <c r="O10" s="126"/>
      <c r="P10" s="126"/>
      <c r="Q10" s="126"/>
      <c r="R10" s="126"/>
      <c r="S10" s="126"/>
      <c r="T10" s="126"/>
      <c r="U10" s="126"/>
      <c r="V10" s="126"/>
      <c r="W10" s="126"/>
      <c r="X10" s="126"/>
      <c r="Y10" s="126"/>
    </row>
    <row r="11" spans="1:25" ht="21" customHeight="1">
      <c r="A11" s="269" t="s">
        <v>103</v>
      </c>
      <c r="B11" s="134"/>
      <c r="C11" s="270">
        <v>3</v>
      </c>
      <c r="D11" s="270"/>
      <c r="E11" s="270">
        <v>18</v>
      </c>
      <c r="F11" s="270"/>
      <c r="G11" s="270">
        <v>2</v>
      </c>
      <c r="H11" s="270"/>
      <c r="I11" s="270">
        <v>5</v>
      </c>
      <c r="J11" s="270"/>
      <c r="K11" s="189">
        <v>28</v>
      </c>
      <c r="L11" s="126"/>
      <c r="M11" s="187" t="s">
        <v>127</v>
      </c>
      <c r="N11" s="188">
        <v>56</v>
      </c>
      <c r="O11" s="126"/>
      <c r="P11" s="126"/>
      <c r="Q11" s="126"/>
      <c r="R11" s="126"/>
      <c r="S11" s="126"/>
      <c r="T11" s="126"/>
      <c r="U11" s="126"/>
      <c r="V11" s="126"/>
      <c r="W11" s="126"/>
      <c r="X11" s="126"/>
      <c r="Y11" s="126"/>
    </row>
    <row r="12" spans="1:25" ht="21" customHeight="1">
      <c r="A12" s="269" t="s">
        <v>104</v>
      </c>
      <c r="B12" s="134"/>
      <c r="C12" s="270"/>
      <c r="D12" s="270"/>
      <c r="E12" s="270"/>
      <c r="F12" s="270"/>
      <c r="G12" s="270"/>
      <c r="H12" s="270"/>
      <c r="I12" s="270"/>
      <c r="J12" s="270"/>
      <c r="K12" s="189">
        <v>0</v>
      </c>
      <c r="L12" s="126"/>
      <c r="M12" s="187" t="s">
        <v>117</v>
      </c>
      <c r="N12" s="188">
        <v>53</v>
      </c>
      <c r="O12" s="126"/>
      <c r="P12" s="126"/>
      <c r="Q12" s="126"/>
      <c r="R12" s="126"/>
      <c r="S12" s="126"/>
      <c r="T12" s="126"/>
      <c r="U12" s="126"/>
      <c r="V12" s="126"/>
      <c r="W12" s="126"/>
      <c r="X12" s="126"/>
      <c r="Y12" s="126"/>
    </row>
    <row r="13" spans="1:25" ht="21" customHeight="1">
      <c r="A13" s="269" t="s">
        <v>105</v>
      </c>
      <c r="B13" s="134"/>
      <c r="C13" s="270"/>
      <c r="D13" s="270"/>
      <c r="E13" s="270"/>
      <c r="F13" s="270"/>
      <c r="G13" s="270"/>
      <c r="H13" s="270"/>
      <c r="I13" s="270"/>
      <c r="J13" s="270"/>
      <c r="K13" s="189">
        <v>0</v>
      </c>
      <c r="L13" s="126"/>
      <c r="M13" s="187" t="s">
        <v>113</v>
      </c>
      <c r="N13" s="188">
        <v>47</v>
      </c>
      <c r="O13" s="126"/>
      <c r="P13" s="126"/>
      <c r="Q13" s="126"/>
      <c r="R13" s="126"/>
      <c r="S13" s="126"/>
      <c r="T13" s="126"/>
      <c r="U13" s="126"/>
      <c r="V13" s="126"/>
      <c r="W13" s="126"/>
      <c r="X13" s="126"/>
      <c r="Y13" s="126"/>
    </row>
    <row r="14" spans="1:25" ht="21" customHeight="1">
      <c r="A14" s="269" t="s">
        <v>106</v>
      </c>
      <c r="B14" s="134"/>
      <c r="C14" s="270"/>
      <c r="D14" s="270"/>
      <c r="E14" s="270"/>
      <c r="F14" s="270"/>
      <c r="G14" s="270"/>
      <c r="H14" s="270"/>
      <c r="I14" s="270">
        <v>4</v>
      </c>
      <c r="J14" s="270"/>
      <c r="K14" s="189">
        <v>4</v>
      </c>
      <c r="L14" s="126"/>
      <c r="M14" s="187" t="s">
        <v>103</v>
      </c>
      <c r="N14" s="188">
        <v>28</v>
      </c>
      <c r="O14" s="126"/>
      <c r="P14" s="126"/>
      <c r="Q14" s="126"/>
      <c r="R14" s="126"/>
      <c r="S14" s="126"/>
      <c r="T14" s="126"/>
      <c r="U14" s="126"/>
      <c r="V14" s="126"/>
      <c r="W14" s="126"/>
      <c r="X14" s="126"/>
      <c r="Y14" s="126"/>
    </row>
    <row r="15" spans="1:25" ht="21" customHeight="1">
      <c r="A15" s="269" t="s">
        <v>107</v>
      </c>
      <c r="B15" s="134"/>
      <c r="C15" s="270"/>
      <c r="D15" s="270"/>
      <c r="E15" s="270">
        <v>5</v>
      </c>
      <c r="F15" s="270"/>
      <c r="G15" s="270"/>
      <c r="H15" s="270"/>
      <c r="I15" s="270">
        <v>12</v>
      </c>
      <c r="J15" s="270"/>
      <c r="K15" s="189">
        <v>17</v>
      </c>
      <c r="L15" s="126"/>
      <c r="M15" s="187" t="s">
        <v>122</v>
      </c>
      <c r="N15" s="188">
        <v>24</v>
      </c>
      <c r="O15" s="126"/>
      <c r="P15" s="126"/>
      <c r="Q15" s="126"/>
      <c r="R15" s="126"/>
      <c r="S15" s="126"/>
      <c r="T15" s="126"/>
      <c r="U15" s="126"/>
      <c r="V15" s="126"/>
      <c r="W15" s="126"/>
      <c r="X15" s="126"/>
      <c r="Y15" s="126"/>
    </row>
    <row r="16" spans="1:25" ht="21" customHeight="1">
      <c r="A16" s="269" t="s">
        <v>108</v>
      </c>
      <c r="B16" s="134"/>
      <c r="C16" s="270">
        <v>1</v>
      </c>
      <c r="D16" s="270"/>
      <c r="E16" s="270">
        <v>3</v>
      </c>
      <c r="F16" s="270"/>
      <c r="G16" s="270">
        <v>1</v>
      </c>
      <c r="H16" s="270"/>
      <c r="I16" s="270">
        <v>11</v>
      </c>
      <c r="J16" s="270"/>
      <c r="K16" s="189">
        <v>16</v>
      </c>
      <c r="L16" s="126"/>
      <c r="M16" s="187" t="s">
        <v>133</v>
      </c>
      <c r="N16" s="188">
        <v>24</v>
      </c>
      <c r="O16" s="126"/>
      <c r="P16" s="126"/>
      <c r="Q16" s="126"/>
      <c r="R16" s="126"/>
      <c r="S16" s="126"/>
      <c r="T16" s="126"/>
      <c r="U16" s="126"/>
      <c r="V16" s="126"/>
      <c r="W16" s="126"/>
      <c r="X16" s="126"/>
      <c r="Y16" s="126"/>
    </row>
    <row r="17" spans="1:25" ht="21" customHeight="1">
      <c r="A17" s="269" t="s">
        <v>109</v>
      </c>
      <c r="B17" s="134"/>
      <c r="C17" s="270"/>
      <c r="D17" s="270"/>
      <c r="E17" s="270"/>
      <c r="F17" s="270"/>
      <c r="G17" s="270"/>
      <c r="H17" s="270"/>
      <c r="I17" s="270">
        <v>2</v>
      </c>
      <c r="J17" s="270"/>
      <c r="K17" s="189">
        <v>2</v>
      </c>
      <c r="L17" s="126"/>
      <c r="M17" s="187" t="s">
        <v>120</v>
      </c>
      <c r="N17" s="188">
        <v>21</v>
      </c>
      <c r="O17" s="126"/>
      <c r="P17" s="126"/>
      <c r="Q17" s="126"/>
      <c r="R17" s="126"/>
      <c r="S17" s="126"/>
      <c r="T17" s="126"/>
      <c r="U17" s="126"/>
      <c r="V17" s="126"/>
      <c r="W17" s="126"/>
      <c r="X17" s="126"/>
      <c r="Y17" s="126"/>
    </row>
    <row r="18" spans="1:25" ht="21" customHeight="1">
      <c r="A18" s="269" t="s">
        <v>110</v>
      </c>
      <c r="B18" s="134"/>
      <c r="C18" s="270"/>
      <c r="D18" s="270"/>
      <c r="E18" s="270"/>
      <c r="F18" s="270"/>
      <c r="G18" s="270"/>
      <c r="H18" s="270"/>
      <c r="I18" s="270">
        <v>3</v>
      </c>
      <c r="J18" s="270"/>
      <c r="K18" s="189">
        <v>3</v>
      </c>
      <c r="L18" s="126"/>
      <c r="M18" s="187" t="s">
        <v>129</v>
      </c>
      <c r="N18" s="188">
        <v>20</v>
      </c>
      <c r="O18" s="126"/>
      <c r="P18" s="126"/>
      <c r="Q18" s="126"/>
      <c r="R18" s="126"/>
      <c r="S18" s="126"/>
      <c r="T18" s="126"/>
      <c r="U18" s="126"/>
      <c r="V18" s="126"/>
      <c r="W18" s="126"/>
      <c r="X18" s="126"/>
      <c r="Y18" s="126"/>
    </row>
    <row r="19" spans="1:25" ht="21" customHeight="1">
      <c r="A19" s="269" t="s">
        <v>111</v>
      </c>
      <c r="B19" s="134"/>
      <c r="C19" s="270"/>
      <c r="D19" s="270"/>
      <c r="E19" s="270">
        <v>3</v>
      </c>
      <c r="F19" s="270"/>
      <c r="G19" s="270"/>
      <c r="H19" s="270"/>
      <c r="I19" s="270">
        <v>6</v>
      </c>
      <c r="J19" s="270"/>
      <c r="K19" s="189">
        <v>9</v>
      </c>
      <c r="L19" s="126"/>
      <c r="M19" s="187" t="s">
        <v>107</v>
      </c>
      <c r="N19" s="188">
        <v>17</v>
      </c>
      <c r="O19" s="126"/>
      <c r="P19" s="126"/>
      <c r="Q19" s="126"/>
      <c r="R19" s="126"/>
      <c r="S19" s="126"/>
      <c r="T19" s="126"/>
      <c r="U19" s="126"/>
      <c r="V19" s="126"/>
      <c r="W19" s="126"/>
      <c r="X19" s="126"/>
      <c r="Y19" s="126"/>
    </row>
    <row r="20" spans="1:25" ht="21" customHeight="1">
      <c r="A20" s="269" t="s">
        <v>112</v>
      </c>
      <c r="B20" s="134"/>
      <c r="C20" s="270"/>
      <c r="D20" s="270"/>
      <c r="E20" s="270">
        <v>1</v>
      </c>
      <c r="F20" s="270"/>
      <c r="G20" s="270"/>
      <c r="H20" s="270"/>
      <c r="I20" s="270">
        <v>6</v>
      </c>
      <c r="J20" s="270"/>
      <c r="K20" s="189">
        <v>7</v>
      </c>
      <c r="L20" s="126"/>
      <c r="M20" s="187" t="s">
        <v>108</v>
      </c>
      <c r="N20" s="188">
        <v>16</v>
      </c>
      <c r="O20" s="126"/>
      <c r="P20" s="126"/>
      <c r="Q20" s="126"/>
      <c r="R20" s="126"/>
      <c r="S20" s="126"/>
      <c r="T20" s="126"/>
      <c r="U20" s="126"/>
      <c r="V20" s="126"/>
      <c r="W20" s="126"/>
      <c r="X20" s="126"/>
      <c r="Y20" s="126"/>
    </row>
    <row r="21" spans="1:25" ht="21" customHeight="1">
      <c r="A21" s="269" t="s">
        <v>113</v>
      </c>
      <c r="B21" s="134"/>
      <c r="C21" s="270"/>
      <c r="D21" s="270"/>
      <c r="E21" s="270">
        <v>41</v>
      </c>
      <c r="F21" s="270"/>
      <c r="G21" s="270"/>
      <c r="H21" s="270"/>
      <c r="I21" s="270">
        <v>6</v>
      </c>
      <c r="J21" s="270"/>
      <c r="K21" s="189">
        <v>47</v>
      </c>
      <c r="L21" s="126"/>
      <c r="M21" s="187" t="s">
        <v>114</v>
      </c>
      <c r="N21" s="188">
        <v>15</v>
      </c>
      <c r="O21" s="126"/>
      <c r="P21" s="126"/>
      <c r="Q21" s="126"/>
      <c r="R21" s="126"/>
      <c r="S21" s="126"/>
      <c r="T21" s="126"/>
      <c r="U21" s="126"/>
      <c r="V21" s="126"/>
      <c r="W21" s="126"/>
      <c r="X21" s="126"/>
      <c r="Y21" s="126"/>
    </row>
    <row r="22" spans="1:25" ht="21" customHeight="1">
      <c r="A22" s="269" t="s">
        <v>114</v>
      </c>
      <c r="B22" s="134"/>
      <c r="C22" s="270"/>
      <c r="D22" s="270"/>
      <c r="E22" s="270">
        <v>1</v>
      </c>
      <c r="F22" s="270"/>
      <c r="G22" s="270"/>
      <c r="H22" s="270"/>
      <c r="I22" s="270">
        <v>14</v>
      </c>
      <c r="J22" s="270"/>
      <c r="K22" s="189">
        <v>15</v>
      </c>
      <c r="L22" s="126"/>
      <c r="M22" s="187" t="s">
        <v>116</v>
      </c>
      <c r="N22" s="188">
        <v>14</v>
      </c>
      <c r="O22" s="126"/>
      <c r="P22" s="126"/>
      <c r="Q22" s="126"/>
      <c r="R22" s="126"/>
      <c r="S22" s="126"/>
      <c r="T22" s="126"/>
      <c r="U22" s="126"/>
      <c r="V22" s="126"/>
      <c r="W22" s="126"/>
      <c r="X22" s="126"/>
      <c r="Y22" s="126"/>
    </row>
    <row r="23" spans="1:25" ht="21" customHeight="1">
      <c r="A23" s="269" t="s">
        <v>115</v>
      </c>
      <c r="B23" s="134"/>
      <c r="C23" s="270">
        <v>1</v>
      </c>
      <c r="D23" s="270"/>
      <c r="E23" s="270"/>
      <c r="F23" s="270"/>
      <c r="G23" s="270"/>
      <c r="H23" s="270"/>
      <c r="I23" s="270">
        <v>2</v>
      </c>
      <c r="J23" s="270"/>
      <c r="K23" s="189">
        <v>3</v>
      </c>
      <c r="L23" s="126"/>
      <c r="M23" s="187" t="s">
        <v>119</v>
      </c>
      <c r="N23" s="188">
        <v>14</v>
      </c>
      <c r="O23" s="126"/>
      <c r="P23" s="126"/>
      <c r="Q23" s="126"/>
      <c r="R23" s="126"/>
      <c r="S23" s="126"/>
      <c r="T23" s="126"/>
      <c r="U23" s="126"/>
      <c r="V23" s="126"/>
      <c r="W23" s="126"/>
      <c r="X23" s="126"/>
      <c r="Y23" s="126"/>
    </row>
    <row r="24" spans="1:25" ht="21" customHeight="1">
      <c r="A24" s="269" t="s">
        <v>116</v>
      </c>
      <c r="B24" s="134"/>
      <c r="C24" s="270"/>
      <c r="D24" s="270"/>
      <c r="E24" s="270">
        <v>2</v>
      </c>
      <c r="F24" s="270"/>
      <c r="G24" s="270">
        <v>1</v>
      </c>
      <c r="H24" s="270"/>
      <c r="I24" s="270">
        <v>11</v>
      </c>
      <c r="J24" s="270"/>
      <c r="K24" s="189">
        <v>14</v>
      </c>
      <c r="L24" s="126"/>
      <c r="M24" s="187" t="s">
        <v>111</v>
      </c>
      <c r="N24" s="188">
        <v>9</v>
      </c>
      <c r="O24" s="126"/>
      <c r="P24" s="126"/>
      <c r="Q24" s="126"/>
      <c r="R24" s="126"/>
      <c r="S24" s="126"/>
      <c r="T24" s="126"/>
      <c r="U24" s="126"/>
      <c r="V24" s="126"/>
      <c r="W24" s="126"/>
      <c r="X24" s="126"/>
      <c r="Y24" s="126"/>
    </row>
    <row r="25" spans="1:25" ht="21" customHeight="1">
      <c r="A25" s="269" t="s">
        <v>117</v>
      </c>
      <c r="B25" s="134"/>
      <c r="C25" s="270"/>
      <c r="D25" s="270"/>
      <c r="E25" s="270">
        <v>2</v>
      </c>
      <c r="F25" s="270"/>
      <c r="G25" s="270">
        <v>1</v>
      </c>
      <c r="H25" s="270"/>
      <c r="I25" s="270">
        <v>50</v>
      </c>
      <c r="J25" s="270"/>
      <c r="K25" s="189">
        <v>53</v>
      </c>
      <c r="L25" s="126"/>
      <c r="M25" s="187" t="s">
        <v>131</v>
      </c>
      <c r="N25" s="188">
        <v>9</v>
      </c>
      <c r="O25" s="126"/>
      <c r="P25" s="126"/>
      <c r="Q25" s="126"/>
      <c r="R25" s="126"/>
      <c r="S25" s="126"/>
      <c r="T25" s="126"/>
      <c r="U25" s="126"/>
      <c r="V25" s="126"/>
      <c r="W25" s="126"/>
      <c r="X25" s="126"/>
      <c r="Y25" s="126"/>
    </row>
    <row r="26" spans="1:25" ht="21" customHeight="1">
      <c r="A26" s="269" t="s">
        <v>118</v>
      </c>
      <c r="B26" s="134"/>
      <c r="C26" s="270"/>
      <c r="D26" s="270"/>
      <c r="E26" s="270"/>
      <c r="F26" s="270"/>
      <c r="G26" s="270"/>
      <c r="H26" s="270"/>
      <c r="I26" s="270">
        <v>1</v>
      </c>
      <c r="J26" s="270"/>
      <c r="K26" s="189">
        <v>1</v>
      </c>
      <c r="L26" s="126"/>
      <c r="M26" s="187" t="s">
        <v>112</v>
      </c>
      <c r="N26" s="188">
        <v>7</v>
      </c>
      <c r="O26" s="126"/>
      <c r="P26" s="126"/>
      <c r="Q26" s="126"/>
      <c r="R26" s="126"/>
      <c r="S26" s="126"/>
      <c r="T26" s="126"/>
      <c r="U26" s="126"/>
      <c r="V26" s="126"/>
      <c r="W26" s="126"/>
      <c r="X26" s="126"/>
      <c r="Y26" s="126"/>
    </row>
    <row r="27" spans="1:25" ht="21" customHeight="1">
      <c r="A27" s="269" t="s">
        <v>119</v>
      </c>
      <c r="B27" s="134"/>
      <c r="C27" s="270">
        <v>1</v>
      </c>
      <c r="D27" s="270"/>
      <c r="E27" s="270"/>
      <c r="F27" s="270"/>
      <c r="G27" s="270"/>
      <c r="H27" s="270"/>
      <c r="I27" s="270">
        <v>13</v>
      </c>
      <c r="J27" s="270"/>
      <c r="K27" s="189">
        <v>14</v>
      </c>
      <c r="L27" s="126"/>
      <c r="M27" s="187" t="s">
        <v>106</v>
      </c>
      <c r="N27" s="188">
        <v>4</v>
      </c>
      <c r="O27" s="126"/>
      <c r="P27" s="126"/>
      <c r="Q27" s="126"/>
      <c r="R27" s="126"/>
      <c r="S27" s="126"/>
      <c r="T27" s="126"/>
      <c r="U27" s="126"/>
      <c r="V27" s="126"/>
      <c r="W27" s="126"/>
      <c r="X27" s="126"/>
      <c r="Y27" s="126"/>
    </row>
    <row r="28" spans="1:25" ht="21" customHeight="1">
      <c r="A28" s="269" t="s">
        <v>120</v>
      </c>
      <c r="B28" s="134"/>
      <c r="C28" s="270">
        <v>4</v>
      </c>
      <c r="D28" s="270"/>
      <c r="E28" s="270">
        <v>12</v>
      </c>
      <c r="F28" s="270"/>
      <c r="G28" s="270"/>
      <c r="H28" s="270"/>
      <c r="I28" s="270">
        <v>5</v>
      </c>
      <c r="J28" s="270"/>
      <c r="K28" s="189">
        <v>21</v>
      </c>
      <c r="L28" s="126"/>
      <c r="M28" s="187" t="s">
        <v>121</v>
      </c>
      <c r="N28" s="188">
        <v>4</v>
      </c>
      <c r="O28" s="126"/>
      <c r="P28" s="126"/>
      <c r="Q28" s="126"/>
      <c r="R28" s="126"/>
      <c r="S28" s="126"/>
      <c r="T28" s="126"/>
      <c r="U28" s="126"/>
      <c r="V28" s="126"/>
      <c r="W28" s="126"/>
      <c r="X28" s="126"/>
      <c r="Y28" s="126"/>
    </row>
    <row r="29" spans="1:25" ht="21" customHeight="1">
      <c r="A29" s="269" t="s">
        <v>121</v>
      </c>
      <c r="B29" s="134"/>
      <c r="C29" s="270"/>
      <c r="D29" s="270"/>
      <c r="E29" s="270">
        <v>2</v>
      </c>
      <c r="F29" s="270"/>
      <c r="G29" s="270"/>
      <c r="H29" s="270"/>
      <c r="I29" s="270">
        <v>2</v>
      </c>
      <c r="J29" s="270"/>
      <c r="K29" s="189">
        <v>4</v>
      </c>
      <c r="L29" s="126"/>
      <c r="M29" s="187" t="s">
        <v>123</v>
      </c>
      <c r="N29" s="188">
        <v>4</v>
      </c>
      <c r="O29" s="126"/>
      <c r="P29" s="126"/>
      <c r="Q29" s="126"/>
      <c r="R29" s="126"/>
      <c r="S29" s="126"/>
      <c r="T29" s="126"/>
      <c r="U29" s="126"/>
      <c r="V29" s="126"/>
      <c r="W29" s="126"/>
      <c r="X29" s="126"/>
      <c r="Y29" s="126"/>
    </row>
    <row r="30" spans="1:25" ht="21" customHeight="1">
      <c r="A30" s="269" t="s">
        <v>122</v>
      </c>
      <c r="B30" s="134"/>
      <c r="C30" s="270"/>
      <c r="D30" s="270"/>
      <c r="E30" s="270">
        <v>23</v>
      </c>
      <c r="F30" s="270"/>
      <c r="G30" s="270"/>
      <c r="H30" s="270"/>
      <c r="I30" s="270">
        <v>1</v>
      </c>
      <c r="J30" s="270"/>
      <c r="K30" s="189">
        <v>24</v>
      </c>
      <c r="L30" s="126"/>
      <c r="M30" s="187" t="s">
        <v>528</v>
      </c>
      <c r="N30" s="188">
        <v>4</v>
      </c>
      <c r="O30" s="126"/>
      <c r="P30" s="126"/>
      <c r="Q30" s="126"/>
      <c r="R30" s="126"/>
      <c r="S30" s="126"/>
      <c r="T30" s="126"/>
      <c r="U30" s="126"/>
      <c r="V30" s="126"/>
      <c r="W30" s="126"/>
      <c r="X30" s="126"/>
      <c r="Y30" s="126"/>
    </row>
    <row r="31" spans="1:25" ht="21" customHeight="1">
      <c r="A31" s="269" t="s">
        <v>123</v>
      </c>
      <c r="B31" s="134"/>
      <c r="C31" s="270"/>
      <c r="D31" s="270"/>
      <c r="E31" s="270">
        <v>2</v>
      </c>
      <c r="F31" s="270"/>
      <c r="G31" s="270"/>
      <c r="H31" s="270"/>
      <c r="I31" s="270">
        <v>2</v>
      </c>
      <c r="J31" s="270"/>
      <c r="K31" s="189">
        <v>4</v>
      </c>
      <c r="L31" s="126"/>
      <c r="M31" s="187" t="s">
        <v>102</v>
      </c>
      <c r="N31" s="188">
        <v>3</v>
      </c>
      <c r="O31" s="126"/>
      <c r="P31" s="126"/>
      <c r="Q31" s="126"/>
      <c r="R31" s="126"/>
      <c r="S31" s="126"/>
      <c r="T31" s="126"/>
      <c r="U31" s="126"/>
      <c r="V31" s="126"/>
      <c r="W31" s="126"/>
      <c r="X31" s="126"/>
      <c r="Y31" s="126"/>
    </row>
    <row r="32" spans="1:25" ht="21" customHeight="1">
      <c r="A32" s="269" t="s">
        <v>124</v>
      </c>
      <c r="B32" s="134"/>
      <c r="C32" s="270"/>
      <c r="D32" s="270"/>
      <c r="E32" s="270"/>
      <c r="F32" s="270"/>
      <c r="G32" s="270"/>
      <c r="H32" s="270"/>
      <c r="I32" s="270"/>
      <c r="J32" s="270"/>
      <c r="K32" s="189">
        <v>0</v>
      </c>
      <c r="L32" s="126"/>
      <c r="M32" s="187" t="s">
        <v>110</v>
      </c>
      <c r="N32" s="188">
        <v>3</v>
      </c>
      <c r="O32" s="126"/>
      <c r="P32" s="126"/>
      <c r="Q32" s="126"/>
      <c r="R32" s="126"/>
      <c r="S32" s="126"/>
      <c r="T32" s="126"/>
      <c r="U32" s="126"/>
      <c r="V32" s="126"/>
      <c r="W32" s="126"/>
      <c r="X32" s="126"/>
      <c r="Y32" s="126"/>
    </row>
    <row r="33" spans="1:25" ht="21" customHeight="1">
      <c r="A33" s="269" t="s">
        <v>125</v>
      </c>
      <c r="B33" s="134"/>
      <c r="C33" s="270"/>
      <c r="D33" s="270"/>
      <c r="E33" s="270"/>
      <c r="F33" s="270"/>
      <c r="G33" s="270"/>
      <c r="H33" s="270"/>
      <c r="I33" s="270">
        <v>2</v>
      </c>
      <c r="J33" s="270"/>
      <c r="K33" s="189">
        <v>2</v>
      </c>
      <c r="L33" s="126"/>
      <c r="M33" s="187" t="s">
        <v>115</v>
      </c>
      <c r="N33" s="188">
        <v>3</v>
      </c>
      <c r="O33" s="126"/>
      <c r="P33" s="126"/>
      <c r="Q33" s="126"/>
      <c r="R33" s="126"/>
      <c r="S33" s="126"/>
      <c r="T33" s="126"/>
      <c r="U33" s="126"/>
      <c r="V33" s="126"/>
      <c r="W33" s="126"/>
      <c r="X33" s="126"/>
      <c r="Y33" s="126"/>
    </row>
    <row r="34" spans="1:25" ht="21" customHeight="1">
      <c r="A34" s="269" t="s">
        <v>126</v>
      </c>
      <c r="B34" s="134"/>
      <c r="C34" s="270">
        <v>7</v>
      </c>
      <c r="D34" s="270"/>
      <c r="E34" s="270">
        <v>43</v>
      </c>
      <c r="F34" s="270"/>
      <c r="G34" s="270">
        <v>10</v>
      </c>
      <c r="H34" s="270"/>
      <c r="I34" s="270">
        <v>168</v>
      </c>
      <c r="J34" s="270"/>
      <c r="K34" s="189">
        <v>228</v>
      </c>
      <c r="L34" s="126"/>
      <c r="M34" s="187" t="s">
        <v>128</v>
      </c>
      <c r="N34" s="188">
        <v>3</v>
      </c>
      <c r="O34" s="126"/>
      <c r="P34" s="126"/>
      <c r="Q34" s="126"/>
      <c r="R34" s="126"/>
      <c r="S34" s="126"/>
      <c r="T34" s="126"/>
      <c r="U34" s="126"/>
      <c r="V34" s="126"/>
      <c r="W34" s="126"/>
      <c r="X34" s="126"/>
      <c r="Y34" s="126"/>
    </row>
    <row r="35" spans="1:25" ht="21" customHeight="1">
      <c r="A35" s="269" t="s">
        <v>127</v>
      </c>
      <c r="B35" s="134"/>
      <c r="C35" s="270">
        <v>4</v>
      </c>
      <c r="D35" s="270"/>
      <c r="E35" s="270">
        <v>31</v>
      </c>
      <c r="F35" s="270"/>
      <c r="G35" s="270">
        <v>2</v>
      </c>
      <c r="H35" s="270"/>
      <c r="I35" s="270">
        <v>19</v>
      </c>
      <c r="J35" s="270"/>
      <c r="K35" s="189">
        <v>56</v>
      </c>
      <c r="L35" s="126"/>
      <c r="M35" s="187" t="s">
        <v>109</v>
      </c>
      <c r="N35" s="188">
        <v>2</v>
      </c>
      <c r="O35" s="126"/>
      <c r="P35" s="126"/>
      <c r="Q35" s="126"/>
      <c r="R35" s="126"/>
      <c r="S35" s="126"/>
      <c r="T35" s="126"/>
      <c r="U35" s="126"/>
      <c r="V35" s="126"/>
      <c r="W35" s="126"/>
      <c r="X35" s="126"/>
      <c r="Y35" s="126"/>
    </row>
    <row r="36" spans="1:25" ht="21" customHeight="1">
      <c r="A36" s="269" t="s">
        <v>128</v>
      </c>
      <c r="B36" s="134"/>
      <c r="C36" s="270"/>
      <c r="D36" s="270"/>
      <c r="E36" s="270">
        <v>1</v>
      </c>
      <c r="F36" s="270"/>
      <c r="G36" s="270"/>
      <c r="H36" s="270"/>
      <c r="I36" s="270">
        <v>2</v>
      </c>
      <c r="J36" s="270"/>
      <c r="K36" s="189">
        <v>3</v>
      </c>
      <c r="L36" s="126"/>
      <c r="M36" s="187" t="s">
        <v>125</v>
      </c>
      <c r="N36" s="188">
        <v>2</v>
      </c>
      <c r="O36" s="126"/>
      <c r="P36" s="126"/>
      <c r="Q36" s="126"/>
      <c r="R36" s="126"/>
      <c r="S36" s="126"/>
      <c r="T36" s="126"/>
      <c r="U36" s="126"/>
      <c r="V36" s="126"/>
      <c r="W36" s="126"/>
      <c r="X36" s="126"/>
      <c r="Y36" s="126"/>
    </row>
    <row r="37" spans="1:25" ht="21" customHeight="1">
      <c r="A37" s="269" t="s">
        <v>129</v>
      </c>
      <c r="B37" s="134"/>
      <c r="C37" s="270">
        <v>2</v>
      </c>
      <c r="D37" s="270"/>
      <c r="E37" s="270">
        <v>1</v>
      </c>
      <c r="F37" s="270"/>
      <c r="G37" s="270">
        <v>1</v>
      </c>
      <c r="H37" s="270"/>
      <c r="I37" s="270">
        <v>16</v>
      </c>
      <c r="J37" s="270"/>
      <c r="K37" s="189">
        <v>20</v>
      </c>
      <c r="L37" s="126"/>
      <c r="M37" s="187" t="s">
        <v>118</v>
      </c>
      <c r="N37" s="188">
        <v>1</v>
      </c>
      <c r="O37" s="126"/>
      <c r="P37" s="126"/>
      <c r="Q37" s="126"/>
      <c r="R37" s="126"/>
      <c r="S37" s="126"/>
      <c r="T37" s="126"/>
      <c r="U37" s="126"/>
      <c r="V37" s="126"/>
      <c r="W37" s="126"/>
      <c r="X37" s="126"/>
      <c r="Y37" s="126"/>
    </row>
    <row r="38" spans="1:25" ht="21" customHeight="1">
      <c r="A38" s="269" t="s">
        <v>130</v>
      </c>
      <c r="B38" s="134"/>
      <c r="C38" s="270"/>
      <c r="D38" s="270"/>
      <c r="E38" s="270"/>
      <c r="F38" s="270"/>
      <c r="G38" s="270"/>
      <c r="H38" s="270"/>
      <c r="I38" s="270"/>
      <c r="J38" s="270"/>
      <c r="K38" s="189">
        <v>0</v>
      </c>
      <c r="L38" s="126"/>
      <c r="M38" s="187" t="s">
        <v>104</v>
      </c>
      <c r="N38" s="188">
        <v>0</v>
      </c>
      <c r="O38" s="126"/>
      <c r="P38" s="126"/>
      <c r="Q38" s="126"/>
      <c r="R38" s="126"/>
      <c r="S38" s="126"/>
      <c r="T38" s="126"/>
      <c r="U38" s="126"/>
      <c r="V38" s="126"/>
      <c r="W38" s="126"/>
      <c r="X38" s="126"/>
      <c r="Y38" s="126"/>
    </row>
    <row r="39" spans="1:25" ht="21" customHeight="1">
      <c r="A39" s="269" t="s">
        <v>131</v>
      </c>
      <c r="B39" s="134"/>
      <c r="C39" s="270"/>
      <c r="D39" s="270"/>
      <c r="E39" s="270">
        <v>2</v>
      </c>
      <c r="F39" s="270"/>
      <c r="G39" s="270"/>
      <c r="H39" s="270"/>
      <c r="I39" s="270">
        <v>7</v>
      </c>
      <c r="J39" s="270"/>
      <c r="K39" s="189">
        <v>9</v>
      </c>
      <c r="L39" s="126"/>
      <c r="M39" s="187" t="s">
        <v>105</v>
      </c>
      <c r="N39" s="188">
        <v>0</v>
      </c>
      <c r="O39" s="126"/>
      <c r="P39" s="126"/>
      <c r="Q39" s="126"/>
      <c r="R39" s="126"/>
      <c r="S39" s="126"/>
      <c r="T39" s="126"/>
      <c r="U39" s="126"/>
      <c r="V39" s="126"/>
      <c r="W39" s="126"/>
      <c r="X39" s="126"/>
      <c r="Y39" s="126"/>
    </row>
    <row r="40" spans="1:25" ht="21" customHeight="1">
      <c r="A40" s="269" t="s">
        <v>132</v>
      </c>
      <c r="B40" s="134"/>
      <c r="C40" s="270"/>
      <c r="D40" s="270"/>
      <c r="E40" s="270"/>
      <c r="F40" s="270"/>
      <c r="G40" s="270"/>
      <c r="H40" s="270"/>
      <c r="I40" s="270"/>
      <c r="J40" s="270"/>
      <c r="K40" s="189">
        <v>0</v>
      </c>
      <c r="L40" s="126"/>
      <c r="M40" s="187" t="s">
        <v>124</v>
      </c>
      <c r="N40" s="188">
        <v>0</v>
      </c>
      <c r="O40" s="126"/>
      <c r="P40" s="126"/>
      <c r="Q40" s="126"/>
      <c r="R40" s="126"/>
      <c r="S40" s="126"/>
      <c r="T40" s="126"/>
      <c r="U40" s="126"/>
      <c r="V40" s="126"/>
      <c r="W40" s="126"/>
      <c r="X40" s="126"/>
      <c r="Y40" s="126"/>
    </row>
    <row r="41" spans="1:25" ht="21" customHeight="1">
      <c r="A41" s="269" t="s">
        <v>133</v>
      </c>
      <c r="B41" s="134"/>
      <c r="C41" s="270"/>
      <c r="D41" s="270"/>
      <c r="E41" s="270">
        <v>19</v>
      </c>
      <c r="F41" s="270"/>
      <c r="G41" s="270"/>
      <c r="H41" s="270"/>
      <c r="I41" s="270">
        <v>5</v>
      </c>
      <c r="J41" s="270"/>
      <c r="K41" s="189">
        <v>24</v>
      </c>
      <c r="L41" s="126"/>
      <c r="M41" s="187" t="s">
        <v>130</v>
      </c>
      <c r="N41" s="188">
        <v>0</v>
      </c>
      <c r="O41" s="126"/>
      <c r="P41" s="126"/>
      <c r="Q41" s="126"/>
      <c r="R41" s="126"/>
      <c r="S41" s="126"/>
      <c r="T41" s="126"/>
      <c r="U41" s="126"/>
      <c r="V41" s="126"/>
      <c r="W41" s="126"/>
      <c r="X41" s="126"/>
      <c r="Y41" s="126"/>
    </row>
    <row r="42" spans="1:25" ht="21" customHeight="1">
      <c r="A42" s="269" t="s">
        <v>528</v>
      </c>
      <c r="B42" s="134"/>
      <c r="C42" s="270">
        <v>1</v>
      </c>
      <c r="D42" s="270"/>
      <c r="E42" s="270"/>
      <c r="F42" s="270"/>
      <c r="G42" s="270"/>
      <c r="H42" s="270"/>
      <c r="I42" s="270">
        <v>3</v>
      </c>
      <c r="J42" s="270"/>
      <c r="K42" s="189">
        <v>4</v>
      </c>
      <c r="L42" s="126"/>
      <c r="M42" s="187" t="s">
        <v>132</v>
      </c>
      <c r="N42" s="188">
        <v>0</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24</v>
      </c>
      <c r="D44" s="191">
        <v>0</v>
      </c>
      <c r="E44" s="191">
        <v>214</v>
      </c>
      <c r="F44" s="191">
        <v>0</v>
      </c>
      <c r="G44" s="191">
        <v>18</v>
      </c>
      <c r="H44" s="191">
        <v>0</v>
      </c>
      <c r="I44" s="191">
        <v>379</v>
      </c>
      <c r="J44" s="191">
        <v>0</v>
      </c>
      <c r="K44" s="191">
        <v>635</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B7C5-2820-4BF4-971B-3B6565EED79E}">
  <sheetPr>
    <pageSetUpPr fitToPage="1"/>
  </sheetPr>
  <dimension ref="A1:Y51"/>
  <sheetViews>
    <sheetView view="pageBreakPreview" zoomScale="85" zoomScaleNormal="100" zoomScaleSheetLayoutView="85" workbookViewId="0">
      <selection activeCell="AA23" sqref="AA23"/>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140</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c r="D10" s="270"/>
      <c r="E10" s="270">
        <v>1</v>
      </c>
      <c r="F10" s="270"/>
      <c r="G10" s="270">
        <v>3</v>
      </c>
      <c r="H10" s="270"/>
      <c r="I10" s="270">
        <v>7</v>
      </c>
      <c r="J10" s="270"/>
      <c r="K10" s="189">
        <v>11</v>
      </c>
      <c r="L10" s="126"/>
      <c r="M10" s="187" t="s">
        <v>127</v>
      </c>
      <c r="N10" s="188">
        <v>921</v>
      </c>
      <c r="O10" s="126"/>
      <c r="P10" s="126"/>
      <c r="Q10" s="126"/>
      <c r="R10" s="126"/>
      <c r="S10" s="126"/>
      <c r="T10" s="126"/>
      <c r="U10" s="126"/>
      <c r="V10" s="126"/>
      <c r="W10" s="126"/>
      <c r="X10" s="126"/>
      <c r="Y10" s="126"/>
    </row>
    <row r="11" spans="1:25" ht="21" customHeight="1">
      <c r="A11" s="269" t="s">
        <v>103</v>
      </c>
      <c r="B11" s="134"/>
      <c r="C11" s="270"/>
      <c r="D11" s="270"/>
      <c r="E11" s="270">
        <v>3</v>
      </c>
      <c r="F11" s="270"/>
      <c r="G11" s="270">
        <v>25</v>
      </c>
      <c r="H11" s="270"/>
      <c r="I11" s="270">
        <v>15</v>
      </c>
      <c r="J11" s="270"/>
      <c r="K11" s="189">
        <v>43</v>
      </c>
      <c r="L11" s="126"/>
      <c r="M11" s="187" t="s">
        <v>126</v>
      </c>
      <c r="N11" s="188">
        <v>272</v>
      </c>
      <c r="O11" s="126"/>
      <c r="P11" s="126"/>
      <c r="Q11" s="126"/>
      <c r="R11" s="126"/>
      <c r="S11" s="126"/>
      <c r="T11" s="126"/>
      <c r="U11" s="126"/>
      <c r="V11" s="126"/>
      <c r="W11" s="126"/>
      <c r="X11" s="126"/>
      <c r="Y11" s="126"/>
    </row>
    <row r="12" spans="1:25" ht="21" customHeight="1">
      <c r="A12" s="269" t="s">
        <v>104</v>
      </c>
      <c r="B12" s="134"/>
      <c r="C12" s="270"/>
      <c r="D12" s="270"/>
      <c r="E12" s="270">
        <v>1</v>
      </c>
      <c r="F12" s="270"/>
      <c r="G12" s="270"/>
      <c r="H12" s="270"/>
      <c r="I12" s="270">
        <v>4</v>
      </c>
      <c r="J12" s="270"/>
      <c r="K12" s="189">
        <v>5</v>
      </c>
      <c r="L12" s="126"/>
      <c r="M12" s="187" t="s">
        <v>129</v>
      </c>
      <c r="N12" s="188">
        <v>78</v>
      </c>
      <c r="O12" s="126"/>
      <c r="P12" s="126"/>
      <c r="Q12" s="126"/>
      <c r="R12" s="126"/>
      <c r="S12" s="126"/>
      <c r="T12" s="126"/>
      <c r="U12" s="126"/>
      <c r="V12" s="126"/>
      <c r="W12" s="126"/>
      <c r="X12" s="126"/>
      <c r="Y12" s="126"/>
    </row>
    <row r="13" spans="1:25" ht="21" customHeight="1">
      <c r="A13" s="269" t="s">
        <v>105</v>
      </c>
      <c r="B13" s="134"/>
      <c r="C13" s="270"/>
      <c r="D13" s="270"/>
      <c r="E13" s="270"/>
      <c r="F13" s="270"/>
      <c r="G13" s="270"/>
      <c r="H13" s="270"/>
      <c r="I13" s="270">
        <v>1</v>
      </c>
      <c r="J13" s="270"/>
      <c r="K13" s="189">
        <v>1</v>
      </c>
      <c r="L13" s="126"/>
      <c r="M13" s="187" t="s">
        <v>107</v>
      </c>
      <c r="N13" s="188">
        <v>74</v>
      </c>
      <c r="O13" s="126"/>
      <c r="P13" s="126"/>
      <c r="Q13" s="126"/>
      <c r="R13" s="126"/>
      <c r="S13" s="126"/>
      <c r="T13" s="126"/>
      <c r="U13" s="126"/>
      <c r="V13" s="126"/>
      <c r="W13" s="126"/>
      <c r="X13" s="126"/>
      <c r="Y13" s="126"/>
    </row>
    <row r="14" spans="1:25" ht="21" customHeight="1">
      <c r="A14" s="269" t="s">
        <v>106</v>
      </c>
      <c r="B14" s="134"/>
      <c r="C14" s="270">
        <v>1</v>
      </c>
      <c r="D14" s="270"/>
      <c r="E14" s="270"/>
      <c r="F14" s="270"/>
      <c r="G14" s="270">
        <v>8</v>
      </c>
      <c r="H14" s="270"/>
      <c r="I14" s="270">
        <v>7</v>
      </c>
      <c r="J14" s="270"/>
      <c r="K14" s="189">
        <v>16</v>
      </c>
      <c r="L14" s="126"/>
      <c r="M14" s="187" t="s">
        <v>111</v>
      </c>
      <c r="N14" s="188">
        <v>74</v>
      </c>
      <c r="O14" s="126"/>
      <c r="P14" s="126"/>
      <c r="Q14" s="126"/>
      <c r="R14" s="126"/>
      <c r="S14" s="126"/>
      <c r="T14" s="126"/>
      <c r="U14" s="126"/>
      <c r="V14" s="126"/>
      <c r="W14" s="126"/>
      <c r="X14" s="126"/>
      <c r="Y14" s="126"/>
    </row>
    <row r="15" spans="1:25" ht="21" customHeight="1">
      <c r="A15" s="269" t="s">
        <v>107</v>
      </c>
      <c r="B15" s="134"/>
      <c r="C15" s="270">
        <v>5</v>
      </c>
      <c r="D15" s="270"/>
      <c r="E15" s="270">
        <v>13</v>
      </c>
      <c r="F15" s="270"/>
      <c r="G15" s="270">
        <v>20</v>
      </c>
      <c r="H15" s="270"/>
      <c r="I15" s="270">
        <v>36</v>
      </c>
      <c r="J15" s="270"/>
      <c r="K15" s="189">
        <v>74</v>
      </c>
      <c r="L15" s="126"/>
      <c r="M15" s="187" t="s">
        <v>528</v>
      </c>
      <c r="N15" s="188">
        <v>57</v>
      </c>
      <c r="O15" s="126"/>
      <c r="P15" s="126"/>
      <c r="Q15" s="126"/>
      <c r="R15" s="126"/>
      <c r="S15" s="126"/>
      <c r="T15" s="126"/>
      <c r="U15" s="126"/>
      <c r="V15" s="126"/>
      <c r="W15" s="126"/>
      <c r="X15" s="126"/>
      <c r="Y15" s="126"/>
    </row>
    <row r="16" spans="1:25" ht="21" customHeight="1">
      <c r="A16" s="269" t="s">
        <v>108</v>
      </c>
      <c r="B16" s="134"/>
      <c r="C16" s="270">
        <v>1</v>
      </c>
      <c r="D16" s="270"/>
      <c r="E16" s="270">
        <v>5</v>
      </c>
      <c r="F16" s="270"/>
      <c r="G16" s="270">
        <v>9</v>
      </c>
      <c r="H16" s="270"/>
      <c r="I16" s="270">
        <v>19</v>
      </c>
      <c r="J16" s="270"/>
      <c r="K16" s="189">
        <v>34</v>
      </c>
      <c r="L16" s="126"/>
      <c r="M16" s="187" t="s">
        <v>131</v>
      </c>
      <c r="N16" s="188">
        <v>56</v>
      </c>
      <c r="O16" s="126"/>
      <c r="P16" s="126"/>
      <c r="Q16" s="126"/>
      <c r="R16" s="126"/>
      <c r="S16" s="126"/>
      <c r="T16" s="126"/>
      <c r="U16" s="126"/>
      <c r="V16" s="126"/>
      <c r="W16" s="126"/>
      <c r="X16" s="126"/>
      <c r="Y16" s="126"/>
    </row>
    <row r="17" spans="1:25" ht="21" customHeight="1">
      <c r="A17" s="269" t="s">
        <v>109</v>
      </c>
      <c r="B17" s="134"/>
      <c r="C17" s="270"/>
      <c r="D17" s="270"/>
      <c r="E17" s="270">
        <v>2</v>
      </c>
      <c r="F17" s="270"/>
      <c r="G17" s="270">
        <v>8</v>
      </c>
      <c r="H17" s="270"/>
      <c r="I17" s="270">
        <v>15</v>
      </c>
      <c r="J17" s="270"/>
      <c r="K17" s="189">
        <v>25</v>
      </c>
      <c r="L17" s="126"/>
      <c r="M17" s="187" t="s">
        <v>113</v>
      </c>
      <c r="N17" s="188">
        <v>54</v>
      </c>
      <c r="O17" s="126"/>
      <c r="P17" s="126"/>
      <c r="Q17" s="126"/>
      <c r="R17" s="126"/>
      <c r="S17" s="126"/>
      <c r="T17" s="126"/>
      <c r="U17" s="126"/>
      <c r="V17" s="126"/>
      <c r="W17" s="126"/>
      <c r="X17" s="126"/>
      <c r="Y17" s="126"/>
    </row>
    <row r="18" spans="1:25" ht="21" customHeight="1">
      <c r="A18" s="269" t="s">
        <v>110</v>
      </c>
      <c r="B18" s="134"/>
      <c r="C18" s="270"/>
      <c r="D18" s="270"/>
      <c r="E18" s="270">
        <v>1</v>
      </c>
      <c r="F18" s="270"/>
      <c r="G18" s="270">
        <v>1</v>
      </c>
      <c r="H18" s="270"/>
      <c r="I18" s="270"/>
      <c r="J18" s="270"/>
      <c r="K18" s="189">
        <v>2</v>
      </c>
      <c r="L18" s="126"/>
      <c r="M18" s="187" t="s">
        <v>120</v>
      </c>
      <c r="N18" s="188">
        <v>54</v>
      </c>
      <c r="O18" s="126"/>
      <c r="P18" s="126"/>
      <c r="Q18" s="126"/>
      <c r="R18" s="126"/>
      <c r="S18" s="126"/>
      <c r="T18" s="126"/>
      <c r="U18" s="126"/>
      <c r="V18" s="126"/>
      <c r="W18" s="126"/>
      <c r="X18" s="126"/>
      <c r="Y18" s="126"/>
    </row>
    <row r="19" spans="1:25" ht="21" customHeight="1">
      <c r="A19" s="269" t="s">
        <v>111</v>
      </c>
      <c r="B19" s="134"/>
      <c r="C19" s="270">
        <v>1</v>
      </c>
      <c r="D19" s="270"/>
      <c r="E19" s="270">
        <v>6</v>
      </c>
      <c r="F19" s="270"/>
      <c r="G19" s="270">
        <v>30</v>
      </c>
      <c r="H19" s="270"/>
      <c r="I19" s="270">
        <v>37</v>
      </c>
      <c r="J19" s="270"/>
      <c r="K19" s="189">
        <v>74</v>
      </c>
      <c r="L19" s="126"/>
      <c r="M19" s="187" t="s">
        <v>117</v>
      </c>
      <c r="N19" s="188">
        <v>49</v>
      </c>
      <c r="O19" s="126"/>
      <c r="P19" s="126"/>
      <c r="Q19" s="126"/>
      <c r="R19" s="126"/>
      <c r="S19" s="126"/>
      <c r="T19" s="126"/>
      <c r="U19" s="126"/>
      <c r="V19" s="126"/>
      <c r="W19" s="126"/>
      <c r="X19" s="126"/>
      <c r="Y19" s="126"/>
    </row>
    <row r="20" spans="1:25" ht="21" customHeight="1">
      <c r="A20" s="269" t="s">
        <v>112</v>
      </c>
      <c r="B20" s="134"/>
      <c r="C20" s="270"/>
      <c r="D20" s="270"/>
      <c r="E20" s="270">
        <v>3</v>
      </c>
      <c r="F20" s="270"/>
      <c r="G20" s="270">
        <v>6</v>
      </c>
      <c r="H20" s="270"/>
      <c r="I20" s="270">
        <v>12</v>
      </c>
      <c r="J20" s="270"/>
      <c r="K20" s="189">
        <v>21</v>
      </c>
      <c r="L20" s="126"/>
      <c r="M20" s="187" t="s">
        <v>103</v>
      </c>
      <c r="N20" s="188">
        <v>43</v>
      </c>
      <c r="O20" s="126"/>
      <c r="P20" s="126"/>
      <c r="Q20" s="126"/>
      <c r="R20" s="126"/>
      <c r="S20" s="126"/>
      <c r="T20" s="126"/>
      <c r="U20" s="126"/>
      <c r="V20" s="126"/>
      <c r="W20" s="126"/>
      <c r="X20" s="126"/>
      <c r="Y20" s="126"/>
    </row>
    <row r="21" spans="1:25" ht="21" customHeight="1">
      <c r="A21" s="269" t="s">
        <v>113</v>
      </c>
      <c r="B21" s="134"/>
      <c r="C21" s="270"/>
      <c r="D21" s="270"/>
      <c r="E21" s="270">
        <v>43</v>
      </c>
      <c r="F21" s="270"/>
      <c r="G21" s="270">
        <v>6</v>
      </c>
      <c r="H21" s="270"/>
      <c r="I21" s="270">
        <v>5</v>
      </c>
      <c r="J21" s="270"/>
      <c r="K21" s="189">
        <v>54</v>
      </c>
      <c r="L21" s="126"/>
      <c r="M21" s="187" t="s">
        <v>108</v>
      </c>
      <c r="N21" s="188">
        <v>34</v>
      </c>
      <c r="O21" s="126"/>
      <c r="P21" s="126"/>
      <c r="Q21" s="126"/>
      <c r="R21" s="126"/>
      <c r="S21" s="126"/>
      <c r="T21" s="126"/>
      <c r="U21" s="126"/>
      <c r="V21" s="126"/>
      <c r="W21" s="126"/>
      <c r="X21" s="126"/>
      <c r="Y21" s="126"/>
    </row>
    <row r="22" spans="1:25" ht="21" customHeight="1">
      <c r="A22" s="269" t="s">
        <v>114</v>
      </c>
      <c r="B22" s="134"/>
      <c r="C22" s="270">
        <v>1</v>
      </c>
      <c r="D22" s="270"/>
      <c r="E22" s="270">
        <v>5</v>
      </c>
      <c r="F22" s="270"/>
      <c r="G22" s="270">
        <v>8</v>
      </c>
      <c r="H22" s="270"/>
      <c r="I22" s="270">
        <v>12</v>
      </c>
      <c r="J22" s="270"/>
      <c r="K22" s="189">
        <v>26</v>
      </c>
      <c r="L22" s="126"/>
      <c r="M22" s="187" t="s">
        <v>116</v>
      </c>
      <c r="N22" s="188">
        <v>34</v>
      </c>
      <c r="O22" s="126"/>
      <c r="P22" s="126"/>
      <c r="Q22" s="126"/>
      <c r="R22" s="126"/>
      <c r="S22" s="126"/>
      <c r="T22" s="126"/>
      <c r="U22" s="126"/>
      <c r="V22" s="126"/>
      <c r="W22" s="126"/>
      <c r="X22" s="126"/>
      <c r="Y22" s="126"/>
    </row>
    <row r="23" spans="1:25" ht="21" customHeight="1">
      <c r="A23" s="269" t="s">
        <v>115</v>
      </c>
      <c r="B23" s="134"/>
      <c r="C23" s="270"/>
      <c r="D23" s="270"/>
      <c r="E23" s="270"/>
      <c r="F23" s="270"/>
      <c r="G23" s="270">
        <v>4</v>
      </c>
      <c r="H23" s="270"/>
      <c r="I23" s="270">
        <v>16</v>
      </c>
      <c r="J23" s="270"/>
      <c r="K23" s="189">
        <v>20</v>
      </c>
      <c r="L23" s="126"/>
      <c r="M23" s="187" t="s">
        <v>128</v>
      </c>
      <c r="N23" s="188">
        <v>33</v>
      </c>
      <c r="O23" s="126"/>
      <c r="P23" s="126"/>
      <c r="Q23" s="126"/>
      <c r="R23" s="126"/>
      <c r="S23" s="126"/>
      <c r="T23" s="126"/>
      <c r="U23" s="126"/>
      <c r="V23" s="126"/>
      <c r="W23" s="126"/>
      <c r="X23" s="126"/>
      <c r="Y23" s="126"/>
    </row>
    <row r="24" spans="1:25" ht="21" customHeight="1">
      <c r="A24" s="269" t="s">
        <v>116</v>
      </c>
      <c r="B24" s="134"/>
      <c r="C24" s="270">
        <v>3</v>
      </c>
      <c r="D24" s="270"/>
      <c r="E24" s="270">
        <v>4</v>
      </c>
      <c r="F24" s="270"/>
      <c r="G24" s="270">
        <v>15</v>
      </c>
      <c r="H24" s="270"/>
      <c r="I24" s="270">
        <v>12</v>
      </c>
      <c r="J24" s="270"/>
      <c r="K24" s="189">
        <v>34</v>
      </c>
      <c r="L24" s="126"/>
      <c r="M24" s="187" t="s">
        <v>114</v>
      </c>
      <c r="N24" s="188">
        <v>26</v>
      </c>
      <c r="O24" s="126"/>
      <c r="P24" s="126"/>
      <c r="Q24" s="126"/>
      <c r="R24" s="126"/>
      <c r="S24" s="126"/>
      <c r="T24" s="126"/>
      <c r="U24" s="126"/>
      <c r="V24" s="126"/>
      <c r="W24" s="126"/>
      <c r="X24" s="126"/>
      <c r="Y24" s="126"/>
    </row>
    <row r="25" spans="1:25" ht="21" customHeight="1">
      <c r="A25" s="269" t="s">
        <v>117</v>
      </c>
      <c r="B25" s="134"/>
      <c r="C25" s="270"/>
      <c r="D25" s="270"/>
      <c r="E25" s="270">
        <v>3</v>
      </c>
      <c r="F25" s="270"/>
      <c r="G25" s="270">
        <v>16</v>
      </c>
      <c r="H25" s="270"/>
      <c r="I25" s="270">
        <v>30</v>
      </c>
      <c r="J25" s="270"/>
      <c r="K25" s="189">
        <v>49</v>
      </c>
      <c r="L25" s="126"/>
      <c r="M25" s="187" t="s">
        <v>109</v>
      </c>
      <c r="N25" s="188">
        <v>25</v>
      </c>
      <c r="O25" s="126"/>
      <c r="P25" s="126"/>
      <c r="Q25" s="126"/>
      <c r="R25" s="126"/>
      <c r="S25" s="126"/>
      <c r="T25" s="126"/>
      <c r="U25" s="126"/>
      <c r="V25" s="126"/>
      <c r="W25" s="126"/>
      <c r="X25" s="126"/>
      <c r="Y25" s="126"/>
    </row>
    <row r="26" spans="1:25" ht="21" customHeight="1">
      <c r="A26" s="269" t="s">
        <v>118</v>
      </c>
      <c r="B26" s="134"/>
      <c r="C26" s="270">
        <v>4</v>
      </c>
      <c r="D26" s="270"/>
      <c r="E26" s="270">
        <v>5</v>
      </c>
      <c r="F26" s="270"/>
      <c r="G26" s="270">
        <v>8</v>
      </c>
      <c r="H26" s="270"/>
      <c r="I26" s="270">
        <v>2</v>
      </c>
      <c r="J26" s="270"/>
      <c r="K26" s="189">
        <v>19</v>
      </c>
      <c r="L26" s="126"/>
      <c r="M26" s="187" t="s">
        <v>112</v>
      </c>
      <c r="N26" s="188">
        <v>21</v>
      </c>
      <c r="O26" s="126"/>
      <c r="P26" s="126"/>
      <c r="Q26" s="126"/>
      <c r="R26" s="126"/>
      <c r="S26" s="126"/>
      <c r="T26" s="126"/>
      <c r="U26" s="126"/>
      <c r="V26" s="126"/>
      <c r="W26" s="126"/>
      <c r="X26" s="126"/>
      <c r="Y26" s="126"/>
    </row>
    <row r="27" spans="1:25" ht="21" customHeight="1">
      <c r="A27" s="269" t="s">
        <v>119</v>
      </c>
      <c r="B27" s="134"/>
      <c r="C27" s="270"/>
      <c r="D27" s="270"/>
      <c r="E27" s="270"/>
      <c r="F27" s="270"/>
      <c r="G27" s="270">
        <v>6</v>
      </c>
      <c r="H27" s="270"/>
      <c r="I27" s="270">
        <v>13</v>
      </c>
      <c r="J27" s="270"/>
      <c r="K27" s="189">
        <v>19</v>
      </c>
      <c r="L27" s="126"/>
      <c r="M27" s="187" t="s">
        <v>125</v>
      </c>
      <c r="N27" s="188">
        <v>21</v>
      </c>
      <c r="O27" s="126"/>
      <c r="P27" s="126"/>
      <c r="Q27" s="126"/>
      <c r="R27" s="126"/>
      <c r="S27" s="126"/>
      <c r="T27" s="126"/>
      <c r="U27" s="126"/>
      <c r="V27" s="126"/>
      <c r="W27" s="126"/>
      <c r="X27" s="126"/>
      <c r="Y27" s="126"/>
    </row>
    <row r="28" spans="1:25" ht="21" customHeight="1">
      <c r="A28" s="269" t="s">
        <v>120</v>
      </c>
      <c r="B28" s="134"/>
      <c r="C28" s="270">
        <v>1</v>
      </c>
      <c r="D28" s="270"/>
      <c r="E28" s="270">
        <v>34</v>
      </c>
      <c r="F28" s="270"/>
      <c r="G28" s="270">
        <v>8</v>
      </c>
      <c r="H28" s="270"/>
      <c r="I28" s="270">
        <v>11</v>
      </c>
      <c r="J28" s="270"/>
      <c r="K28" s="189">
        <v>54</v>
      </c>
      <c r="L28" s="126"/>
      <c r="M28" s="187" t="s">
        <v>115</v>
      </c>
      <c r="N28" s="188">
        <v>20</v>
      </c>
      <c r="O28" s="126"/>
      <c r="P28" s="126"/>
      <c r="Q28" s="126"/>
      <c r="R28" s="126"/>
      <c r="S28" s="126"/>
      <c r="T28" s="126"/>
      <c r="U28" s="126"/>
      <c r="V28" s="126"/>
      <c r="W28" s="126"/>
      <c r="X28" s="126"/>
      <c r="Y28" s="126"/>
    </row>
    <row r="29" spans="1:25" ht="21" customHeight="1">
      <c r="A29" s="269" t="s">
        <v>121</v>
      </c>
      <c r="B29" s="134"/>
      <c r="C29" s="270"/>
      <c r="D29" s="270"/>
      <c r="E29" s="270">
        <v>1</v>
      </c>
      <c r="F29" s="270"/>
      <c r="G29" s="270">
        <v>7</v>
      </c>
      <c r="H29" s="270"/>
      <c r="I29" s="270">
        <v>12</v>
      </c>
      <c r="J29" s="270"/>
      <c r="K29" s="189">
        <v>20</v>
      </c>
      <c r="L29" s="126"/>
      <c r="M29" s="187" t="s">
        <v>121</v>
      </c>
      <c r="N29" s="188">
        <v>20</v>
      </c>
      <c r="O29" s="126"/>
      <c r="P29" s="126"/>
      <c r="Q29" s="126"/>
      <c r="R29" s="126"/>
      <c r="S29" s="126"/>
      <c r="T29" s="126"/>
      <c r="U29" s="126"/>
      <c r="V29" s="126"/>
      <c r="W29" s="126"/>
      <c r="X29" s="126"/>
      <c r="Y29" s="126"/>
    </row>
    <row r="30" spans="1:25" ht="21" customHeight="1">
      <c r="A30" s="269" t="s">
        <v>122</v>
      </c>
      <c r="B30" s="134"/>
      <c r="C30" s="270">
        <v>3</v>
      </c>
      <c r="D30" s="270"/>
      <c r="E30" s="270"/>
      <c r="F30" s="270"/>
      <c r="G30" s="270">
        <v>2</v>
      </c>
      <c r="H30" s="270"/>
      <c r="I30" s="270">
        <v>7</v>
      </c>
      <c r="J30" s="270"/>
      <c r="K30" s="189">
        <v>12</v>
      </c>
      <c r="L30" s="126"/>
      <c r="M30" s="187" t="s">
        <v>118</v>
      </c>
      <c r="N30" s="188">
        <v>19</v>
      </c>
      <c r="O30" s="126"/>
      <c r="P30" s="126"/>
      <c r="Q30" s="126"/>
      <c r="R30" s="126"/>
      <c r="S30" s="126"/>
      <c r="T30" s="126"/>
      <c r="U30" s="126"/>
      <c r="V30" s="126"/>
      <c r="W30" s="126"/>
      <c r="X30" s="126"/>
      <c r="Y30" s="126"/>
    </row>
    <row r="31" spans="1:25" ht="21" customHeight="1">
      <c r="A31" s="269" t="s">
        <v>123</v>
      </c>
      <c r="B31" s="134"/>
      <c r="C31" s="270"/>
      <c r="D31" s="270"/>
      <c r="E31" s="270"/>
      <c r="F31" s="270"/>
      <c r="G31" s="270"/>
      <c r="H31" s="270"/>
      <c r="I31" s="270"/>
      <c r="J31" s="270"/>
      <c r="K31" s="189">
        <v>0</v>
      </c>
      <c r="L31" s="126"/>
      <c r="M31" s="187" t="s">
        <v>119</v>
      </c>
      <c r="N31" s="188">
        <v>19</v>
      </c>
      <c r="O31" s="126"/>
      <c r="P31" s="126"/>
      <c r="Q31" s="126"/>
      <c r="R31" s="126"/>
      <c r="S31" s="126"/>
      <c r="T31" s="126"/>
      <c r="U31" s="126"/>
      <c r="V31" s="126"/>
      <c r="W31" s="126"/>
      <c r="X31" s="126"/>
      <c r="Y31" s="126"/>
    </row>
    <row r="32" spans="1:25" ht="21" customHeight="1">
      <c r="A32" s="269" t="s">
        <v>124</v>
      </c>
      <c r="B32" s="134"/>
      <c r="C32" s="270"/>
      <c r="D32" s="270"/>
      <c r="E32" s="270"/>
      <c r="F32" s="270"/>
      <c r="G32" s="270"/>
      <c r="H32" s="270"/>
      <c r="I32" s="270"/>
      <c r="J32" s="270"/>
      <c r="K32" s="189">
        <v>0</v>
      </c>
      <c r="L32" s="126"/>
      <c r="M32" s="187" t="s">
        <v>106</v>
      </c>
      <c r="N32" s="188">
        <v>16</v>
      </c>
      <c r="O32" s="126"/>
      <c r="P32" s="126"/>
      <c r="Q32" s="126"/>
      <c r="R32" s="126"/>
      <c r="S32" s="126"/>
      <c r="T32" s="126"/>
      <c r="U32" s="126"/>
      <c r="V32" s="126"/>
      <c r="W32" s="126"/>
      <c r="X32" s="126"/>
      <c r="Y32" s="126"/>
    </row>
    <row r="33" spans="1:25" ht="21" customHeight="1">
      <c r="A33" s="269" t="s">
        <v>125</v>
      </c>
      <c r="B33" s="134"/>
      <c r="C33" s="270">
        <v>2</v>
      </c>
      <c r="D33" s="270"/>
      <c r="E33" s="270">
        <v>1</v>
      </c>
      <c r="F33" s="270"/>
      <c r="G33" s="270">
        <v>9</v>
      </c>
      <c r="H33" s="270"/>
      <c r="I33" s="270">
        <v>9</v>
      </c>
      <c r="J33" s="270"/>
      <c r="K33" s="189">
        <v>21</v>
      </c>
      <c r="L33" s="126"/>
      <c r="M33" s="187" t="s">
        <v>122</v>
      </c>
      <c r="N33" s="188">
        <v>12</v>
      </c>
      <c r="O33" s="126"/>
      <c r="P33" s="126"/>
      <c r="Q33" s="126"/>
      <c r="R33" s="126"/>
      <c r="S33" s="126"/>
      <c r="T33" s="126"/>
      <c r="U33" s="126"/>
      <c r="V33" s="126"/>
      <c r="W33" s="126"/>
      <c r="X33" s="126"/>
      <c r="Y33" s="126"/>
    </row>
    <row r="34" spans="1:25" ht="21" customHeight="1">
      <c r="A34" s="269" t="s">
        <v>126</v>
      </c>
      <c r="B34" s="134"/>
      <c r="C34" s="270">
        <v>3</v>
      </c>
      <c r="D34" s="270"/>
      <c r="E34" s="270">
        <v>8</v>
      </c>
      <c r="F34" s="270"/>
      <c r="G34" s="270">
        <v>79</v>
      </c>
      <c r="H34" s="270"/>
      <c r="I34" s="270">
        <v>182</v>
      </c>
      <c r="J34" s="270"/>
      <c r="K34" s="189">
        <v>272</v>
      </c>
      <c r="L34" s="126"/>
      <c r="M34" s="187" t="s">
        <v>102</v>
      </c>
      <c r="N34" s="188">
        <v>11</v>
      </c>
      <c r="O34" s="126"/>
      <c r="P34" s="126"/>
      <c r="Q34" s="126"/>
      <c r="R34" s="126"/>
      <c r="S34" s="126"/>
      <c r="T34" s="126"/>
      <c r="U34" s="126"/>
      <c r="V34" s="126"/>
      <c r="W34" s="126"/>
      <c r="X34" s="126"/>
      <c r="Y34" s="126"/>
    </row>
    <row r="35" spans="1:25" ht="21" customHeight="1">
      <c r="A35" s="269" t="s">
        <v>127</v>
      </c>
      <c r="B35" s="134"/>
      <c r="C35" s="270">
        <v>21</v>
      </c>
      <c r="D35" s="270"/>
      <c r="E35" s="270">
        <v>76</v>
      </c>
      <c r="F35" s="270"/>
      <c r="G35" s="270">
        <v>319</v>
      </c>
      <c r="H35" s="270"/>
      <c r="I35" s="270">
        <v>505</v>
      </c>
      <c r="J35" s="270"/>
      <c r="K35" s="189">
        <v>921</v>
      </c>
      <c r="L35" s="126"/>
      <c r="M35" s="187" t="s">
        <v>133</v>
      </c>
      <c r="N35" s="188">
        <v>9</v>
      </c>
      <c r="O35" s="126"/>
      <c r="P35" s="126"/>
      <c r="Q35" s="126"/>
      <c r="R35" s="126"/>
      <c r="S35" s="126"/>
      <c r="T35" s="126"/>
      <c r="U35" s="126"/>
      <c r="V35" s="126"/>
      <c r="W35" s="126"/>
      <c r="X35" s="126"/>
      <c r="Y35" s="126"/>
    </row>
    <row r="36" spans="1:25" ht="21" customHeight="1">
      <c r="A36" s="269" t="s">
        <v>128</v>
      </c>
      <c r="B36" s="134"/>
      <c r="C36" s="270"/>
      <c r="D36" s="270"/>
      <c r="E36" s="270">
        <v>10</v>
      </c>
      <c r="F36" s="270"/>
      <c r="G36" s="270">
        <v>15</v>
      </c>
      <c r="H36" s="270"/>
      <c r="I36" s="270">
        <v>8</v>
      </c>
      <c r="J36" s="270"/>
      <c r="K36" s="189">
        <v>33</v>
      </c>
      <c r="L36" s="126"/>
      <c r="M36" s="187" t="s">
        <v>104</v>
      </c>
      <c r="N36" s="188">
        <v>5</v>
      </c>
      <c r="O36" s="126"/>
      <c r="P36" s="126"/>
      <c r="Q36" s="126"/>
      <c r="R36" s="126"/>
      <c r="S36" s="126"/>
      <c r="T36" s="126"/>
      <c r="U36" s="126"/>
      <c r="V36" s="126"/>
      <c r="W36" s="126"/>
      <c r="X36" s="126"/>
      <c r="Y36" s="126"/>
    </row>
    <row r="37" spans="1:25" ht="21" customHeight="1">
      <c r="A37" s="269" t="s">
        <v>129</v>
      </c>
      <c r="B37" s="134"/>
      <c r="C37" s="270">
        <v>3</v>
      </c>
      <c r="D37" s="270"/>
      <c r="E37" s="270">
        <v>7</v>
      </c>
      <c r="F37" s="270"/>
      <c r="G37" s="270">
        <v>25</v>
      </c>
      <c r="H37" s="270"/>
      <c r="I37" s="270">
        <v>43</v>
      </c>
      <c r="J37" s="270"/>
      <c r="K37" s="189">
        <v>78</v>
      </c>
      <c r="L37" s="126"/>
      <c r="M37" s="187" t="s">
        <v>110</v>
      </c>
      <c r="N37" s="188">
        <v>2</v>
      </c>
      <c r="O37" s="126"/>
      <c r="P37" s="126"/>
      <c r="Q37" s="126"/>
      <c r="R37" s="126"/>
      <c r="S37" s="126"/>
      <c r="T37" s="126"/>
      <c r="U37" s="126"/>
      <c r="V37" s="126"/>
      <c r="W37" s="126"/>
      <c r="X37" s="126"/>
      <c r="Y37" s="126"/>
    </row>
    <row r="38" spans="1:25" ht="21" customHeight="1">
      <c r="A38" s="269" t="s">
        <v>130</v>
      </c>
      <c r="B38" s="134"/>
      <c r="C38" s="270"/>
      <c r="D38" s="270"/>
      <c r="E38" s="270"/>
      <c r="F38" s="270"/>
      <c r="G38" s="270"/>
      <c r="H38" s="270"/>
      <c r="I38" s="270">
        <v>1</v>
      </c>
      <c r="J38" s="270"/>
      <c r="K38" s="189">
        <v>1</v>
      </c>
      <c r="L38" s="126"/>
      <c r="M38" s="187" t="s">
        <v>105</v>
      </c>
      <c r="N38" s="188">
        <v>1</v>
      </c>
      <c r="O38" s="126"/>
      <c r="P38" s="126"/>
      <c r="Q38" s="126"/>
      <c r="R38" s="126"/>
      <c r="S38" s="126"/>
      <c r="T38" s="126"/>
      <c r="U38" s="126"/>
      <c r="V38" s="126"/>
      <c r="W38" s="126"/>
      <c r="X38" s="126"/>
      <c r="Y38" s="126"/>
    </row>
    <row r="39" spans="1:25" ht="21" customHeight="1">
      <c r="A39" s="269" t="s">
        <v>131</v>
      </c>
      <c r="B39" s="134"/>
      <c r="C39" s="270">
        <v>5</v>
      </c>
      <c r="D39" s="270"/>
      <c r="E39" s="270">
        <v>15</v>
      </c>
      <c r="F39" s="270"/>
      <c r="G39" s="270">
        <v>12</v>
      </c>
      <c r="H39" s="270"/>
      <c r="I39" s="270">
        <v>24</v>
      </c>
      <c r="J39" s="270"/>
      <c r="K39" s="189">
        <v>56</v>
      </c>
      <c r="L39" s="126"/>
      <c r="M39" s="187" t="s">
        <v>130</v>
      </c>
      <c r="N39" s="188">
        <v>1</v>
      </c>
      <c r="O39" s="126"/>
      <c r="P39" s="126"/>
      <c r="Q39" s="126"/>
      <c r="R39" s="126"/>
      <c r="S39" s="126"/>
      <c r="T39" s="126"/>
      <c r="U39" s="126"/>
      <c r="V39" s="126"/>
      <c r="W39" s="126"/>
      <c r="X39" s="126"/>
      <c r="Y39" s="126"/>
    </row>
    <row r="40" spans="1:25" ht="21" customHeight="1">
      <c r="A40" s="269" t="s">
        <v>132</v>
      </c>
      <c r="B40" s="134"/>
      <c r="C40" s="270"/>
      <c r="D40" s="270"/>
      <c r="E40" s="270">
        <v>1</v>
      </c>
      <c r="F40" s="270"/>
      <c r="G40" s="270"/>
      <c r="H40" s="270"/>
      <c r="I40" s="270"/>
      <c r="J40" s="270"/>
      <c r="K40" s="189">
        <v>1</v>
      </c>
      <c r="L40" s="126"/>
      <c r="M40" s="187" t="s">
        <v>132</v>
      </c>
      <c r="N40" s="188">
        <v>1</v>
      </c>
      <c r="O40" s="126"/>
      <c r="P40" s="126"/>
      <c r="Q40" s="126"/>
      <c r="R40" s="126"/>
      <c r="S40" s="126"/>
      <c r="T40" s="126"/>
      <c r="U40" s="126"/>
      <c r="V40" s="126"/>
      <c r="W40" s="126"/>
      <c r="X40" s="126"/>
      <c r="Y40" s="126"/>
    </row>
    <row r="41" spans="1:25" ht="21" customHeight="1">
      <c r="A41" s="269" t="s">
        <v>133</v>
      </c>
      <c r="B41" s="134"/>
      <c r="C41" s="270"/>
      <c r="D41" s="270"/>
      <c r="E41" s="270"/>
      <c r="F41" s="270"/>
      <c r="G41" s="270">
        <v>1</v>
      </c>
      <c r="H41" s="270"/>
      <c r="I41" s="270">
        <v>8</v>
      </c>
      <c r="J41" s="270"/>
      <c r="K41" s="189">
        <v>9</v>
      </c>
      <c r="L41" s="126"/>
      <c r="M41" s="187" t="s">
        <v>123</v>
      </c>
      <c r="N41" s="188">
        <v>0</v>
      </c>
      <c r="O41" s="126"/>
      <c r="P41" s="126"/>
      <c r="Q41" s="126"/>
      <c r="R41" s="126"/>
      <c r="S41" s="126"/>
      <c r="T41" s="126"/>
      <c r="U41" s="126"/>
      <c r="V41" s="126"/>
      <c r="W41" s="126"/>
      <c r="X41" s="126"/>
      <c r="Y41" s="126"/>
    </row>
    <row r="42" spans="1:25" ht="21" customHeight="1">
      <c r="A42" s="269" t="s">
        <v>528</v>
      </c>
      <c r="B42" s="134"/>
      <c r="C42" s="270"/>
      <c r="D42" s="270"/>
      <c r="E42" s="270">
        <v>1</v>
      </c>
      <c r="F42" s="270"/>
      <c r="G42" s="270">
        <v>13</v>
      </c>
      <c r="H42" s="270"/>
      <c r="I42" s="270">
        <v>43</v>
      </c>
      <c r="J42" s="270"/>
      <c r="K42" s="189">
        <v>57</v>
      </c>
      <c r="L42" s="126"/>
      <c r="M42" s="187" t="s">
        <v>124</v>
      </c>
      <c r="N42" s="188">
        <v>0</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54</v>
      </c>
      <c r="D44" s="191">
        <v>0</v>
      </c>
      <c r="E44" s="191">
        <v>249</v>
      </c>
      <c r="F44" s="191">
        <v>0</v>
      </c>
      <c r="G44" s="191">
        <v>663</v>
      </c>
      <c r="H44" s="191">
        <v>0</v>
      </c>
      <c r="I44" s="191">
        <v>1096</v>
      </c>
      <c r="J44" s="191">
        <v>0</v>
      </c>
      <c r="K44" s="191">
        <v>2062</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A70E-214C-4B76-A63F-088A857B8B8D}">
  <sheetPr>
    <pageSetUpPr fitToPage="1"/>
  </sheetPr>
  <dimension ref="A1:Y51"/>
  <sheetViews>
    <sheetView view="pageBreakPreview" zoomScale="80" zoomScaleNormal="100" zoomScaleSheetLayoutView="80" workbookViewId="0">
      <selection activeCell="AB29" sqref="AB29"/>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141</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v>2</v>
      </c>
      <c r="D10" s="270"/>
      <c r="E10" s="270">
        <v>19</v>
      </c>
      <c r="F10" s="270"/>
      <c r="G10" s="270">
        <v>4</v>
      </c>
      <c r="H10" s="270"/>
      <c r="I10" s="270">
        <v>13</v>
      </c>
      <c r="J10" s="270"/>
      <c r="K10" s="189">
        <v>38</v>
      </c>
      <c r="L10" s="126"/>
      <c r="M10" s="187" t="s">
        <v>113</v>
      </c>
      <c r="N10" s="188">
        <v>490</v>
      </c>
      <c r="O10" s="126"/>
      <c r="P10" s="126"/>
      <c r="Q10" s="126"/>
      <c r="R10" s="126"/>
      <c r="S10" s="126"/>
      <c r="T10" s="126"/>
      <c r="U10" s="126"/>
      <c r="V10" s="126"/>
      <c r="W10" s="126"/>
      <c r="X10" s="126"/>
      <c r="Y10" s="126"/>
    </row>
    <row r="11" spans="1:25" ht="21" customHeight="1">
      <c r="A11" s="269" t="s">
        <v>103</v>
      </c>
      <c r="B11" s="134"/>
      <c r="C11" s="270"/>
      <c r="D11" s="270"/>
      <c r="E11" s="270">
        <v>2</v>
      </c>
      <c r="F11" s="270"/>
      <c r="G11" s="270">
        <v>1</v>
      </c>
      <c r="H11" s="270"/>
      <c r="I11" s="270"/>
      <c r="J11" s="270"/>
      <c r="K11" s="189">
        <v>3</v>
      </c>
      <c r="L11" s="126"/>
      <c r="M11" s="187" t="s">
        <v>116</v>
      </c>
      <c r="N11" s="188">
        <v>164</v>
      </c>
      <c r="O11" s="126"/>
      <c r="P11" s="126"/>
      <c r="Q11" s="126"/>
      <c r="R11" s="126"/>
      <c r="S11" s="126"/>
      <c r="T11" s="126"/>
      <c r="U11" s="126"/>
      <c r="V11" s="126"/>
      <c r="W11" s="126"/>
      <c r="X11" s="126"/>
      <c r="Y11" s="126"/>
    </row>
    <row r="12" spans="1:25" ht="21" customHeight="1">
      <c r="A12" s="269" t="s">
        <v>104</v>
      </c>
      <c r="B12" s="134"/>
      <c r="C12" s="270"/>
      <c r="D12" s="270"/>
      <c r="E12" s="270"/>
      <c r="F12" s="270"/>
      <c r="G12" s="270">
        <v>2</v>
      </c>
      <c r="H12" s="270"/>
      <c r="I12" s="270">
        <v>4</v>
      </c>
      <c r="J12" s="270"/>
      <c r="K12" s="189">
        <v>6</v>
      </c>
      <c r="L12" s="126"/>
      <c r="M12" s="187" t="s">
        <v>108</v>
      </c>
      <c r="N12" s="188">
        <v>146</v>
      </c>
      <c r="O12" s="126"/>
      <c r="P12" s="126"/>
      <c r="Q12" s="126"/>
      <c r="R12" s="126"/>
      <c r="S12" s="126"/>
      <c r="T12" s="126"/>
      <c r="U12" s="126"/>
      <c r="V12" s="126"/>
      <c r="W12" s="126"/>
      <c r="X12" s="126"/>
      <c r="Y12" s="126"/>
    </row>
    <row r="13" spans="1:25" ht="21" customHeight="1">
      <c r="A13" s="269" t="s">
        <v>105</v>
      </c>
      <c r="B13" s="134"/>
      <c r="C13" s="270"/>
      <c r="D13" s="270"/>
      <c r="E13" s="270">
        <v>1</v>
      </c>
      <c r="F13" s="270"/>
      <c r="G13" s="270">
        <v>2</v>
      </c>
      <c r="H13" s="270"/>
      <c r="I13" s="270">
        <v>1</v>
      </c>
      <c r="J13" s="270"/>
      <c r="K13" s="189">
        <v>4</v>
      </c>
      <c r="L13" s="126"/>
      <c r="M13" s="187" t="s">
        <v>112</v>
      </c>
      <c r="N13" s="188">
        <v>144</v>
      </c>
      <c r="O13" s="126"/>
      <c r="P13" s="126"/>
      <c r="Q13" s="126"/>
      <c r="R13" s="126"/>
      <c r="S13" s="126"/>
      <c r="T13" s="126"/>
      <c r="U13" s="126"/>
      <c r="V13" s="126"/>
      <c r="W13" s="126"/>
      <c r="X13" s="126"/>
      <c r="Y13" s="126"/>
    </row>
    <row r="14" spans="1:25" ht="21" customHeight="1">
      <c r="A14" s="269" t="s">
        <v>106</v>
      </c>
      <c r="B14" s="134"/>
      <c r="C14" s="270"/>
      <c r="D14" s="270"/>
      <c r="E14" s="270">
        <v>2</v>
      </c>
      <c r="F14" s="270"/>
      <c r="G14" s="270">
        <v>5</v>
      </c>
      <c r="H14" s="270"/>
      <c r="I14" s="270">
        <v>3</v>
      </c>
      <c r="J14" s="270"/>
      <c r="K14" s="189">
        <v>10</v>
      </c>
      <c r="L14" s="126"/>
      <c r="M14" s="187" t="s">
        <v>129</v>
      </c>
      <c r="N14" s="188">
        <v>119</v>
      </c>
      <c r="O14" s="126"/>
      <c r="P14" s="126"/>
      <c r="Q14" s="126"/>
      <c r="R14" s="126"/>
      <c r="S14" s="126"/>
      <c r="T14" s="126"/>
      <c r="U14" s="126"/>
      <c r="V14" s="126"/>
      <c r="W14" s="126"/>
      <c r="X14" s="126"/>
      <c r="Y14" s="126"/>
    </row>
    <row r="15" spans="1:25" ht="21" customHeight="1">
      <c r="A15" s="269" t="s">
        <v>107</v>
      </c>
      <c r="B15" s="134"/>
      <c r="C15" s="270"/>
      <c r="D15" s="270"/>
      <c r="E15" s="270">
        <v>7</v>
      </c>
      <c r="F15" s="270"/>
      <c r="G15" s="270">
        <v>16</v>
      </c>
      <c r="H15" s="270"/>
      <c r="I15" s="270">
        <v>55</v>
      </c>
      <c r="J15" s="270"/>
      <c r="K15" s="189">
        <v>78</v>
      </c>
      <c r="L15" s="126"/>
      <c r="M15" s="187" t="s">
        <v>117</v>
      </c>
      <c r="N15" s="188">
        <v>100</v>
      </c>
      <c r="O15" s="126"/>
      <c r="P15" s="126"/>
      <c r="Q15" s="126"/>
      <c r="R15" s="126"/>
      <c r="S15" s="126"/>
      <c r="T15" s="126"/>
      <c r="U15" s="126"/>
      <c r="V15" s="126"/>
      <c r="W15" s="126"/>
      <c r="X15" s="126"/>
      <c r="Y15" s="126"/>
    </row>
    <row r="16" spans="1:25" ht="21" customHeight="1">
      <c r="A16" s="269" t="s">
        <v>108</v>
      </c>
      <c r="B16" s="134"/>
      <c r="C16" s="270">
        <v>7</v>
      </c>
      <c r="D16" s="270"/>
      <c r="E16" s="270">
        <v>50</v>
      </c>
      <c r="F16" s="270"/>
      <c r="G16" s="270">
        <v>41</v>
      </c>
      <c r="H16" s="270"/>
      <c r="I16" s="270">
        <v>48</v>
      </c>
      <c r="J16" s="270"/>
      <c r="K16" s="189">
        <v>146</v>
      </c>
      <c r="L16" s="126"/>
      <c r="M16" s="187" t="s">
        <v>131</v>
      </c>
      <c r="N16" s="188">
        <v>87</v>
      </c>
      <c r="O16" s="126"/>
      <c r="P16" s="126"/>
      <c r="Q16" s="126"/>
      <c r="R16" s="126"/>
      <c r="S16" s="126"/>
      <c r="T16" s="126"/>
      <c r="U16" s="126"/>
      <c r="V16" s="126"/>
      <c r="W16" s="126"/>
      <c r="X16" s="126"/>
      <c r="Y16" s="126"/>
    </row>
    <row r="17" spans="1:25" ht="21" customHeight="1">
      <c r="A17" s="269" t="s">
        <v>109</v>
      </c>
      <c r="B17" s="134"/>
      <c r="C17" s="270"/>
      <c r="D17" s="270"/>
      <c r="E17" s="270">
        <v>5</v>
      </c>
      <c r="F17" s="270"/>
      <c r="G17" s="270">
        <v>7</v>
      </c>
      <c r="H17" s="270"/>
      <c r="I17" s="270">
        <v>7</v>
      </c>
      <c r="J17" s="270"/>
      <c r="K17" s="189">
        <v>19</v>
      </c>
      <c r="L17" s="126"/>
      <c r="M17" s="187" t="s">
        <v>107</v>
      </c>
      <c r="N17" s="188">
        <v>78</v>
      </c>
      <c r="O17" s="126"/>
      <c r="P17" s="126"/>
      <c r="Q17" s="126"/>
      <c r="R17" s="126"/>
      <c r="S17" s="126"/>
      <c r="T17" s="126"/>
      <c r="U17" s="126"/>
      <c r="V17" s="126"/>
      <c r="W17" s="126"/>
      <c r="X17" s="126"/>
      <c r="Y17" s="126"/>
    </row>
    <row r="18" spans="1:25" ht="21" customHeight="1">
      <c r="A18" s="269" t="s">
        <v>110</v>
      </c>
      <c r="B18" s="134"/>
      <c r="C18" s="270"/>
      <c r="D18" s="270"/>
      <c r="E18" s="270">
        <v>2</v>
      </c>
      <c r="F18" s="270"/>
      <c r="G18" s="270">
        <v>10</v>
      </c>
      <c r="H18" s="270"/>
      <c r="I18" s="270">
        <v>7</v>
      </c>
      <c r="J18" s="270"/>
      <c r="K18" s="189">
        <v>19</v>
      </c>
      <c r="L18" s="126"/>
      <c r="M18" s="187" t="s">
        <v>133</v>
      </c>
      <c r="N18" s="188">
        <v>61</v>
      </c>
      <c r="O18" s="126"/>
      <c r="P18" s="126"/>
      <c r="Q18" s="126"/>
      <c r="R18" s="126"/>
      <c r="S18" s="126"/>
      <c r="T18" s="126"/>
      <c r="U18" s="126"/>
      <c r="V18" s="126"/>
      <c r="W18" s="126"/>
      <c r="X18" s="126"/>
      <c r="Y18" s="126"/>
    </row>
    <row r="19" spans="1:25" ht="21" customHeight="1">
      <c r="A19" s="269" t="s">
        <v>111</v>
      </c>
      <c r="B19" s="134"/>
      <c r="C19" s="270">
        <v>1</v>
      </c>
      <c r="D19" s="270"/>
      <c r="E19" s="270">
        <v>5</v>
      </c>
      <c r="F19" s="270"/>
      <c r="G19" s="270">
        <v>3</v>
      </c>
      <c r="H19" s="270"/>
      <c r="I19" s="270">
        <v>12</v>
      </c>
      <c r="J19" s="270"/>
      <c r="K19" s="189">
        <v>21</v>
      </c>
      <c r="L19" s="126"/>
      <c r="M19" s="187" t="s">
        <v>125</v>
      </c>
      <c r="N19" s="188">
        <v>54</v>
      </c>
      <c r="O19" s="126"/>
      <c r="P19" s="126"/>
      <c r="Q19" s="126"/>
      <c r="R19" s="126"/>
      <c r="S19" s="126"/>
      <c r="T19" s="126"/>
      <c r="U19" s="126"/>
      <c r="V19" s="126"/>
      <c r="W19" s="126"/>
      <c r="X19" s="126"/>
      <c r="Y19" s="126"/>
    </row>
    <row r="20" spans="1:25" ht="21" customHeight="1">
      <c r="A20" s="269" t="s">
        <v>112</v>
      </c>
      <c r="B20" s="134"/>
      <c r="C20" s="270">
        <v>6</v>
      </c>
      <c r="D20" s="270"/>
      <c r="E20" s="270">
        <v>77</v>
      </c>
      <c r="F20" s="270"/>
      <c r="G20" s="270">
        <v>17</v>
      </c>
      <c r="H20" s="270"/>
      <c r="I20" s="270">
        <v>44</v>
      </c>
      <c r="J20" s="270"/>
      <c r="K20" s="189">
        <v>144</v>
      </c>
      <c r="L20" s="126"/>
      <c r="M20" s="187" t="s">
        <v>123</v>
      </c>
      <c r="N20" s="188">
        <v>49</v>
      </c>
      <c r="O20" s="126"/>
      <c r="P20" s="126"/>
      <c r="Q20" s="126"/>
      <c r="R20" s="126"/>
      <c r="S20" s="126"/>
      <c r="T20" s="126"/>
      <c r="U20" s="126"/>
      <c r="V20" s="126"/>
      <c r="W20" s="126"/>
      <c r="X20" s="126"/>
      <c r="Y20" s="126"/>
    </row>
    <row r="21" spans="1:25" ht="21" customHeight="1">
      <c r="A21" s="269" t="s">
        <v>113</v>
      </c>
      <c r="B21" s="134"/>
      <c r="C21" s="270">
        <v>3</v>
      </c>
      <c r="D21" s="270"/>
      <c r="E21" s="270">
        <v>21</v>
      </c>
      <c r="F21" s="270"/>
      <c r="G21" s="270">
        <v>216</v>
      </c>
      <c r="H21" s="270"/>
      <c r="I21" s="270">
        <v>250</v>
      </c>
      <c r="J21" s="270"/>
      <c r="K21" s="189">
        <v>490</v>
      </c>
      <c r="L21" s="126"/>
      <c r="M21" s="187" t="s">
        <v>120</v>
      </c>
      <c r="N21" s="188">
        <v>47</v>
      </c>
      <c r="O21" s="126"/>
      <c r="P21" s="126"/>
      <c r="Q21" s="126"/>
      <c r="R21" s="126"/>
      <c r="S21" s="126"/>
      <c r="T21" s="126"/>
      <c r="U21" s="126"/>
      <c r="V21" s="126"/>
      <c r="W21" s="126"/>
      <c r="X21" s="126"/>
      <c r="Y21" s="126"/>
    </row>
    <row r="22" spans="1:25" ht="21" customHeight="1">
      <c r="A22" s="269" t="s">
        <v>114</v>
      </c>
      <c r="B22" s="134"/>
      <c r="C22" s="270">
        <v>6</v>
      </c>
      <c r="D22" s="270"/>
      <c r="E22" s="270">
        <v>8</v>
      </c>
      <c r="F22" s="270"/>
      <c r="G22" s="270">
        <v>6</v>
      </c>
      <c r="H22" s="270"/>
      <c r="I22" s="270">
        <v>20</v>
      </c>
      <c r="J22" s="270"/>
      <c r="K22" s="189">
        <v>40</v>
      </c>
      <c r="L22" s="126"/>
      <c r="M22" s="187" t="s">
        <v>114</v>
      </c>
      <c r="N22" s="188">
        <v>40</v>
      </c>
      <c r="O22" s="126"/>
      <c r="P22" s="126"/>
      <c r="Q22" s="126"/>
      <c r="R22" s="126"/>
      <c r="S22" s="126"/>
      <c r="T22" s="126"/>
      <c r="U22" s="126"/>
      <c r="V22" s="126"/>
      <c r="W22" s="126"/>
      <c r="X22" s="126"/>
      <c r="Y22" s="126"/>
    </row>
    <row r="23" spans="1:25" ht="21" customHeight="1">
      <c r="A23" s="269" t="s">
        <v>115</v>
      </c>
      <c r="B23" s="134"/>
      <c r="C23" s="270">
        <v>1</v>
      </c>
      <c r="D23" s="270"/>
      <c r="E23" s="270">
        <v>1</v>
      </c>
      <c r="F23" s="270"/>
      <c r="G23" s="270">
        <v>5</v>
      </c>
      <c r="H23" s="270"/>
      <c r="I23" s="270">
        <v>9</v>
      </c>
      <c r="J23" s="270"/>
      <c r="K23" s="189">
        <v>16</v>
      </c>
      <c r="L23" s="126"/>
      <c r="M23" s="187" t="s">
        <v>102</v>
      </c>
      <c r="N23" s="188">
        <v>38</v>
      </c>
      <c r="O23" s="126"/>
      <c r="P23" s="126"/>
      <c r="Q23" s="126"/>
      <c r="R23" s="126"/>
      <c r="S23" s="126"/>
      <c r="T23" s="126"/>
      <c r="U23" s="126"/>
      <c r="V23" s="126"/>
      <c r="W23" s="126"/>
      <c r="X23" s="126"/>
      <c r="Y23" s="126"/>
    </row>
    <row r="24" spans="1:25" ht="21" customHeight="1">
      <c r="A24" s="269" t="s">
        <v>116</v>
      </c>
      <c r="B24" s="134"/>
      <c r="C24" s="270">
        <v>4</v>
      </c>
      <c r="D24" s="270"/>
      <c r="E24" s="270">
        <v>18</v>
      </c>
      <c r="F24" s="270"/>
      <c r="G24" s="270">
        <v>67</v>
      </c>
      <c r="H24" s="270"/>
      <c r="I24" s="270">
        <v>75</v>
      </c>
      <c r="J24" s="270"/>
      <c r="K24" s="189">
        <v>164</v>
      </c>
      <c r="L24" s="126"/>
      <c r="M24" s="187" t="s">
        <v>122</v>
      </c>
      <c r="N24" s="188">
        <v>32</v>
      </c>
      <c r="O24" s="126"/>
      <c r="P24" s="126"/>
      <c r="Q24" s="126"/>
      <c r="R24" s="126"/>
      <c r="S24" s="126"/>
      <c r="T24" s="126"/>
      <c r="U24" s="126"/>
      <c r="V24" s="126"/>
      <c r="W24" s="126"/>
      <c r="X24" s="126"/>
      <c r="Y24" s="126"/>
    </row>
    <row r="25" spans="1:25" ht="21" customHeight="1">
      <c r="A25" s="269" t="s">
        <v>117</v>
      </c>
      <c r="B25" s="134"/>
      <c r="C25" s="270">
        <v>1</v>
      </c>
      <c r="D25" s="270"/>
      <c r="E25" s="270">
        <v>11</v>
      </c>
      <c r="F25" s="270"/>
      <c r="G25" s="270">
        <v>32</v>
      </c>
      <c r="H25" s="270"/>
      <c r="I25" s="270">
        <v>56</v>
      </c>
      <c r="J25" s="270"/>
      <c r="K25" s="189">
        <v>100</v>
      </c>
      <c r="L25" s="126"/>
      <c r="M25" s="187" t="s">
        <v>126</v>
      </c>
      <c r="N25" s="188">
        <v>29</v>
      </c>
      <c r="O25" s="126"/>
      <c r="P25" s="126"/>
      <c r="Q25" s="126"/>
      <c r="R25" s="126"/>
      <c r="S25" s="126"/>
      <c r="T25" s="126"/>
      <c r="U25" s="126"/>
      <c r="V25" s="126"/>
      <c r="W25" s="126"/>
      <c r="X25" s="126"/>
      <c r="Y25" s="126"/>
    </row>
    <row r="26" spans="1:25" ht="21" customHeight="1">
      <c r="A26" s="269" t="s">
        <v>118</v>
      </c>
      <c r="B26" s="134"/>
      <c r="C26" s="270">
        <v>1</v>
      </c>
      <c r="D26" s="270"/>
      <c r="E26" s="270">
        <v>1</v>
      </c>
      <c r="F26" s="270"/>
      <c r="G26" s="270">
        <v>8</v>
      </c>
      <c r="H26" s="270"/>
      <c r="I26" s="270">
        <v>6</v>
      </c>
      <c r="J26" s="270"/>
      <c r="K26" s="189">
        <v>16</v>
      </c>
      <c r="L26" s="126"/>
      <c r="M26" s="187" t="s">
        <v>119</v>
      </c>
      <c r="N26" s="188">
        <v>25</v>
      </c>
      <c r="O26" s="126"/>
      <c r="P26" s="126"/>
      <c r="Q26" s="126"/>
      <c r="R26" s="126"/>
      <c r="S26" s="126"/>
      <c r="T26" s="126"/>
      <c r="U26" s="126"/>
      <c r="V26" s="126"/>
      <c r="W26" s="126"/>
      <c r="X26" s="126"/>
      <c r="Y26" s="126"/>
    </row>
    <row r="27" spans="1:25" ht="21" customHeight="1">
      <c r="A27" s="269" t="s">
        <v>119</v>
      </c>
      <c r="B27" s="134"/>
      <c r="C27" s="270">
        <v>7</v>
      </c>
      <c r="D27" s="270"/>
      <c r="E27" s="270">
        <v>11</v>
      </c>
      <c r="F27" s="270"/>
      <c r="G27" s="270">
        <v>2</v>
      </c>
      <c r="H27" s="270"/>
      <c r="I27" s="270">
        <v>5</v>
      </c>
      <c r="J27" s="270"/>
      <c r="K27" s="189">
        <v>25</v>
      </c>
      <c r="L27" s="126"/>
      <c r="M27" s="187" t="s">
        <v>528</v>
      </c>
      <c r="N27" s="188">
        <v>25</v>
      </c>
      <c r="O27" s="126"/>
      <c r="P27" s="126"/>
      <c r="Q27" s="126"/>
      <c r="R27" s="126"/>
      <c r="S27" s="126"/>
      <c r="T27" s="126"/>
      <c r="U27" s="126"/>
      <c r="V27" s="126"/>
      <c r="W27" s="126"/>
      <c r="X27" s="126"/>
      <c r="Y27" s="126"/>
    </row>
    <row r="28" spans="1:25" ht="21" customHeight="1">
      <c r="A28" s="269" t="s">
        <v>120</v>
      </c>
      <c r="B28" s="134"/>
      <c r="C28" s="270">
        <v>5</v>
      </c>
      <c r="D28" s="270"/>
      <c r="E28" s="270">
        <v>35</v>
      </c>
      <c r="F28" s="270"/>
      <c r="G28" s="270">
        <v>3</v>
      </c>
      <c r="H28" s="270"/>
      <c r="I28" s="270">
        <v>4</v>
      </c>
      <c r="J28" s="270"/>
      <c r="K28" s="189">
        <v>47</v>
      </c>
      <c r="L28" s="126"/>
      <c r="M28" s="187" t="s">
        <v>128</v>
      </c>
      <c r="N28" s="188">
        <v>24</v>
      </c>
      <c r="O28" s="126"/>
      <c r="P28" s="126"/>
      <c r="Q28" s="126"/>
      <c r="R28" s="126"/>
      <c r="S28" s="126"/>
      <c r="T28" s="126"/>
      <c r="U28" s="126"/>
      <c r="V28" s="126"/>
      <c r="W28" s="126"/>
      <c r="X28" s="126"/>
      <c r="Y28" s="126"/>
    </row>
    <row r="29" spans="1:25" ht="21" customHeight="1">
      <c r="A29" s="269" t="s">
        <v>121</v>
      </c>
      <c r="B29" s="134"/>
      <c r="C29" s="270">
        <v>1</v>
      </c>
      <c r="D29" s="270"/>
      <c r="E29" s="270">
        <v>5</v>
      </c>
      <c r="F29" s="270"/>
      <c r="G29" s="270">
        <v>3</v>
      </c>
      <c r="H29" s="270"/>
      <c r="I29" s="270">
        <v>5</v>
      </c>
      <c r="J29" s="270"/>
      <c r="K29" s="189">
        <v>14</v>
      </c>
      <c r="L29" s="126"/>
      <c r="M29" s="187" t="s">
        <v>111</v>
      </c>
      <c r="N29" s="188">
        <v>21</v>
      </c>
      <c r="O29" s="126"/>
      <c r="P29" s="126"/>
      <c r="Q29" s="126"/>
      <c r="R29" s="126"/>
      <c r="S29" s="126"/>
      <c r="T29" s="126"/>
      <c r="U29" s="126"/>
      <c r="V29" s="126"/>
      <c r="W29" s="126"/>
      <c r="X29" s="126"/>
      <c r="Y29" s="126"/>
    </row>
    <row r="30" spans="1:25" ht="21" customHeight="1">
      <c r="A30" s="269" t="s">
        <v>122</v>
      </c>
      <c r="B30" s="134"/>
      <c r="C30" s="270">
        <v>2</v>
      </c>
      <c r="D30" s="270"/>
      <c r="E30" s="270">
        <v>19</v>
      </c>
      <c r="F30" s="270"/>
      <c r="G30" s="270">
        <v>4</v>
      </c>
      <c r="H30" s="270"/>
      <c r="I30" s="270">
        <v>7</v>
      </c>
      <c r="J30" s="270"/>
      <c r="K30" s="189">
        <v>32</v>
      </c>
      <c r="L30" s="126"/>
      <c r="M30" s="187" t="s">
        <v>109</v>
      </c>
      <c r="N30" s="188">
        <v>19</v>
      </c>
      <c r="O30" s="126"/>
      <c r="P30" s="126"/>
      <c r="Q30" s="126"/>
      <c r="R30" s="126"/>
      <c r="S30" s="126"/>
      <c r="T30" s="126"/>
      <c r="U30" s="126"/>
      <c r="V30" s="126"/>
      <c r="W30" s="126"/>
      <c r="X30" s="126"/>
      <c r="Y30" s="126"/>
    </row>
    <row r="31" spans="1:25" ht="21" customHeight="1">
      <c r="A31" s="269" t="s">
        <v>123</v>
      </c>
      <c r="B31" s="134"/>
      <c r="C31" s="270"/>
      <c r="D31" s="270"/>
      <c r="E31" s="270">
        <v>3</v>
      </c>
      <c r="F31" s="270"/>
      <c r="G31" s="270">
        <v>7</v>
      </c>
      <c r="H31" s="270"/>
      <c r="I31" s="270">
        <v>39</v>
      </c>
      <c r="J31" s="270"/>
      <c r="K31" s="189">
        <v>49</v>
      </c>
      <c r="L31" s="126"/>
      <c r="M31" s="187" t="s">
        <v>110</v>
      </c>
      <c r="N31" s="188">
        <v>19</v>
      </c>
      <c r="O31" s="126"/>
      <c r="P31" s="126"/>
      <c r="Q31" s="126"/>
      <c r="R31" s="126"/>
      <c r="S31" s="126"/>
      <c r="T31" s="126"/>
      <c r="U31" s="126"/>
      <c r="V31" s="126"/>
      <c r="W31" s="126"/>
      <c r="X31" s="126"/>
      <c r="Y31" s="126"/>
    </row>
    <row r="32" spans="1:25" ht="21" customHeight="1">
      <c r="A32" s="269" t="s">
        <v>124</v>
      </c>
      <c r="B32" s="134"/>
      <c r="C32" s="270">
        <v>1</v>
      </c>
      <c r="D32" s="270"/>
      <c r="E32" s="270">
        <v>2</v>
      </c>
      <c r="F32" s="270"/>
      <c r="G32" s="270">
        <v>1</v>
      </c>
      <c r="H32" s="270"/>
      <c r="I32" s="270">
        <v>3</v>
      </c>
      <c r="J32" s="270"/>
      <c r="K32" s="189">
        <v>7</v>
      </c>
      <c r="L32" s="126"/>
      <c r="M32" s="187" t="s">
        <v>115</v>
      </c>
      <c r="N32" s="188">
        <v>16</v>
      </c>
      <c r="O32" s="126"/>
      <c r="P32" s="126"/>
      <c r="Q32" s="126"/>
      <c r="R32" s="126"/>
      <c r="S32" s="126"/>
      <c r="T32" s="126"/>
      <c r="U32" s="126"/>
      <c r="V32" s="126"/>
      <c r="W32" s="126"/>
      <c r="X32" s="126"/>
      <c r="Y32" s="126"/>
    </row>
    <row r="33" spans="1:25" ht="21" customHeight="1">
      <c r="A33" s="269" t="s">
        <v>125</v>
      </c>
      <c r="B33" s="134"/>
      <c r="C33" s="270">
        <v>10</v>
      </c>
      <c r="D33" s="270"/>
      <c r="E33" s="270">
        <v>15</v>
      </c>
      <c r="F33" s="270"/>
      <c r="G33" s="270">
        <v>8</v>
      </c>
      <c r="H33" s="270"/>
      <c r="I33" s="270">
        <v>21</v>
      </c>
      <c r="J33" s="270"/>
      <c r="K33" s="189">
        <v>54</v>
      </c>
      <c r="L33" s="126"/>
      <c r="M33" s="187" t="s">
        <v>118</v>
      </c>
      <c r="N33" s="188">
        <v>16</v>
      </c>
      <c r="O33" s="126"/>
      <c r="P33" s="126"/>
      <c r="Q33" s="126"/>
      <c r="R33" s="126"/>
      <c r="S33" s="126"/>
      <c r="T33" s="126"/>
      <c r="U33" s="126"/>
      <c r="V33" s="126"/>
      <c r="W33" s="126"/>
      <c r="X33" s="126"/>
      <c r="Y33" s="126"/>
    </row>
    <row r="34" spans="1:25" ht="21" customHeight="1">
      <c r="A34" s="269" t="s">
        <v>126</v>
      </c>
      <c r="B34" s="134"/>
      <c r="C34" s="270">
        <v>1</v>
      </c>
      <c r="D34" s="270"/>
      <c r="E34" s="270">
        <v>5</v>
      </c>
      <c r="F34" s="270"/>
      <c r="G34" s="270">
        <v>13</v>
      </c>
      <c r="H34" s="270"/>
      <c r="I34" s="270">
        <v>10</v>
      </c>
      <c r="J34" s="270"/>
      <c r="K34" s="189">
        <v>29</v>
      </c>
      <c r="L34" s="126"/>
      <c r="M34" s="187" t="s">
        <v>121</v>
      </c>
      <c r="N34" s="188">
        <v>14</v>
      </c>
      <c r="O34" s="126"/>
      <c r="P34" s="126"/>
      <c r="Q34" s="126"/>
      <c r="R34" s="126"/>
      <c r="S34" s="126"/>
      <c r="T34" s="126"/>
      <c r="U34" s="126"/>
      <c r="V34" s="126"/>
      <c r="W34" s="126"/>
      <c r="X34" s="126"/>
      <c r="Y34" s="126"/>
    </row>
    <row r="35" spans="1:25" ht="21" customHeight="1">
      <c r="A35" s="269" t="s">
        <v>127</v>
      </c>
      <c r="B35" s="134"/>
      <c r="C35" s="270"/>
      <c r="D35" s="270"/>
      <c r="E35" s="270">
        <v>2</v>
      </c>
      <c r="F35" s="270"/>
      <c r="G35" s="270">
        <v>2</v>
      </c>
      <c r="H35" s="270"/>
      <c r="I35" s="270">
        <v>2</v>
      </c>
      <c r="J35" s="270"/>
      <c r="K35" s="189">
        <v>6</v>
      </c>
      <c r="L35" s="126"/>
      <c r="M35" s="187" t="s">
        <v>106</v>
      </c>
      <c r="N35" s="188">
        <v>10</v>
      </c>
      <c r="O35" s="126"/>
      <c r="P35" s="126"/>
      <c r="Q35" s="126"/>
      <c r="R35" s="126"/>
      <c r="S35" s="126"/>
      <c r="T35" s="126"/>
      <c r="U35" s="126"/>
      <c r="V35" s="126"/>
      <c r="W35" s="126"/>
      <c r="X35" s="126"/>
      <c r="Y35" s="126"/>
    </row>
    <row r="36" spans="1:25" ht="21" customHeight="1">
      <c r="A36" s="269" t="s">
        <v>128</v>
      </c>
      <c r="B36" s="134"/>
      <c r="C36" s="270">
        <v>1</v>
      </c>
      <c r="D36" s="270"/>
      <c r="E36" s="270">
        <v>8</v>
      </c>
      <c r="F36" s="270"/>
      <c r="G36" s="270">
        <v>7</v>
      </c>
      <c r="H36" s="270"/>
      <c r="I36" s="270">
        <v>8</v>
      </c>
      <c r="J36" s="270"/>
      <c r="K36" s="189">
        <v>24</v>
      </c>
      <c r="L36" s="126"/>
      <c r="M36" s="187" t="s">
        <v>132</v>
      </c>
      <c r="N36" s="188">
        <v>10</v>
      </c>
      <c r="O36" s="126"/>
      <c r="P36" s="126"/>
      <c r="Q36" s="126"/>
      <c r="R36" s="126"/>
      <c r="S36" s="126"/>
      <c r="T36" s="126"/>
      <c r="U36" s="126"/>
      <c r="V36" s="126"/>
      <c r="W36" s="126"/>
      <c r="X36" s="126"/>
      <c r="Y36" s="126"/>
    </row>
    <row r="37" spans="1:25" ht="21" customHeight="1">
      <c r="A37" s="269" t="s">
        <v>129</v>
      </c>
      <c r="B37" s="134"/>
      <c r="C37" s="270">
        <v>7</v>
      </c>
      <c r="D37" s="270"/>
      <c r="E37" s="270">
        <v>12</v>
      </c>
      <c r="F37" s="270"/>
      <c r="G37" s="270">
        <v>41</v>
      </c>
      <c r="H37" s="270"/>
      <c r="I37" s="270">
        <v>59</v>
      </c>
      <c r="J37" s="270"/>
      <c r="K37" s="189">
        <v>119</v>
      </c>
      <c r="L37" s="126"/>
      <c r="M37" s="187" t="s">
        <v>130</v>
      </c>
      <c r="N37" s="188">
        <v>9</v>
      </c>
      <c r="O37" s="126"/>
      <c r="P37" s="126"/>
      <c r="Q37" s="126"/>
      <c r="R37" s="126"/>
      <c r="S37" s="126"/>
      <c r="T37" s="126"/>
      <c r="U37" s="126"/>
      <c r="V37" s="126"/>
      <c r="W37" s="126"/>
      <c r="X37" s="126"/>
      <c r="Y37" s="126"/>
    </row>
    <row r="38" spans="1:25" ht="21" customHeight="1">
      <c r="A38" s="269" t="s">
        <v>130</v>
      </c>
      <c r="B38" s="134"/>
      <c r="C38" s="270"/>
      <c r="D38" s="270"/>
      <c r="E38" s="270">
        <v>3</v>
      </c>
      <c r="F38" s="270"/>
      <c r="G38" s="270">
        <v>1</v>
      </c>
      <c r="H38" s="270"/>
      <c r="I38" s="270">
        <v>5</v>
      </c>
      <c r="J38" s="270"/>
      <c r="K38" s="189">
        <v>9</v>
      </c>
      <c r="L38" s="126"/>
      <c r="M38" s="187" t="s">
        <v>124</v>
      </c>
      <c r="N38" s="188">
        <v>7</v>
      </c>
      <c r="O38" s="126"/>
      <c r="P38" s="126"/>
      <c r="Q38" s="126"/>
      <c r="R38" s="126"/>
      <c r="S38" s="126"/>
      <c r="T38" s="126"/>
      <c r="U38" s="126"/>
      <c r="V38" s="126"/>
      <c r="W38" s="126"/>
      <c r="X38" s="126"/>
      <c r="Y38" s="126"/>
    </row>
    <row r="39" spans="1:25" ht="21" customHeight="1">
      <c r="A39" s="269" t="s">
        <v>131</v>
      </c>
      <c r="B39" s="134"/>
      <c r="C39" s="270">
        <v>14</v>
      </c>
      <c r="D39" s="270"/>
      <c r="E39" s="270">
        <v>30</v>
      </c>
      <c r="F39" s="270"/>
      <c r="G39" s="270">
        <v>22</v>
      </c>
      <c r="H39" s="270"/>
      <c r="I39" s="270">
        <v>21</v>
      </c>
      <c r="J39" s="270"/>
      <c r="K39" s="189">
        <v>87</v>
      </c>
      <c r="L39" s="126"/>
      <c r="M39" s="187" t="s">
        <v>104</v>
      </c>
      <c r="N39" s="188">
        <v>6</v>
      </c>
      <c r="O39" s="126"/>
      <c r="P39" s="126"/>
      <c r="Q39" s="126"/>
      <c r="R39" s="126"/>
      <c r="S39" s="126"/>
      <c r="T39" s="126"/>
      <c r="U39" s="126"/>
      <c r="V39" s="126"/>
      <c r="W39" s="126"/>
      <c r="X39" s="126"/>
      <c r="Y39" s="126"/>
    </row>
    <row r="40" spans="1:25" ht="21" customHeight="1">
      <c r="A40" s="269" t="s">
        <v>132</v>
      </c>
      <c r="B40" s="134"/>
      <c r="C40" s="270">
        <v>2</v>
      </c>
      <c r="D40" s="270"/>
      <c r="E40" s="270">
        <v>4</v>
      </c>
      <c r="F40" s="270"/>
      <c r="G40" s="270"/>
      <c r="H40" s="270"/>
      <c r="I40" s="270">
        <v>4</v>
      </c>
      <c r="J40" s="270"/>
      <c r="K40" s="189">
        <v>10</v>
      </c>
      <c r="L40" s="126"/>
      <c r="M40" s="187" t="s">
        <v>127</v>
      </c>
      <c r="N40" s="188">
        <v>6</v>
      </c>
      <c r="O40" s="126"/>
      <c r="P40" s="126"/>
      <c r="Q40" s="126"/>
      <c r="R40" s="126"/>
      <c r="S40" s="126"/>
      <c r="T40" s="126"/>
      <c r="U40" s="126"/>
      <c r="V40" s="126"/>
      <c r="W40" s="126"/>
      <c r="X40" s="126"/>
      <c r="Y40" s="126"/>
    </row>
    <row r="41" spans="1:25" ht="21" customHeight="1">
      <c r="A41" s="269" t="s">
        <v>133</v>
      </c>
      <c r="B41" s="134"/>
      <c r="C41" s="270">
        <v>1</v>
      </c>
      <c r="D41" s="270"/>
      <c r="E41" s="270">
        <v>30</v>
      </c>
      <c r="F41" s="270"/>
      <c r="G41" s="270">
        <v>4</v>
      </c>
      <c r="H41" s="270"/>
      <c r="I41" s="270">
        <v>26</v>
      </c>
      <c r="J41" s="270"/>
      <c r="K41" s="189">
        <v>61</v>
      </c>
      <c r="L41" s="126"/>
      <c r="M41" s="187" t="s">
        <v>105</v>
      </c>
      <c r="N41" s="188">
        <v>4</v>
      </c>
      <c r="O41" s="126"/>
      <c r="P41" s="126"/>
      <c r="Q41" s="126"/>
      <c r="R41" s="126"/>
      <c r="S41" s="126"/>
      <c r="T41" s="126"/>
      <c r="U41" s="126"/>
      <c r="V41" s="126"/>
      <c r="W41" s="126"/>
      <c r="X41" s="126"/>
      <c r="Y41" s="126"/>
    </row>
    <row r="42" spans="1:25" ht="21" customHeight="1">
      <c r="A42" s="269" t="s">
        <v>528</v>
      </c>
      <c r="B42" s="134"/>
      <c r="C42" s="270">
        <v>3</v>
      </c>
      <c r="D42" s="270"/>
      <c r="E42" s="270">
        <v>6</v>
      </c>
      <c r="F42" s="270"/>
      <c r="G42" s="270">
        <v>7</v>
      </c>
      <c r="H42" s="270"/>
      <c r="I42" s="270">
        <v>9</v>
      </c>
      <c r="J42" s="270"/>
      <c r="K42" s="189">
        <v>25</v>
      </c>
      <c r="L42" s="126"/>
      <c r="M42" s="187" t="s">
        <v>103</v>
      </c>
      <c r="N42" s="188">
        <v>3</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87</v>
      </c>
      <c r="D44" s="191">
        <v>0</v>
      </c>
      <c r="E44" s="191">
        <v>420</v>
      </c>
      <c r="F44" s="191">
        <v>0</v>
      </c>
      <c r="G44" s="191">
        <v>567</v>
      </c>
      <c r="H44" s="191">
        <v>0</v>
      </c>
      <c r="I44" s="191">
        <v>838</v>
      </c>
      <c r="J44" s="191">
        <v>0</v>
      </c>
      <c r="K44" s="191">
        <v>1912</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44CD8-6A04-4273-A15D-A7BC0260FE3E}">
  <sheetPr>
    <pageSetUpPr fitToPage="1"/>
  </sheetPr>
  <dimension ref="A1:Y51"/>
  <sheetViews>
    <sheetView view="pageBreakPreview" zoomScale="70" zoomScaleNormal="100" zoomScaleSheetLayoutView="70" workbookViewId="0">
      <selection activeCell="AD27" sqref="AD27"/>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142</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c r="D10" s="270"/>
      <c r="E10" s="270">
        <v>9</v>
      </c>
      <c r="F10" s="270"/>
      <c r="G10" s="270">
        <v>3</v>
      </c>
      <c r="H10" s="270"/>
      <c r="I10" s="270">
        <v>5</v>
      </c>
      <c r="J10" s="270"/>
      <c r="K10" s="189">
        <v>17</v>
      </c>
      <c r="L10" s="126"/>
      <c r="M10" s="187" t="s">
        <v>121</v>
      </c>
      <c r="N10" s="188">
        <v>311</v>
      </c>
      <c r="O10" s="126"/>
      <c r="P10" s="126"/>
      <c r="Q10" s="126"/>
      <c r="R10" s="126"/>
      <c r="S10" s="126"/>
      <c r="T10" s="126"/>
      <c r="U10" s="126"/>
      <c r="V10" s="126"/>
      <c r="W10" s="126"/>
      <c r="X10" s="126"/>
      <c r="Y10" s="126"/>
    </row>
    <row r="11" spans="1:25" ht="21" customHeight="1">
      <c r="A11" s="269" t="s">
        <v>103</v>
      </c>
      <c r="B11" s="134"/>
      <c r="C11" s="270">
        <v>4</v>
      </c>
      <c r="D11" s="270"/>
      <c r="E11" s="270">
        <v>11</v>
      </c>
      <c r="F11" s="270"/>
      <c r="G11" s="270">
        <v>4</v>
      </c>
      <c r="H11" s="270"/>
      <c r="I11" s="270">
        <v>3</v>
      </c>
      <c r="J11" s="270"/>
      <c r="K11" s="189">
        <v>22</v>
      </c>
      <c r="L11" s="126"/>
      <c r="M11" s="187" t="s">
        <v>131</v>
      </c>
      <c r="N11" s="188">
        <v>288</v>
      </c>
      <c r="O11" s="126"/>
      <c r="P11" s="126"/>
      <c r="Q11" s="126"/>
      <c r="R11" s="126"/>
      <c r="S11" s="126"/>
      <c r="T11" s="126"/>
      <c r="U11" s="126"/>
      <c r="V11" s="126"/>
      <c r="W11" s="126"/>
      <c r="X11" s="126"/>
      <c r="Y11" s="126"/>
    </row>
    <row r="12" spans="1:25" ht="21" customHeight="1">
      <c r="A12" s="269" t="s">
        <v>104</v>
      </c>
      <c r="B12" s="134"/>
      <c r="C12" s="270">
        <v>1</v>
      </c>
      <c r="D12" s="270"/>
      <c r="E12" s="270">
        <v>1</v>
      </c>
      <c r="F12" s="270"/>
      <c r="G12" s="270"/>
      <c r="H12" s="270"/>
      <c r="I12" s="270">
        <v>1</v>
      </c>
      <c r="J12" s="270"/>
      <c r="K12" s="189">
        <v>3</v>
      </c>
      <c r="L12" s="126"/>
      <c r="M12" s="187" t="s">
        <v>108</v>
      </c>
      <c r="N12" s="188">
        <v>223</v>
      </c>
      <c r="O12" s="126"/>
      <c r="P12" s="126"/>
      <c r="Q12" s="126"/>
      <c r="R12" s="126"/>
      <c r="S12" s="126"/>
      <c r="T12" s="126"/>
      <c r="U12" s="126"/>
      <c r="V12" s="126"/>
      <c r="W12" s="126"/>
      <c r="X12" s="126"/>
      <c r="Y12" s="126"/>
    </row>
    <row r="13" spans="1:25" ht="21" customHeight="1">
      <c r="A13" s="269" t="s">
        <v>105</v>
      </c>
      <c r="B13" s="134"/>
      <c r="C13" s="270"/>
      <c r="D13" s="270"/>
      <c r="E13" s="270">
        <v>9</v>
      </c>
      <c r="F13" s="270"/>
      <c r="G13" s="270">
        <v>2</v>
      </c>
      <c r="H13" s="270"/>
      <c r="I13" s="270">
        <v>2</v>
      </c>
      <c r="J13" s="270"/>
      <c r="K13" s="189">
        <v>13</v>
      </c>
      <c r="L13" s="126"/>
      <c r="M13" s="187" t="s">
        <v>112</v>
      </c>
      <c r="N13" s="188">
        <v>199</v>
      </c>
      <c r="O13" s="126"/>
      <c r="P13" s="126"/>
      <c r="Q13" s="126"/>
      <c r="R13" s="126"/>
      <c r="S13" s="126"/>
      <c r="T13" s="126"/>
      <c r="U13" s="126"/>
      <c r="V13" s="126"/>
      <c r="W13" s="126"/>
      <c r="X13" s="126"/>
      <c r="Y13" s="126"/>
    </row>
    <row r="14" spans="1:25" ht="21" customHeight="1">
      <c r="A14" s="269" t="s">
        <v>106</v>
      </c>
      <c r="B14" s="134"/>
      <c r="C14" s="270">
        <v>6</v>
      </c>
      <c r="D14" s="270"/>
      <c r="E14" s="270">
        <v>25</v>
      </c>
      <c r="F14" s="270"/>
      <c r="G14" s="270">
        <v>23</v>
      </c>
      <c r="H14" s="270"/>
      <c r="I14" s="270">
        <v>4</v>
      </c>
      <c r="J14" s="270"/>
      <c r="K14" s="189">
        <v>58</v>
      </c>
      <c r="L14" s="126"/>
      <c r="M14" s="187" t="s">
        <v>114</v>
      </c>
      <c r="N14" s="188">
        <v>166</v>
      </c>
      <c r="O14" s="126"/>
      <c r="P14" s="126"/>
      <c r="Q14" s="126"/>
      <c r="R14" s="126"/>
      <c r="S14" s="126"/>
      <c r="T14" s="126"/>
      <c r="U14" s="126"/>
      <c r="V14" s="126"/>
      <c r="W14" s="126"/>
      <c r="X14" s="126"/>
      <c r="Y14" s="126"/>
    </row>
    <row r="15" spans="1:25" ht="21" customHeight="1">
      <c r="A15" s="269" t="s">
        <v>107</v>
      </c>
      <c r="B15" s="134"/>
      <c r="C15" s="270"/>
      <c r="D15" s="270"/>
      <c r="E15" s="270">
        <v>21</v>
      </c>
      <c r="F15" s="270"/>
      <c r="G15" s="270">
        <v>4</v>
      </c>
      <c r="H15" s="270"/>
      <c r="I15" s="270">
        <v>9</v>
      </c>
      <c r="J15" s="270"/>
      <c r="K15" s="189">
        <v>34</v>
      </c>
      <c r="L15" s="126"/>
      <c r="M15" s="187" t="s">
        <v>113</v>
      </c>
      <c r="N15" s="188">
        <v>154</v>
      </c>
      <c r="O15" s="126"/>
      <c r="P15" s="126"/>
      <c r="Q15" s="126"/>
      <c r="R15" s="126"/>
      <c r="S15" s="126"/>
      <c r="T15" s="126"/>
      <c r="U15" s="126"/>
      <c r="V15" s="126"/>
      <c r="W15" s="126"/>
      <c r="X15" s="126"/>
      <c r="Y15" s="126"/>
    </row>
    <row r="16" spans="1:25" ht="21" customHeight="1">
      <c r="A16" s="269" t="s">
        <v>108</v>
      </c>
      <c r="B16" s="134"/>
      <c r="C16" s="270">
        <v>13</v>
      </c>
      <c r="D16" s="270"/>
      <c r="E16" s="270">
        <v>141</v>
      </c>
      <c r="F16" s="270"/>
      <c r="G16" s="270">
        <v>43</v>
      </c>
      <c r="H16" s="270"/>
      <c r="I16" s="270">
        <v>26</v>
      </c>
      <c r="J16" s="270"/>
      <c r="K16" s="189">
        <v>223</v>
      </c>
      <c r="L16" s="126"/>
      <c r="M16" s="187" t="s">
        <v>129</v>
      </c>
      <c r="N16" s="188">
        <v>96</v>
      </c>
      <c r="O16" s="126"/>
      <c r="P16" s="126"/>
      <c r="Q16" s="126"/>
      <c r="R16" s="126"/>
      <c r="S16" s="126"/>
      <c r="T16" s="126"/>
      <c r="U16" s="126"/>
      <c r="V16" s="126"/>
      <c r="W16" s="126"/>
      <c r="X16" s="126"/>
      <c r="Y16" s="126"/>
    </row>
    <row r="17" spans="1:25" ht="21" customHeight="1">
      <c r="A17" s="269" t="s">
        <v>109</v>
      </c>
      <c r="B17" s="134"/>
      <c r="C17" s="270">
        <v>3</v>
      </c>
      <c r="D17" s="270"/>
      <c r="E17" s="270">
        <v>9</v>
      </c>
      <c r="F17" s="270"/>
      <c r="G17" s="270">
        <v>5</v>
      </c>
      <c r="H17" s="270"/>
      <c r="I17" s="270">
        <v>5</v>
      </c>
      <c r="J17" s="270"/>
      <c r="K17" s="189">
        <v>22</v>
      </c>
      <c r="L17" s="126"/>
      <c r="M17" s="187" t="s">
        <v>133</v>
      </c>
      <c r="N17" s="188">
        <v>95</v>
      </c>
      <c r="O17" s="126"/>
      <c r="P17" s="126"/>
      <c r="Q17" s="126"/>
      <c r="R17" s="126"/>
      <c r="S17" s="126"/>
      <c r="T17" s="126"/>
      <c r="U17" s="126"/>
      <c r="V17" s="126"/>
      <c r="W17" s="126"/>
      <c r="X17" s="126"/>
      <c r="Y17" s="126"/>
    </row>
    <row r="18" spans="1:25" ht="21" customHeight="1">
      <c r="A18" s="269" t="s">
        <v>110</v>
      </c>
      <c r="B18" s="134"/>
      <c r="C18" s="270"/>
      <c r="D18" s="270"/>
      <c r="E18" s="270">
        <v>2</v>
      </c>
      <c r="F18" s="270"/>
      <c r="G18" s="270"/>
      <c r="H18" s="270"/>
      <c r="I18" s="270">
        <v>1</v>
      </c>
      <c r="J18" s="270"/>
      <c r="K18" s="189">
        <v>3</v>
      </c>
      <c r="L18" s="126"/>
      <c r="M18" s="187" t="s">
        <v>120</v>
      </c>
      <c r="N18" s="188">
        <v>87</v>
      </c>
      <c r="O18" s="126"/>
      <c r="P18" s="126"/>
      <c r="Q18" s="126"/>
      <c r="R18" s="126"/>
      <c r="S18" s="126"/>
      <c r="T18" s="126"/>
      <c r="U18" s="126"/>
      <c r="V18" s="126"/>
      <c r="W18" s="126"/>
      <c r="X18" s="126"/>
      <c r="Y18" s="126"/>
    </row>
    <row r="19" spans="1:25" ht="21" customHeight="1">
      <c r="A19" s="269" t="s">
        <v>111</v>
      </c>
      <c r="B19" s="134"/>
      <c r="C19" s="270"/>
      <c r="D19" s="270"/>
      <c r="E19" s="270">
        <v>5</v>
      </c>
      <c r="F19" s="270"/>
      <c r="G19" s="270">
        <v>2</v>
      </c>
      <c r="H19" s="270"/>
      <c r="I19" s="270">
        <v>3</v>
      </c>
      <c r="J19" s="270"/>
      <c r="K19" s="189">
        <v>10</v>
      </c>
      <c r="L19" s="126"/>
      <c r="M19" s="187" t="s">
        <v>122</v>
      </c>
      <c r="N19" s="188">
        <v>83</v>
      </c>
      <c r="O19" s="126"/>
      <c r="P19" s="126"/>
      <c r="Q19" s="126"/>
      <c r="R19" s="126"/>
      <c r="S19" s="126"/>
      <c r="T19" s="126"/>
      <c r="U19" s="126"/>
      <c r="V19" s="126"/>
      <c r="W19" s="126"/>
      <c r="X19" s="126"/>
      <c r="Y19" s="126"/>
    </row>
    <row r="20" spans="1:25" ht="21" customHeight="1">
      <c r="A20" s="269" t="s">
        <v>112</v>
      </c>
      <c r="B20" s="134"/>
      <c r="C20" s="270">
        <v>10</v>
      </c>
      <c r="D20" s="270"/>
      <c r="E20" s="270">
        <v>155</v>
      </c>
      <c r="F20" s="270"/>
      <c r="G20" s="270">
        <v>14</v>
      </c>
      <c r="H20" s="270"/>
      <c r="I20" s="270">
        <v>20</v>
      </c>
      <c r="J20" s="270"/>
      <c r="K20" s="189">
        <v>199</v>
      </c>
      <c r="L20" s="126"/>
      <c r="M20" s="187" t="s">
        <v>128</v>
      </c>
      <c r="N20" s="188">
        <v>72</v>
      </c>
      <c r="O20" s="126"/>
      <c r="P20" s="126"/>
      <c r="Q20" s="126"/>
      <c r="R20" s="126"/>
      <c r="S20" s="126"/>
      <c r="T20" s="126"/>
      <c r="U20" s="126"/>
      <c r="V20" s="126"/>
      <c r="W20" s="126"/>
      <c r="X20" s="126"/>
      <c r="Y20" s="126"/>
    </row>
    <row r="21" spans="1:25" ht="21" customHeight="1">
      <c r="A21" s="269" t="s">
        <v>113</v>
      </c>
      <c r="B21" s="134"/>
      <c r="C21" s="270">
        <v>13</v>
      </c>
      <c r="D21" s="270"/>
      <c r="E21" s="270">
        <v>131</v>
      </c>
      <c r="F21" s="270"/>
      <c r="G21" s="270">
        <v>2</v>
      </c>
      <c r="H21" s="270"/>
      <c r="I21" s="270">
        <v>8</v>
      </c>
      <c r="J21" s="270"/>
      <c r="K21" s="189">
        <v>154</v>
      </c>
      <c r="L21" s="126"/>
      <c r="M21" s="187" t="s">
        <v>116</v>
      </c>
      <c r="N21" s="188">
        <v>64</v>
      </c>
      <c r="O21" s="126"/>
      <c r="P21" s="126"/>
      <c r="Q21" s="126"/>
      <c r="R21" s="126"/>
      <c r="S21" s="126"/>
      <c r="T21" s="126"/>
      <c r="U21" s="126"/>
      <c r="V21" s="126"/>
      <c r="W21" s="126"/>
      <c r="X21" s="126"/>
      <c r="Y21" s="126"/>
    </row>
    <row r="22" spans="1:25" ht="21" customHeight="1">
      <c r="A22" s="269" t="s">
        <v>114</v>
      </c>
      <c r="B22" s="134"/>
      <c r="C22" s="270">
        <v>35</v>
      </c>
      <c r="D22" s="270"/>
      <c r="E22" s="270">
        <v>54</v>
      </c>
      <c r="F22" s="270"/>
      <c r="G22" s="270">
        <v>28</v>
      </c>
      <c r="H22" s="270"/>
      <c r="I22" s="270">
        <v>49</v>
      </c>
      <c r="J22" s="270"/>
      <c r="K22" s="189">
        <v>166</v>
      </c>
      <c r="L22" s="126"/>
      <c r="M22" s="187" t="s">
        <v>106</v>
      </c>
      <c r="N22" s="188">
        <v>58</v>
      </c>
      <c r="O22" s="126"/>
      <c r="P22" s="126"/>
      <c r="Q22" s="126"/>
      <c r="R22" s="126"/>
      <c r="S22" s="126"/>
      <c r="T22" s="126"/>
      <c r="U22" s="126"/>
      <c r="V22" s="126"/>
      <c r="W22" s="126"/>
      <c r="X22" s="126"/>
      <c r="Y22" s="126"/>
    </row>
    <row r="23" spans="1:25" ht="21" customHeight="1">
      <c r="A23" s="269" t="s">
        <v>115</v>
      </c>
      <c r="B23" s="134"/>
      <c r="C23" s="270">
        <v>5</v>
      </c>
      <c r="D23" s="270"/>
      <c r="E23" s="270">
        <v>12</v>
      </c>
      <c r="F23" s="270"/>
      <c r="G23" s="270">
        <v>1</v>
      </c>
      <c r="H23" s="270"/>
      <c r="I23" s="270">
        <v>5</v>
      </c>
      <c r="J23" s="270"/>
      <c r="K23" s="189">
        <v>23</v>
      </c>
      <c r="L23" s="126"/>
      <c r="M23" s="187" t="s">
        <v>117</v>
      </c>
      <c r="N23" s="188">
        <v>57</v>
      </c>
      <c r="O23" s="126"/>
      <c r="P23" s="126"/>
      <c r="Q23" s="126"/>
      <c r="R23" s="126"/>
      <c r="S23" s="126"/>
      <c r="T23" s="126"/>
      <c r="U23" s="126"/>
      <c r="V23" s="126"/>
      <c r="W23" s="126"/>
      <c r="X23" s="126"/>
      <c r="Y23" s="126"/>
    </row>
    <row r="24" spans="1:25" ht="21" customHeight="1">
      <c r="A24" s="269" t="s">
        <v>116</v>
      </c>
      <c r="B24" s="134"/>
      <c r="C24" s="270">
        <v>14</v>
      </c>
      <c r="D24" s="270"/>
      <c r="E24" s="270">
        <v>15</v>
      </c>
      <c r="F24" s="270"/>
      <c r="G24" s="270">
        <v>14</v>
      </c>
      <c r="H24" s="270"/>
      <c r="I24" s="270">
        <v>21</v>
      </c>
      <c r="J24" s="270"/>
      <c r="K24" s="189">
        <v>64</v>
      </c>
      <c r="L24" s="126"/>
      <c r="M24" s="187" t="s">
        <v>528</v>
      </c>
      <c r="N24" s="188">
        <v>47</v>
      </c>
      <c r="O24" s="126"/>
      <c r="P24" s="126"/>
      <c r="Q24" s="126"/>
      <c r="R24" s="126"/>
      <c r="S24" s="126"/>
      <c r="T24" s="126"/>
      <c r="U24" s="126"/>
      <c r="V24" s="126"/>
      <c r="W24" s="126"/>
      <c r="X24" s="126"/>
      <c r="Y24" s="126"/>
    </row>
    <row r="25" spans="1:25" ht="21" customHeight="1">
      <c r="A25" s="269" t="s">
        <v>117</v>
      </c>
      <c r="B25" s="134"/>
      <c r="C25" s="270">
        <v>5</v>
      </c>
      <c r="D25" s="270"/>
      <c r="E25" s="270">
        <v>23</v>
      </c>
      <c r="F25" s="270"/>
      <c r="G25" s="270">
        <v>9</v>
      </c>
      <c r="H25" s="270"/>
      <c r="I25" s="270">
        <v>20</v>
      </c>
      <c r="J25" s="270"/>
      <c r="K25" s="189">
        <v>57</v>
      </c>
      <c r="L25" s="126"/>
      <c r="M25" s="187" t="s">
        <v>125</v>
      </c>
      <c r="N25" s="188">
        <v>40</v>
      </c>
      <c r="O25" s="126"/>
      <c r="P25" s="126"/>
      <c r="Q25" s="126"/>
      <c r="R25" s="126"/>
      <c r="S25" s="126"/>
      <c r="T25" s="126"/>
      <c r="U25" s="126"/>
      <c r="V25" s="126"/>
      <c r="W25" s="126"/>
      <c r="X25" s="126"/>
      <c r="Y25" s="126"/>
    </row>
    <row r="26" spans="1:25" ht="21" customHeight="1">
      <c r="A26" s="269" t="s">
        <v>118</v>
      </c>
      <c r="B26" s="134"/>
      <c r="C26" s="270">
        <v>1</v>
      </c>
      <c r="D26" s="270"/>
      <c r="E26" s="270">
        <v>4</v>
      </c>
      <c r="F26" s="270"/>
      <c r="G26" s="270">
        <v>9</v>
      </c>
      <c r="H26" s="270"/>
      <c r="I26" s="270">
        <v>9</v>
      </c>
      <c r="J26" s="270"/>
      <c r="K26" s="189">
        <v>23</v>
      </c>
      <c r="L26" s="126"/>
      <c r="M26" s="187" t="s">
        <v>126</v>
      </c>
      <c r="N26" s="188">
        <v>38</v>
      </c>
      <c r="O26" s="126"/>
      <c r="P26" s="126"/>
      <c r="Q26" s="126"/>
      <c r="R26" s="126"/>
      <c r="S26" s="126"/>
      <c r="T26" s="126"/>
      <c r="U26" s="126"/>
      <c r="V26" s="126"/>
      <c r="W26" s="126"/>
      <c r="X26" s="126"/>
      <c r="Y26" s="126"/>
    </row>
    <row r="27" spans="1:25" ht="21" customHeight="1">
      <c r="A27" s="269" t="s">
        <v>119</v>
      </c>
      <c r="B27" s="134"/>
      <c r="C27" s="270">
        <v>4</v>
      </c>
      <c r="D27" s="270"/>
      <c r="E27" s="270">
        <v>2</v>
      </c>
      <c r="F27" s="270"/>
      <c r="G27" s="270">
        <v>1</v>
      </c>
      <c r="H27" s="270"/>
      <c r="I27" s="270">
        <v>2</v>
      </c>
      <c r="J27" s="270"/>
      <c r="K27" s="189">
        <v>9</v>
      </c>
      <c r="L27" s="126"/>
      <c r="M27" s="187" t="s">
        <v>107</v>
      </c>
      <c r="N27" s="188">
        <v>34</v>
      </c>
      <c r="O27" s="126"/>
      <c r="P27" s="126"/>
      <c r="Q27" s="126"/>
      <c r="R27" s="126"/>
      <c r="S27" s="126"/>
      <c r="T27" s="126"/>
      <c r="U27" s="126"/>
      <c r="V27" s="126"/>
      <c r="W27" s="126"/>
      <c r="X27" s="126"/>
      <c r="Y27" s="126"/>
    </row>
    <row r="28" spans="1:25" ht="21" customHeight="1">
      <c r="A28" s="269" t="s">
        <v>120</v>
      </c>
      <c r="B28" s="134"/>
      <c r="C28" s="270">
        <v>15</v>
      </c>
      <c r="D28" s="270"/>
      <c r="E28" s="270">
        <v>61</v>
      </c>
      <c r="F28" s="270"/>
      <c r="G28" s="270">
        <v>2</v>
      </c>
      <c r="H28" s="270"/>
      <c r="I28" s="270">
        <v>9</v>
      </c>
      <c r="J28" s="270"/>
      <c r="K28" s="189">
        <v>87</v>
      </c>
      <c r="L28" s="126"/>
      <c r="M28" s="187" t="s">
        <v>124</v>
      </c>
      <c r="N28" s="188">
        <v>28</v>
      </c>
      <c r="O28" s="126"/>
      <c r="P28" s="126"/>
      <c r="Q28" s="126"/>
      <c r="R28" s="126"/>
      <c r="S28" s="126"/>
      <c r="T28" s="126"/>
      <c r="U28" s="126"/>
      <c r="V28" s="126"/>
      <c r="W28" s="126"/>
      <c r="X28" s="126"/>
      <c r="Y28" s="126"/>
    </row>
    <row r="29" spans="1:25" ht="21" customHeight="1">
      <c r="A29" s="269" t="s">
        <v>121</v>
      </c>
      <c r="B29" s="134"/>
      <c r="C29" s="270">
        <v>9</v>
      </c>
      <c r="D29" s="270"/>
      <c r="E29" s="270">
        <v>19</v>
      </c>
      <c r="F29" s="270"/>
      <c r="G29" s="270">
        <v>210</v>
      </c>
      <c r="H29" s="270"/>
      <c r="I29" s="270">
        <v>73</v>
      </c>
      <c r="J29" s="270"/>
      <c r="K29" s="189">
        <v>311</v>
      </c>
      <c r="L29" s="126"/>
      <c r="M29" s="187" t="s">
        <v>115</v>
      </c>
      <c r="N29" s="188">
        <v>23</v>
      </c>
      <c r="O29" s="126"/>
      <c r="P29" s="126"/>
      <c r="Q29" s="126"/>
      <c r="R29" s="126"/>
      <c r="S29" s="126"/>
      <c r="T29" s="126"/>
      <c r="U29" s="126"/>
      <c r="V29" s="126"/>
      <c r="W29" s="126"/>
      <c r="X29" s="126"/>
      <c r="Y29" s="126"/>
    </row>
    <row r="30" spans="1:25" ht="21" customHeight="1">
      <c r="A30" s="269" t="s">
        <v>122</v>
      </c>
      <c r="B30" s="134"/>
      <c r="C30" s="270">
        <v>15</v>
      </c>
      <c r="D30" s="270"/>
      <c r="E30" s="270">
        <v>34</v>
      </c>
      <c r="F30" s="270"/>
      <c r="G30" s="270">
        <v>14</v>
      </c>
      <c r="H30" s="270"/>
      <c r="I30" s="270">
        <v>20</v>
      </c>
      <c r="J30" s="270"/>
      <c r="K30" s="189">
        <v>83</v>
      </c>
      <c r="L30" s="126"/>
      <c r="M30" s="187" t="s">
        <v>118</v>
      </c>
      <c r="N30" s="188">
        <v>23</v>
      </c>
      <c r="O30" s="126"/>
      <c r="P30" s="126"/>
      <c r="Q30" s="126"/>
      <c r="R30" s="126"/>
      <c r="S30" s="126"/>
      <c r="T30" s="126"/>
      <c r="U30" s="126"/>
      <c r="V30" s="126"/>
      <c r="W30" s="126"/>
      <c r="X30" s="126"/>
      <c r="Y30" s="126"/>
    </row>
    <row r="31" spans="1:25" ht="21" customHeight="1">
      <c r="A31" s="269" t="s">
        <v>123</v>
      </c>
      <c r="B31" s="134"/>
      <c r="C31" s="270">
        <v>2</v>
      </c>
      <c r="D31" s="270"/>
      <c r="E31" s="270">
        <v>2</v>
      </c>
      <c r="F31" s="270"/>
      <c r="G31" s="270"/>
      <c r="H31" s="270"/>
      <c r="I31" s="270"/>
      <c r="J31" s="270"/>
      <c r="K31" s="189">
        <v>4</v>
      </c>
      <c r="L31" s="126"/>
      <c r="M31" s="187" t="s">
        <v>103</v>
      </c>
      <c r="N31" s="188">
        <v>22</v>
      </c>
      <c r="O31" s="126"/>
      <c r="P31" s="126"/>
      <c r="Q31" s="126"/>
      <c r="R31" s="126"/>
      <c r="S31" s="126"/>
      <c r="T31" s="126"/>
      <c r="U31" s="126"/>
      <c r="V31" s="126"/>
      <c r="W31" s="126"/>
      <c r="X31" s="126"/>
      <c r="Y31" s="126"/>
    </row>
    <row r="32" spans="1:25" ht="21" customHeight="1">
      <c r="A32" s="269" t="s">
        <v>124</v>
      </c>
      <c r="B32" s="134"/>
      <c r="C32" s="270">
        <v>14</v>
      </c>
      <c r="D32" s="270"/>
      <c r="E32" s="270">
        <v>10</v>
      </c>
      <c r="F32" s="270"/>
      <c r="G32" s="270">
        <v>1</v>
      </c>
      <c r="H32" s="270"/>
      <c r="I32" s="270">
        <v>3</v>
      </c>
      <c r="J32" s="270"/>
      <c r="K32" s="189">
        <v>28</v>
      </c>
      <c r="L32" s="126"/>
      <c r="M32" s="187" t="s">
        <v>109</v>
      </c>
      <c r="N32" s="188">
        <v>22</v>
      </c>
      <c r="O32" s="126"/>
      <c r="P32" s="126"/>
      <c r="Q32" s="126"/>
      <c r="R32" s="126"/>
      <c r="S32" s="126"/>
      <c r="T32" s="126"/>
      <c r="U32" s="126"/>
      <c r="V32" s="126"/>
      <c r="W32" s="126"/>
      <c r="X32" s="126"/>
      <c r="Y32" s="126"/>
    </row>
    <row r="33" spans="1:25" ht="21" customHeight="1">
      <c r="A33" s="269" t="s">
        <v>125</v>
      </c>
      <c r="B33" s="134"/>
      <c r="C33" s="270">
        <v>8</v>
      </c>
      <c r="D33" s="270"/>
      <c r="E33" s="270">
        <v>25</v>
      </c>
      <c r="F33" s="270"/>
      <c r="G33" s="270">
        <v>1</v>
      </c>
      <c r="H33" s="270"/>
      <c r="I33" s="270">
        <v>6</v>
      </c>
      <c r="J33" s="270"/>
      <c r="K33" s="189">
        <v>40</v>
      </c>
      <c r="L33" s="126"/>
      <c r="M33" s="187" t="s">
        <v>102</v>
      </c>
      <c r="N33" s="188">
        <v>17</v>
      </c>
      <c r="O33" s="126"/>
      <c r="P33" s="126"/>
      <c r="Q33" s="126"/>
      <c r="R33" s="126"/>
      <c r="S33" s="126"/>
      <c r="T33" s="126"/>
      <c r="U33" s="126"/>
      <c r="V33" s="126"/>
      <c r="W33" s="126"/>
      <c r="X33" s="126"/>
      <c r="Y33" s="126"/>
    </row>
    <row r="34" spans="1:25" ht="21" customHeight="1">
      <c r="A34" s="269" t="s">
        <v>126</v>
      </c>
      <c r="B34" s="134"/>
      <c r="C34" s="270">
        <v>4</v>
      </c>
      <c r="D34" s="270"/>
      <c r="E34" s="270">
        <v>8</v>
      </c>
      <c r="F34" s="270"/>
      <c r="G34" s="270">
        <v>7</v>
      </c>
      <c r="H34" s="270"/>
      <c r="I34" s="270">
        <v>19</v>
      </c>
      <c r="J34" s="270"/>
      <c r="K34" s="189">
        <v>38</v>
      </c>
      <c r="L34" s="126"/>
      <c r="M34" s="187" t="s">
        <v>127</v>
      </c>
      <c r="N34" s="188">
        <v>15</v>
      </c>
      <c r="O34" s="126"/>
      <c r="P34" s="126"/>
      <c r="Q34" s="126"/>
      <c r="R34" s="126"/>
      <c r="S34" s="126"/>
      <c r="T34" s="126"/>
      <c r="U34" s="126"/>
      <c r="V34" s="126"/>
      <c r="W34" s="126"/>
      <c r="X34" s="126"/>
      <c r="Y34" s="126"/>
    </row>
    <row r="35" spans="1:25" ht="21" customHeight="1">
      <c r="A35" s="269" t="s">
        <v>127</v>
      </c>
      <c r="B35" s="134"/>
      <c r="C35" s="270">
        <v>1</v>
      </c>
      <c r="D35" s="270"/>
      <c r="E35" s="270">
        <v>6</v>
      </c>
      <c r="F35" s="270"/>
      <c r="G35" s="270">
        <v>3</v>
      </c>
      <c r="H35" s="270"/>
      <c r="I35" s="270">
        <v>5</v>
      </c>
      <c r="J35" s="270"/>
      <c r="K35" s="189">
        <v>15</v>
      </c>
      <c r="L35" s="126"/>
      <c r="M35" s="187" t="s">
        <v>105</v>
      </c>
      <c r="N35" s="188">
        <v>13</v>
      </c>
      <c r="O35" s="126"/>
      <c r="P35" s="126"/>
      <c r="Q35" s="126"/>
      <c r="R35" s="126"/>
      <c r="S35" s="126"/>
      <c r="T35" s="126"/>
      <c r="U35" s="126"/>
      <c r="V35" s="126"/>
      <c r="W35" s="126"/>
      <c r="X35" s="126"/>
      <c r="Y35" s="126"/>
    </row>
    <row r="36" spans="1:25" ht="21" customHeight="1">
      <c r="A36" s="269" t="s">
        <v>128</v>
      </c>
      <c r="B36" s="134"/>
      <c r="C36" s="270">
        <v>16</v>
      </c>
      <c r="D36" s="270"/>
      <c r="E36" s="270">
        <v>41</v>
      </c>
      <c r="F36" s="270"/>
      <c r="G36" s="270">
        <v>7</v>
      </c>
      <c r="H36" s="270"/>
      <c r="I36" s="270">
        <v>8</v>
      </c>
      <c r="J36" s="270"/>
      <c r="K36" s="189">
        <v>72</v>
      </c>
      <c r="L36" s="126"/>
      <c r="M36" s="187" t="s">
        <v>132</v>
      </c>
      <c r="N36" s="188">
        <v>13</v>
      </c>
      <c r="O36" s="126"/>
      <c r="P36" s="126"/>
      <c r="Q36" s="126"/>
      <c r="R36" s="126"/>
      <c r="S36" s="126"/>
      <c r="T36" s="126"/>
      <c r="U36" s="126"/>
      <c r="V36" s="126"/>
      <c r="W36" s="126"/>
      <c r="X36" s="126"/>
      <c r="Y36" s="126"/>
    </row>
    <row r="37" spans="1:25" ht="21" customHeight="1">
      <c r="A37" s="269" t="s">
        <v>129</v>
      </c>
      <c r="B37" s="134"/>
      <c r="C37" s="270">
        <v>8</v>
      </c>
      <c r="D37" s="270"/>
      <c r="E37" s="270">
        <v>20</v>
      </c>
      <c r="F37" s="270"/>
      <c r="G37" s="270">
        <v>20</v>
      </c>
      <c r="H37" s="270"/>
      <c r="I37" s="270">
        <v>48</v>
      </c>
      <c r="J37" s="270"/>
      <c r="K37" s="189">
        <v>96</v>
      </c>
      <c r="L37" s="126"/>
      <c r="M37" s="187" t="s">
        <v>111</v>
      </c>
      <c r="N37" s="188">
        <v>10</v>
      </c>
      <c r="O37" s="126"/>
      <c r="P37" s="126"/>
      <c r="Q37" s="126"/>
      <c r="R37" s="126"/>
      <c r="S37" s="126"/>
      <c r="T37" s="126"/>
      <c r="U37" s="126"/>
      <c r="V37" s="126"/>
      <c r="W37" s="126"/>
      <c r="X37" s="126"/>
      <c r="Y37" s="126"/>
    </row>
    <row r="38" spans="1:25" ht="21" customHeight="1">
      <c r="A38" s="269" t="s">
        <v>130</v>
      </c>
      <c r="B38" s="134"/>
      <c r="C38" s="270"/>
      <c r="D38" s="270"/>
      <c r="E38" s="270">
        <v>3</v>
      </c>
      <c r="F38" s="270"/>
      <c r="G38" s="270"/>
      <c r="H38" s="270"/>
      <c r="I38" s="270">
        <v>4</v>
      </c>
      <c r="J38" s="270"/>
      <c r="K38" s="189">
        <v>7</v>
      </c>
      <c r="L38" s="126"/>
      <c r="M38" s="187" t="s">
        <v>119</v>
      </c>
      <c r="N38" s="188">
        <v>9</v>
      </c>
      <c r="O38" s="126"/>
      <c r="P38" s="126"/>
      <c r="Q38" s="126"/>
      <c r="R38" s="126"/>
      <c r="S38" s="126"/>
      <c r="T38" s="126"/>
      <c r="U38" s="126"/>
      <c r="V38" s="126"/>
      <c r="W38" s="126"/>
      <c r="X38" s="126"/>
      <c r="Y38" s="126"/>
    </row>
    <row r="39" spans="1:25" ht="21" customHeight="1">
      <c r="A39" s="269" t="s">
        <v>131</v>
      </c>
      <c r="B39" s="134"/>
      <c r="C39" s="270">
        <v>81</v>
      </c>
      <c r="D39" s="270"/>
      <c r="E39" s="270">
        <v>119</v>
      </c>
      <c r="F39" s="270"/>
      <c r="G39" s="270">
        <v>45</v>
      </c>
      <c r="H39" s="270"/>
      <c r="I39" s="270">
        <v>43</v>
      </c>
      <c r="J39" s="270"/>
      <c r="K39" s="189">
        <v>288</v>
      </c>
      <c r="L39" s="126"/>
      <c r="M39" s="187" t="s">
        <v>130</v>
      </c>
      <c r="N39" s="188">
        <v>7</v>
      </c>
      <c r="O39" s="126"/>
      <c r="P39" s="126"/>
      <c r="Q39" s="126"/>
      <c r="R39" s="126"/>
      <c r="S39" s="126"/>
      <c r="T39" s="126"/>
      <c r="U39" s="126"/>
      <c r="V39" s="126"/>
      <c r="W39" s="126"/>
      <c r="X39" s="126"/>
      <c r="Y39" s="126"/>
    </row>
    <row r="40" spans="1:25" ht="21" customHeight="1">
      <c r="A40" s="269" t="s">
        <v>132</v>
      </c>
      <c r="B40" s="134"/>
      <c r="C40" s="270">
        <v>6</v>
      </c>
      <c r="D40" s="270"/>
      <c r="E40" s="270">
        <v>5</v>
      </c>
      <c r="F40" s="270"/>
      <c r="G40" s="270"/>
      <c r="H40" s="270"/>
      <c r="I40" s="270">
        <v>2</v>
      </c>
      <c r="J40" s="270"/>
      <c r="K40" s="189">
        <v>13</v>
      </c>
      <c r="L40" s="126"/>
      <c r="M40" s="187" t="s">
        <v>123</v>
      </c>
      <c r="N40" s="188">
        <v>4</v>
      </c>
      <c r="O40" s="126"/>
      <c r="P40" s="126"/>
      <c r="Q40" s="126"/>
      <c r="R40" s="126"/>
      <c r="S40" s="126"/>
      <c r="T40" s="126"/>
      <c r="U40" s="126"/>
      <c r="V40" s="126"/>
      <c r="W40" s="126"/>
      <c r="X40" s="126"/>
      <c r="Y40" s="126"/>
    </row>
    <row r="41" spans="1:25" ht="21" customHeight="1">
      <c r="A41" s="269" t="s">
        <v>133</v>
      </c>
      <c r="B41" s="134"/>
      <c r="C41" s="270">
        <v>1</v>
      </c>
      <c r="D41" s="270"/>
      <c r="E41" s="270">
        <v>71</v>
      </c>
      <c r="F41" s="270"/>
      <c r="G41" s="270">
        <v>5</v>
      </c>
      <c r="H41" s="270"/>
      <c r="I41" s="270">
        <v>18</v>
      </c>
      <c r="J41" s="270"/>
      <c r="K41" s="189">
        <v>95</v>
      </c>
      <c r="L41" s="126"/>
      <c r="M41" s="187" t="s">
        <v>104</v>
      </c>
      <c r="N41" s="188">
        <v>3</v>
      </c>
      <c r="O41" s="126"/>
      <c r="P41" s="126"/>
      <c r="Q41" s="126"/>
      <c r="R41" s="126"/>
      <c r="S41" s="126"/>
      <c r="T41" s="126"/>
      <c r="U41" s="126"/>
      <c r="V41" s="126"/>
      <c r="W41" s="126"/>
      <c r="X41" s="126"/>
      <c r="Y41" s="126"/>
    </row>
    <row r="42" spans="1:25" ht="21" customHeight="1">
      <c r="A42" s="269" t="s">
        <v>528</v>
      </c>
      <c r="B42" s="134"/>
      <c r="C42" s="270">
        <v>7</v>
      </c>
      <c r="D42" s="270"/>
      <c r="E42" s="270">
        <v>12</v>
      </c>
      <c r="F42" s="270"/>
      <c r="G42" s="270">
        <v>24</v>
      </c>
      <c r="H42" s="270"/>
      <c r="I42" s="270">
        <v>4</v>
      </c>
      <c r="J42" s="270"/>
      <c r="K42" s="189">
        <v>47</v>
      </c>
      <c r="L42" s="126"/>
      <c r="M42" s="187" t="s">
        <v>110</v>
      </c>
      <c r="N42" s="188">
        <v>3</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301</v>
      </c>
      <c r="D44" s="191">
        <v>0</v>
      </c>
      <c r="E44" s="191">
        <v>1065</v>
      </c>
      <c r="F44" s="191">
        <v>0</v>
      </c>
      <c r="G44" s="191">
        <v>503</v>
      </c>
      <c r="H44" s="191">
        <v>0</v>
      </c>
      <c r="I44" s="191">
        <v>455</v>
      </c>
      <c r="J44" s="191">
        <v>0</v>
      </c>
      <c r="K44" s="191">
        <v>2324</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CC7C8-24CC-48B0-85AB-AB563555B46C}">
  <sheetPr>
    <pageSetUpPr fitToPage="1"/>
  </sheetPr>
  <dimension ref="A1:Y51"/>
  <sheetViews>
    <sheetView view="pageBreakPreview" zoomScale="60" zoomScaleNormal="100" workbookViewId="0">
      <selection activeCell="AE36" sqref="AE36"/>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143</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c r="D10" s="270"/>
      <c r="E10" s="270">
        <v>5</v>
      </c>
      <c r="F10" s="270"/>
      <c r="G10" s="270"/>
      <c r="H10" s="270"/>
      <c r="I10" s="270"/>
      <c r="J10" s="270"/>
      <c r="K10" s="189">
        <v>5</v>
      </c>
      <c r="L10" s="126"/>
      <c r="M10" s="187" t="s">
        <v>108</v>
      </c>
      <c r="N10" s="188">
        <v>388</v>
      </c>
      <c r="O10" s="126"/>
      <c r="P10" s="126"/>
      <c r="Q10" s="126"/>
      <c r="R10" s="126"/>
      <c r="S10" s="126"/>
      <c r="T10" s="126"/>
      <c r="U10" s="126"/>
      <c r="V10" s="126"/>
      <c r="W10" s="126"/>
      <c r="X10" s="126"/>
      <c r="Y10" s="126"/>
    </row>
    <row r="11" spans="1:25" ht="21" customHeight="1">
      <c r="A11" s="269" t="s">
        <v>103</v>
      </c>
      <c r="B11" s="134"/>
      <c r="C11" s="270">
        <v>1</v>
      </c>
      <c r="D11" s="270"/>
      <c r="E11" s="270">
        <v>8</v>
      </c>
      <c r="F11" s="270"/>
      <c r="G11" s="270">
        <v>7</v>
      </c>
      <c r="H11" s="270"/>
      <c r="I11" s="270">
        <v>21</v>
      </c>
      <c r="J11" s="270"/>
      <c r="K11" s="189">
        <v>37</v>
      </c>
      <c r="L11" s="126"/>
      <c r="M11" s="187" t="s">
        <v>112</v>
      </c>
      <c r="N11" s="188">
        <v>214</v>
      </c>
      <c r="O11" s="126"/>
      <c r="P11" s="126"/>
      <c r="Q11" s="126"/>
      <c r="R11" s="126"/>
      <c r="S11" s="126"/>
      <c r="T11" s="126"/>
      <c r="U11" s="126"/>
      <c r="V11" s="126"/>
      <c r="W11" s="126"/>
      <c r="X11" s="126"/>
      <c r="Y11" s="126"/>
    </row>
    <row r="12" spans="1:25" ht="21" customHeight="1">
      <c r="A12" s="269" t="s">
        <v>104</v>
      </c>
      <c r="B12" s="134"/>
      <c r="C12" s="270"/>
      <c r="D12" s="270"/>
      <c r="E12" s="270"/>
      <c r="F12" s="270"/>
      <c r="G12" s="270"/>
      <c r="H12" s="270"/>
      <c r="I12" s="270"/>
      <c r="J12" s="270"/>
      <c r="K12" s="189">
        <v>0</v>
      </c>
      <c r="L12" s="126"/>
      <c r="M12" s="187" t="s">
        <v>131</v>
      </c>
      <c r="N12" s="188">
        <v>191</v>
      </c>
      <c r="O12" s="126"/>
      <c r="P12" s="126"/>
      <c r="Q12" s="126"/>
      <c r="R12" s="126"/>
      <c r="S12" s="126"/>
      <c r="T12" s="126"/>
      <c r="U12" s="126"/>
      <c r="V12" s="126"/>
      <c r="W12" s="126"/>
      <c r="X12" s="126"/>
      <c r="Y12" s="126"/>
    </row>
    <row r="13" spans="1:25" ht="21" customHeight="1">
      <c r="A13" s="269" t="s">
        <v>105</v>
      </c>
      <c r="B13" s="134"/>
      <c r="C13" s="270"/>
      <c r="D13" s="270"/>
      <c r="E13" s="270">
        <v>1</v>
      </c>
      <c r="F13" s="270"/>
      <c r="G13" s="270">
        <v>3</v>
      </c>
      <c r="H13" s="270"/>
      <c r="I13" s="270">
        <v>1</v>
      </c>
      <c r="J13" s="270"/>
      <c r="K13" s="189">
        <v>5</v>
      </c>
      <c r="L13" s="126"/>
      <c r="M13" s="187" t="s">
        <v>129</v>
      </c>
      <c r="N13" s="188">
        <v>167</v>
      </c>
      <c r="O13" s="126"/>
      <c r="P13" s="126"/>
      <c r="Q13" s="126"/>
      <c r="R13" s="126"/>
      <c r="S13" s="126"/>
      <c r="T13" s="126"/>
      <c r="U13" s="126"/>
      <c r="V13" s="126"/>
      <c r="W13" s="126"/>
      <c r="X13" s="126"/>
      <c r="Y13" s="126"/>
    </row>
    <row r="14" spans="1:25" ht="21" customHeight="1">
      <c r="A14" s="269" t="s">
        <v>106</v>
      </c>
      <c r="B14" s="134"/>
      <c r="C14" s="270">
        <v>1</v>
      </c>
      <c r="D14" s="270"/>
      <c r="E14" s="270">
        <v>3</v>
      </c>
      <c r="F14" s="270"/>
      <c r="G14" s="270">
        <v>2</v>
      </c>
      <c r="H14" s="270"/>
      <c r="I14" s="270">
        <v>2</v>
      </c>
      <c r="J14" s="270"/>
      <c r="K14" s="189">
        <v>8</v>
      </c>
      <c r="L14" s="126"/>
      <c r="M14" s="187" t="s">
        <v>114</v>
      </c>
      <c r="N14" s="188">
        <v>165</v>
      </c>
      <c r="O14" s="126"/>
      <c r="P14" s="126"/>
      <c r="Q14" s="126"/>
      <c r="R14" s="126"/>
      <c r="S14" s="126"/>
      <c r="T14" s="126"/>
      <c r="U14" s="126"/>
      <c r="V14" s="126"/>
      <c r="W14" s="126"/>
      <c r="X14" s="126"/>
      <c r="Y14" s="126"/>
    </row>
    <row r="15" spans="1:25" ht="21" customHeight="1">
      <c r="A15" s="269" t="s">
        <v>107</v>
      </c>
      <c r="B15" s="134"/>
      <c r="C15" s="270">
        <v>6</v>
      </c>
      <c r="D15" s="270"/>
      <c r="E15" s="270">
        <v>38</v>
      </c>
      <c r="F15" s="270"/>
      <c r="G15" s="270">
        <v>3</v>
      </c>
      <c r="H15" s="270"/>
      <c r="I15" s="270">
        <v>19</v>
      </c>
      <c r="J15" s="270"/>
      <c r="K15" s="189">
        <v>66</v>
      </c>
      <c r="L15" s="126"/>
      <c r="M15" s="187" t="s">
        <v>109</v>
      </c>
      <c r="N15" s="188">
        <v>141</v>
      </c>
      <c r="O15" s="126"/>
      <c r="P15" s="126"/>
      <c r="Q15" s="126"/>
      <c r="R15" s="126"/>
      <c r="S15" s="126"/>
      <c r="T15" s="126"/>
      <c r="U15" s="126"/>
      <c r="V15" s="126"/>
      <c r="W15" s="126"/>
      <c r="X15" s="126"/>
      <c r="Y15" s="126"/>
    </row>
    <row r="16" spans="1:25" ht="21" customHeight="1">
      <c r="A16" s="269" t="s">
        <v>108</v>
      </c>
      <c r="B16" s="134"/>
      <c r="C16" s="270">
        <v>8</v>
      </c>
      <c r="D16" s="270"/>
      <c r="E16" s="270">
        <v>121</v>
      </c>
      <c r="F16" s="270"/>
      <c r="G16" s="270">
        <v>153</v>
      </c>
      <c r="H16" s="270"/>
      <c r="I16" s="270">
        <v>106</v>
      </c>
      <c r="J16" s="270"/>
      <c r="K16" s="189">
        <v>388</v>
      </c>
      <c r="L16" s="126"/>
      <c r="M16" s="187" t="s">
        <v>133</v>
      </c>
      <c r="N16" s="188">
        <v>119</v>
      </c>
      <c r="O16" s="126"/>
      <c r="P16" s="126"/>
      <c r="Q16" s="126"/>
      <c r="R16" s="126"/>
      <c r="S16" s="126"/>
      <c r="T16" s="126"/>
      <c r="U16" s="126"/>
      <c r="V16" s="126"/>
      <c r="W16" s="126"/>
      <c r="X16" s="126"/>
      <c r="Y16" s="126"/>
    </row>
    <row r="17" spans="1:25" ht="21" customHeight="1">
      <c r="A17" s="269" t="s">
        <v>109</v>
      </c>
      <c r="B17" s="134"/>
      <c r="C17" s="270">
        <v>3</v>
      </c>
      <c r="D17" s="270"/>
      <c r="E17" s="270">
        <v>61</v>
      </c>
      <c r="F17" s="270"/>
      <c r="G17" s="270">
        <v>15</v>
      </c>
      <c r="H17" s="270"/>
      <c r="I17" s="270">
        <v>62</v>
      </c>
      <c r="J17" s="270"/>
      <c r="K17" s="189">
        <v>141</v>
      </c>
      <c r="L17" s="126"/>
      <c r="M17" s="187" t="s">
        <v>120</v>
      </c>
      <c r="N17" s="188">
        <v>92</v>
      </c>
      <c r="O17" s="126"/>
      <c r="P17" s="126"/>
      <c r="Q17" s="126"/>
      <c r="R17" s="126"/>
      <c r="S17" s="126"/>
      <c r="T17" s="126"/>
      <c r="U17" s="126"/>
      <c r="V17" s="126"/>
      <c r="W17" s="126"/>
      <c r="X17" s="126"/>
      <c r="Y17" s="126"/>
    </row>
    <row r="18" spans="1:25" ht="21" customHeight="1">
      <c r="A18" s="269" t="s">
        <v>110</v>
      </c>
      <c r="B18" s="134"/>
      <c r="C18" s="270"/>
      <c r="D18" s="270"/>
      <c r="E18" s="270">
        <v>5</v>
      </c>
      <c r="F18" s="270"/>
      <c r="G18" s="270"/>
      <c r="H18" s="270"/>
      <c r="I18" s="270"/>
      <c r="J18" s="270"/>
      <c r="K18" s="189">
        <v>5</v>
      </c>
      <c r="L18" s="126"/>
      <c r="M18" s="187" t="s">
        <v>113</v>
      </c>
      <c r="N18" s="188">
        <v>81</v>
      </c>
      <c r="O18" s="126"/>
      <c r="P18" s="126"/>
      <c r="Q18" s="126"/>
      <c r="R18" s="126"/>
      <c r="S18" s="126"/>
      <c r="T18" s="126"/>
      <c r="U18" s="126"/>
      <c r="V18" s="126"/>
      <c r="W18" s="126"/>
      <c r="X18" s="126"/>
      <c r="Y18" s="126"/>
    </row>
    <row r="19" spans="1:25" ht="21" customHeight="1">
      <c r="A19" s="269" t="s">
        <v>111</v>
      </c>
      <c r="B19" s="134"/>
      <c r="C19" s="270">
        <v>4</v>
      </c>
      <c r="D19" s="270"/>
      <c r="E19" s="270">
        <v>35</v>
      </c>
      <c r="F19" s="270"/>
      <c r="G19" s="270">
        <v>12</v>
      </c>
      <c r="H19" s="270"/>
      <c r="I19" s="270">
        <v>12</v>
      </c>
      <c r="J19" s="270"/>
      <c r="K19" s="189">
        <v>63</v>
      </c>
      <c r="L19" s="126"/>
      <c r="M19" s="187" t="s">
        <v>107</v>
      </c>
      <c r="N19" s="188">
        <v>66</v>
      </c>
      <c r="O19" s="126"/>
      <c r="P19" s="126"/>
      <c r="Q19" s="126"/>
      <c r="R19" s="126"/>
      <c r="S19" s="126"/>
      <c r="T19" s="126"/>
      <c r="U19" s="126"/>
      <c r="V19" s="126"/>
      <c r="W19" s="126"/>
      <c r="X19" s="126"/>
      <c r="Y19" s="126"/>
    </row>
    <row r="20" spans="1:25" ht="21" customHeight="1">
      <c r="A20" s="269" t="s">
        <v>112</v>
      </c>
      <c r="B20" s="134"/>
      <c r="C20" s="270">
        <v>2</v>
      </c>
      <c r="D20" s="270"/>
      <c r="E20" s="270">
        <v>71</v>
      </c>
      <c r="F20" s="270"/>
      <c r="G20" s="270">
        <v>88</v>
      </c>
      <c r="H20" s="270"/>
      <c r="I20" s="270">
        <v>53</v>
      </c>
      <c r="J20" s="270"/>
      <c r="K20" s="189">
        <v>214</v>
      </c>
      <c r="L20" s="126"/>
      <c r="M20" s="187" t="s">
        <v>122</v>
      </c>
      <c r="N20" s="188">
        <v>65</v>
      </c>
      <c r="O20" s="126"/>
      <c r="P20" s="126"/>
      <c r="Q20" s="126"/>
      <c r="R20" s="126"/>
      <c r="S20" s="126"/>
      <c r="T20" s="126"/>
      <c r="U20" s="126"/>
      <c r="V20" s="126"/>
      <c r="W20" s="126"/>
      <c r="X20" s="126"/>
      <c r="Y20" s="126"/>
    </row>
    <row r="21" spans="1:25" ht="21" customHeight="1">
      <c r="A21" s="269" t="s">
        <v>113</v>
      </c>
      <c r="B21" s="134"/>
      <c r="C21" s="270">
        <v>2</v>
      </c>
      <c r="D21" s="270"/>
      <c r="E21" s="270">
        <v>61</v>
      </c>
      <c r="F21" s="270"/>
      <c r="G21" s="270">
        <v>11</v>
      </c>
      <c r="H21" s="270"/>
      <c r="I21" s="270">
        <v>7</v>
      </c>
      <c r="J21" s="270"/>
      <c r="K21" s="189">
        <v>81</v>
      </c>
      <c r="L21" s="126"/>
      <c r="M21" s="187" t="s">
        <v>111</v>
      </c>
      <c r="N21" s="188">
        <v>63</v>
      </c>
      <c r="O21" s="126"/>
      <c r="P21" s="126"/>
      <c r="Q21" s="126"/>
      <c r="R21" s="126"/>
      <c r="S21" s="126"/>
      <c r="T21" s="126"/>
      <c r="U21" s="126"/>
      <c r="V21" s="126"/>
      <c r="W21" s="126"/>
      <c r="X21" s="126"/>
      <c r="Y21" s="126"/>
    </row>
    <row r="22" spans="1:25" ht="21" customHeight="1">
      <c r="A22" s="269" t="s">
        <v>114</v>
      </c>
      <c r="B22" s="134"/>
      <c r="C22" s="270">
        <v>20</v>
      </c>
      <c r="D22" s="270"/>
      <c r="E22" s="270">
        <v>47</v>
      </c>
      <c r="F22" s="270"/>
      <c r="G22" s="270">
        <v>40</v>
      </c>
      <c r="H22" s="270"/>
      <c r="I22" s="270">
        <v>58</v>
      </c>
      <c r="J22" s="270"/>
      <c r="K22" s="189">
        <v>165</v>
      </c>
      <c r="L22" s="126"/>
      <c r="M22" s="187" t="s">
        <v>126</v>
      </c>
      <c r="N22" s="188">
        <v>46</v>
      </c>
      <c r="O22" s="126"/>
      <c r="P22" s="126"/>
      <c r="Q22" s="126"/>
      <c r="R22" s="126"/>
      <c r="S22" s="126"/>
      <c r="T22" s="126"/>
      <c r="U22" s="126"/>
      <c r="V22" s="126"/>
      <c r="W22" s="126"/>
      <c r="X22" s="126"/>
      <c r="Y22" s="126"/>
    </row>
    <row r="23" spans="1:25" ht="21" customHeight="1">
      <c r="A23" s="269" t="s">
        <v>115</v>
      </c>
      <c r="B23" s="134"/>
      <c r="C23" s="270"/>
      <c r="D23" s="270"/>
      <c r="E23" s="270">
        <v>21</v>
      </c>
      <c r="F23" s="270"/>
      <c r="G23" s="270">
        <v>12</v>
      </c>
      <c r="H23" s="270"/>
      <c r="I23" s="270">
        <v>11</v>
      </c>
      <c r="J23" s="270"/>
      <c r="K23" s="189">
        <v>44</v>
      </c>
      <c r="L23" s="126"/>
      <c r="M23" s="187" t="s">
        <v>116</v>
      </c>
      <c r="N23" s="188">
        <v>45</v>
      </c>
      <c r="O23" s="126"/>
      <c r="P23" s="126"/>
      <c r="Q23" s="126"/>
      <c r="R23" s="126"/>
      <c r="S23" s="126"/>
      <c r="T23" s="126"/>
      <c r="U23" s="126"/>
      <c r="V23" s="126"/>
      <c r="W23" s="126"/>
      <c r="X23" s="126"/>
      <c r="Y23" s="126"/>
    </row>
    <row r="24" spans="1:25" ht="21" customHeight="1">
      <c r="A24" s="269" t="s">
        <v>116</v>
      </c>
      <c r="B24" s="134"/>
      <c r="C24" s="270">
        <v>12</v>
      </c>
      <c r="D24" s="270"/>
      <c r="E24" s="270">
        <v>18</v>
      </c>
      <c r="F24" s="270"/>
      <c r="G24" s="270">
        <v>11</v>
      </c>
      <c r="H24" s="270"/>
      <c r="I24" s="270">
        <v>4</v>
      </c>
      <c r="J24" s="270"/>
      <c r="K24" s="189">
        <v>45</v>
      </c>
      <c r="L24" s="126"/>
      <c r="M24" s="187" t="s">
        <v>117</v>
      </c>
      <c r="N24" s="188">
        <v>45</v>
      </c>
      <c r="O24" s="126"/>
      <c r="P24" s="126"/>
      <c r="Q24" s="126"/>
      <c r="R24" s="126"/>
      <c r="S24" s="126"/>
      <c r="T24" s="126"/>
      <c r="U24" s="126"/>
      <c r="V24" s="126"/>
      <c r="W24" s="126"/>
      <c r="X24" s="126"/>
      <c r="Y24" s="126"/>
    </row>
    <row r="25" spans="1:25" ht="21" customHeight="1">
      <c r="A25" s="269" t="s">
        <v>117</v>
      </c>
      <c r="B25" s="134"/>
      <c r="C25" s="270">
        <v>4</v>
      </c>
      <c r="D25" s="270"/>
      <c r="E25" s="270">
        <v>15</v>
      </c>
      <c r="F25" s="270"/>
      <c r="G25" s="270">
        <v>11</v>
      </c>
      <c r="H25" s="270"/>
      <c r="I25" s="270">
        <v>15</v>
      </c>
      <c r="J25" s="270"/>
      <c r="K25" s="189">
        <v>45</v>
      </c>
      <c r="L25" s="126"/>
      <c r="M25" s="187" t="s">
        <v>115</v>
      </c>
      <c r="N25" s="188">
        <v>44</v>
      </c>
      <c r="O25" s="126"/>
      <c r="P25" s="126"/>
      <c r="Q25" s="126"/>
      <c r="R25" s="126"/>
      <c r="S25" s="126"/>
      <c r="T25" s="126"/>
      <c r="U25" s="126"/>
      <c r="V25" s="126"/>
      <c r="W25" s="126"/>
      <c r="X25" s="126"/>
      <c r="Y25" s="126"/>
    </row>
    <row r="26" spans="1:25" ht="21" customHeight="1">
      <c r="A26" s="269" t="s">
        <v>118</v>
      </c>
      <c r="B26" s="134"/>
      <c r="C26" s="270"/>
      <c r="D26" s="270"/>
      <c r="E26" s="270">
        <v>11</v>
      </c>
      <c r="F26" s="270"/>
      <c r="G26" s="270">
        <v>19</v>
      </c>
      <c r="H26" s="270"/>
      <c r="I26" s="270">
        <v>9</v>
      </c>
      <c r="J26" s="270"/>
      <c r="K26" s="189">
        <v>39</v>
      </c>
      <c r="L26" s="126"/>
      <c r="M26" s="187" t="s">
        <v>528</v>
      </c>
      <c r="N26" s="188">
        <v>43</v>
      </c>
      <c r="O26" s="126"/>
      <c r="P26" s="126"/>
      <c r="Q26" s="126"/>
      <c r="R26" s="126"/>
      <c r="S26" s="126"/>
      <c r="T26" s="126"/>
      <c r="U26" s="126"/>
      <c r="V26" s="126"/>
      <c r="W26" s="126"/>
      <c r="X26" s="126"/>
      <c r="Y26" s="126"/>
    </row>
    <row r="27" spans="1:25" ht="21" customHeight="1">
      <c r="A27" s="269" t="s">
        <v>119</v>
      </c>
      <c r="B27" s="134"/>
      <c r="C27" s="270">
        <v>2</v>
      </c>
      <c r="D27" s="270"/>
      <c r="E27" s="270">
        <v>1</v>
      </c>
      <c r="F27" s="270"/>
      <c r="G27" s="270">
        <v>2</v>
      </c>
      <c r="H27" s="270"/>
      <c r="I27" s="270">
        <v>3</v>
      </c>
      <c r="J27" s="270"/>
      <c r="K27" s="189">
        <v>8</v>
      </c>
      <c r="L27" s="126"/>
      <c r="M27" s="187" t="s">
        <v>128</v>
      </c>
      <c r="N27" s="188">
        <v>41</v>
      </c>
      <c r="O27" s="126"/>
      <c r="P27" s="126"/>
      <c r="Q27" s="126"/>
      <c r="R27" s="126"/>
      <c r="S27" s="126"/>
      <c r="T27" s="126"/>
      <c r="U27" s="126"/>
      <c r="V27" s="126"/>
      <c r="W27" s="126"/>
      <c r="X27" s="126"/>
      <c r="Y27" s="126"/>
    </row>
    <row r="28" spans="1:25" ht="21" customHeight="1">
      <c r="A28" s="269" t="s">
        <v>120</v>
      </c>
      <c r="B28" s="134"/>
      <c r="C28" s="270">
        <v>7</v>
      </c>
      <c r="D28" s="270"/>
      <c r="E28" s="270">
        <v>49</v>
      </c>
      <c r="F28" s="270"/>
      <c r="G28" s="270">
        <v>9</v>
      </c>
      <c r="H28" s="270"/>
      <c r="I28" s="270">
        <v>27</v>
      </c>
      <c r="J28" s="270"/>
      <c r="K28" s="189">
        <v>92</v>
      </c>
      <c r="L28" s="126"/>
      <c r="M28" s="187" t="s">
        <v>118</v>
      </c>
      <c r="N28" s="188">
        <v>39</v>
      </c>
      <c r="O28" s="126"/>
      <c r="P28" s="126"/>
      <c r="Q28" s="126"/>
      <c r="R28" s="126"/>
      <c r="S28" s="126"/>
      <c r="T28" s="126"/>
      <c r="U28" s="126"/>
      <c r="V28" s="126"/>
      <c r="W28" s="126"/>
      <c r="X28" s="126"/>
      <c r="Y28" s="126"/>
    </row>
    <row r="29" spans="1:25" ht="21" customHeight="1">
      <c r="A29" s="269" t="s">
        <v>121</v>
      </c>
      <c r="B29" s="134"/>
      <c r="C29" s="270"/>
      <c r="D29" s="270"/>
      <c r="E29" s="270">
        <v>10</v>
      </c>
      <c r="F29" s="270"/>
      <c r="G29" s="270">
        <v>12</v>
      </c>
      <c r="H29" s="270"/>
      <c r="I29" s="270">
        <v>5</v>
      </c>
      <c r="J29" s="270"/>
      <c r="K29" s="189">
        <v>27</v>
      </c>
      <c r="L29" s="126"/>
      <c r="M29" s="187" t="s">
        <v>103</v>
      </c>
      <c r="N29" s="188">
        <v>37</v>
      </c>
      <c r="O29" s="126"/>
      <c r="P29" s="126"/>
      <c r="Q29" s="126"/>
      <c r="R29" s="126"/>
      <c r="S29" s="126"/>
      <c r="T29" s="126"/>
      <c r="U29" s="126"/>
      <c r="V29" s="126"/>
      <c r="W29" s="126"/>
      <c r="X29" s="126"/>
      <c r="Y29" s="126"/>
    </row>
    <row r="30" spans="1:25" ht="21" customHeight="1">
      <c r="A30" s="269" t="s">
        <v>122</v>
      </c>
      <c r="B30" s="134"/>
      <c r="C30" s="270">
        <v>3</v>
      </c>
      <c r="D30" s="270"/>
      <c r="E30" s="270">
        <v>35</v>
      </c>
      <c r="F30" s="270"/>
      <c r="G30" s="270">
        <v>8</v>
      </c>
      <c r="H30" s="270"/>
      <c r="I30" s="270">
        <v>19</v>
      </c>
      <c r="J30" s="270"/>
      <c r="K30" s="189">
        <v>65</v>
      </c>
      <c r="L30" s="126"/>
      <c r="M30" s="187" t="s">
        <v>121</v>
      </c>
      <c r="N30" s="188">
        <v>27</v>
      </c>
      <c r="O30" s="126"/>
      <c r="P30" s="126"/>
      <c r="Q30" s="126"/>
      <c r="R30" s="126"/>
      <c r="S30" s="126"/>
      <c r="T30" s="126"/>
      <c r="U30" s="126"/>
      <c r="V30" s="126"/>
      <c r="W30" s="126"/>
      <c r="X30" s="126"/>
      <c r="Y30" s="126"/>
    </row>
    <row r="31" spans="1:25" ht="21" customHeight="1">
      <c r="A31" s="269" t="s">
        <v>123</v>
      </c>
      <c r="B31" s="134"/>
      <c r="C31" s="270">
        <v>1</v>
      </c>
      <c r="D31" s="270"/>
      <c r="E31" s="270">
        <v>3</v>
      </c>
      <c r="F31" s="270"/>
      <c r="G31" s="270">
        <v>2</v>
      </c>
      <c r="H31" s="270"/>
      <c r="I31" s="270">
        <v>1</v>
      </c>
      <c r="J31" s="270"/>
      <c r="K31" s="189">
        <v>7</v>
      </c>
      <c r="L31" s="126"/>
      <c r="M31" s="187" t="s">
        <v>127</v>
      </c>
      <c r="N31" s="188">
        <v>23</v>
      </c>
      <c r="O31" s="126"/>
      <c r="P31" s="126"/>
      <c r="Q31" s="126"/>
      <c r="R31" s="126"/>
      <c r="S31" s="126"/>
      <c r="T31" s="126"/>
      <c r="U31" s="126"/>
      <c r="V31" s="126"/>
      <c r="W31" s="126"/>
      <c r="X31" s="126"/>
      <c r="Y31" s="126"/>
    </row>
    <row r="32" spans="1:25" ht="21" customHeight="1">
      <c r="A32" s="269" t="s">
        <v>124</v>
      </c>
      <c r="B32" s="134"/>
      <c r="C32" s="270"/>
      <c r="D32" s="270"/>
      <c r="E32" s="270"/>
      <c r="F32" s="270"/>
      <c r="G32" s="270">
        <v>1</v>
      </c>
      <c r="H32" s="270"/>
      <c r="I32" s="270">
        <v>9</v>
      </c>
      <c r="J32" s="270"/>
      <c r="K32" s="189">
        <v>10</v>
      </c>
      <c r="L32" s="126"/>
      <c r="M32" s="187" t="s">
        <v>125</v>
      </c>
      <c r="N32" s="188">
        <v>14</v>
      </c>
      <c r="O32" s="126"/>
      <c r="P32" s="126"/>
      <c r="Q32" s="126"/>
      <c r="R32" s="126"/>
      <c r="S32" s="126"/>
      <c r="T32" s="126"/>
      <c r="U32" s="126"/>
      <c r="V32" s="126"/>
      <c r="W32" s="126"/>
      <c r="X32" s="126"/>
      <c r="Y32" s="126"/>
    </row>
    <row r="33" spans="1:25" ht="21" customHeight="1">
      <c r="A33" s="269" t="s">
        <v>125</v>
      </c>
      <c r="B33" s="134"/>
      <c r="C33" s="270">
        <v>3</v>
      </c>
      <c r="D33" s="270"/>
      <c r="E33" s="270">
        <v>8</v>
      </c>
      <c r="F33" s="270"/>
      <c r="G33" s="270">
        <v>3</v>
      </c>
      <c r="H33" s="270"/>
      <c r="I33" s="270"/>
      <c r="J33" s="270"/>
      <c r="K33" s="189">
        <v>14</v>
      </c>
      <c r="L33" s="126"/>
      <c r="M33" s="187" t="s">
        <v>124</v>
      </c>
      <c r="N33" s="188">
        <v>10</v>
      </c>
      <c r="O33" s="126"/>
      <c r="P33" s="126"/>
      <c r="Q33" s="126"/>
      <c r="R33" s="126"/>
      <c r="S33" s="126"/>
      <c r="T33" s="126"/>
      <c r="U33" s="126"/>
      <c r="V33" s="126"/>
      <c r="W33" s="126"/>
      <c r="X33" s="126"/>
      <c r="Y33" s="126"/>
    </row>
    <row r="34" spans="1:25" ht="21" customHeight="1">
      <c r="A34" s="269" t="s">
        <v>126</v>
      </c>
      <c r="B34" s="134"/>
      <c r="C34" s="270">
        <v>1</v>
      </c>
      <c r="D34" s="270"/>
      <c r="E34" s="270">
        <v>25</v>
      </c>
      <c r="F34" s="270"/>
      <c r="G34" s="270">
        <v>6</v>
      </c>
      <c r="H34" s="270"/>
      <c r="I34" s="270">
        <v>14</v>
      </c>
      <c r="J34" s="270"/>
      <c r="K34" s="189">
        <v>46</v>
      </c>
      <c r="L34" s="126"/>
      <c r="M34" s="187" t="s">
        <v>130</v>
      </c>
      <c r="N34" s="188">
        <v>10</v>
      </c>
      <c r="O34" s="126"/>
      <c r="P34" s="126"/>
      <c r="Q34" s="126"/>
      <c r="R34" s="126"/>
      <c r="S34" s="126"/>
      <c r="T34" s="126"/>
      <c r="U34" s="126"/>
      <c r="V34" s="126"/>
      <c r="W34" s="126"/>
      <c r="X34" s="126"/>
      <c r="Y34" s="126"/>
    </row>
    <row r="35" spans="1:25" ht="21" customHeight="1">
      <c r="A35" s="269" t="s">
        <v>127</v>
      </c>
      <c r="B35" s="134"/>
      <c r="C35" s="270">
        <v>5</v>
      </c>
      <c r="D35" s="270"/>
      <c r="E35" s="270">
        <v>14</v>
      </c>
      <c r="F35" s="270"/>
      <c r="G35" s="270">
        <v>2</v>
      </c>
      <c r="H35" s="270"/>
      <c r="I35" s="270">
        <v>2</v>
      </c>
      <c r="J35" s="270"/>
      <c r="K35" s="189">
        <v>23</v>
      </c>
      <c r="L35" s="126"/>
      <c r="M35" s="187" t="s">
        <v>106</v>
      </c>
      <c r="N35" s="188">
        <v>8</v>
      </c>
      <c r="O35" s="126"/>
      <c r="P35" s="126"/>
      <c r="Q35" s="126"/>
      <c r="R35" s="126"/>
      <c r="S35" s="126"/>
      <c r="T35" s="126"/>
      <c r="U35" s="126"/>
      <c r="V35" s="126"/>
      <c r="W35" s="126"/>
      <c r="X35" s="126"/>
      <c r="Y35" s="126"/>
    </row>
    <row r="36" spans="1:25" ht="21" customHeight="1">
      <c r="A36" s="269" t="s">
        <v>128</v>
      </c>
      <c r="B36" s="134"/>
      <c r="C36" s="270"/>
      <c r="D36" s="270"/>
      <c r="E36" s="270">
        <v>21</v>
      </c>
      <c r="F36" s="270"/>
      <c r="G36" s="270">
        <v>4</v>
      </c>
      <c r="H36" s="270"/>
      <c r="I36" s="270">
        <v>16</v>
      </c>
      <c r="J36" s="270"/>
      <c r="K36" s="189">
        <v>41</v>
      </c>
      <c r="L36" s="126"/>
      <c r="M36" s="187" t="s">
        <v>119</v>
      </c>
      <c r="N36" s="188">
        <v>8</v>
      </c>
      <c r="O36" s="126"/>
      <c r="P36" s="126"/>
      <c r="Q36" s="126"/>
      <c r="R36" s="126"/>
      <c r="S36" s="126"/>
      <c r="T36" s="126"/>
      <c r="U36" s="126"/>
      <c r="V36" s="126"/>
      <c r="W36" s="126"/>
      <c r="X36" s="126"/>
      <c r="Y36" s="126"/>
    </row>
    <row r="37" spans="1:25" ht="21" customHeight="1">
      <c r="A37" s="269" t="s">
        <v>129</v>
      </c>
      <c r="B37" s="134"/>
      <c r="C37" s="270">
        <v>11</v>
      </c>
      <c r="D37" s="270"/>
      <c r="E37" s="270">
        <v>34</v>
      </c>
      <c r="F37" s="270"/>
      <c r="G37" s="270">
        <v>50</v>
      </c>
      <c r="H37" s="270"/>
      <c r="I37" s="270">
        <v>72</v>
      </c>
      <c r="J37" s="270"/>
      <c r="K37" s="189">
        <v>167</v>
      </c>
      <c r="L37" s="126"/>
      <c r="M37" s="187" t="s">
        <v>123</v>
      </c>
      <c r="N37" s="188">
        <v>7</v>
      </c>
      <c r="O37" s="126"/>
      <c r="P37" s="126"/>
      <c r="Q37" s="126"/>
      <c r="R37" s="126"/>
      <c r="S37" s="126"/>
      <c r="T37" s="126"/>
      <c r="U37" s="126"/>
      <c r="V37" s="126"/>
      <c r="W37" s="126"/>
      <c r="X37" s="126"/>
      <c r="Y37" s="126"/>
    </row>
    <row r="38" spans="1:25" ht="21" customHeight="1">
      <c r="A38" s="269" t="s">
        <v>130</v>
      </c>
      <c r="B38" s="134"/>
      <c r="C38" s="270"/>
      <c r="D38" s="270"/>
      <c r="E38" s="270">
        <v>2</v>
      </c>
      <c r="F38" s="270"/>
      <c r="G38" s="270">
        <v>3</v>
      </c>
      <c r="H38" s="270"/>
      <c r="I38" s="270">
        <v>5</v>
      </c>
      <c r="J38" s="270"/>
      <c r="K38" s="189">
        <v>10</v>
      </c>
      <c r="L38" s="126"/>
      <c r="M38" s="187" t="s">
        <v>102</v>
      </c>
      <c r="N38" s="188">
        <v>5</v>
      </c>
      <c r="O38" s="126"/>
      <c r="P38" s="126"/>
      <c r="Q38" s="126"/>
      <c r="R38" s="126"/>
      <c r="S38" s="126"/>
      <c r="T38" s="126"/>
      <c r="U38" s="126"/>
      <c r="V38" s="126"/>
      <c r="W38" s="126"/>
      <c r="X38" s="126"/>
      <c r="Y38" s="126"/>
    </row>
    <row r="39" spans="1:25" ht="21" customHeight="1">
      <c r="A39" s="269" t="s">
        <v>131</v>
      </c>
      <c r="B39" s="134"/>
      <c r="C39" s="270">
        <v>14</v>
      </c>
      <c r="D39" s="270"/>
      <c r="E39" s="270">
        <v>67</v>
      </c>
      <c r="F39" s="270"/>
      <c r="G39" s="270">
        <v>60</v>
      </c>
      <c r="H39" s="270"/>
      <c r="I39" s="270">
        <v>50</v>
      </c>
      <c r="J39" s="270"/>
      <c r="K39" s="189">
        <v>191</v>
      </c>
      <c r="L39" s="126"/>
      <c r="M39" s="187" t="s">
        <v>105</v>
      </c>
      <c r="N39" s="188">
        <v>5</v>
      </c>
      <c r="O39" s="126"/>
      <c r="P39" s="126"/>
      <c r="Q39" s="126"/>
      <c r="R39" s="126"/>
      <c r="S39" s="126"/>
      <c r="T39" s="126"/>
      <c r="U39" s="126"/>
      <c r="V39" s="126"/>
      <c r="W39" s="126"/>
      <c r="X39" s="126"/>
      <c r="Y39" s="126"/>
    </row>
    <row r="40" spans="1:25" ht="21" customHeight="1">
      <c r="A40" s="269" t="s">
        <v>132</v>
      </c>
      <c r="B40" s="134"/>
      <c r="C40" s="270"/>
      <c r="D40" s="270"/>
      <c r="E40" s="270"/>
      <c r="F40" s="270"/>
      <c r="G40" s="270"/>
      <c r="H40" s="270"/>
      <c r="I40" s="270">
        <v>3</v>
      </c>
      <c r="J40" s="270"/>
      <c r="K40" s="189">
        <v>3</v>
      </c>
      <c r="L40" s="126"/>
      <c r="M40" s="187" t="s">
        <v>110</v>
      </c>
      <c r="N40" s="188">
        <v>5</v>
      </c>
      <c r="O40" s="126"/>
      <c r="P40" s="126"/>
      <c r="Q40" s="126"/>
      <c r="R40" s="126"/>
      <c r="S40" s="126"/>
      <c r="T40" s="126"/>
      <c r="U40" s="126"/>
      <c r="V40" s="126"/>
      <c r="W40" s="126"/>
      <c r="X40" s="126"/>
      <c r="Y40" s="126"/>
    </row>
    <row r="41" spans="1:25" ht="21" customHeight="1">
      <c r="A41" s="269" t="s">
        <v>133</v>
      </c>
      <c r="B41" s="134"/>
      <c r="C41" s="270">
        <v>1</v>
      </c>
      <c r="D41" s="270"/>
      <c r="E41" s="270">
        <v>96</v>
      </c>
      <c r="F41" s="270"/>
      <c r="G41" s="270">
        <v>2</v>
      </c>
      <c r="H41" s="270"/>
      <c r="I41" s="270">
        <v>20</v>
      </c>
      <c r="J41" s="270"/>
      <c r="K41" s="189">
        <v>119</v>
      </c>
      <c r="L41" s="126"/>
      <c r="M41" s="187" t="s">
        <v>132</v>
      </c>
      <c r="N41" s="188">
        <v>3</v>
      </c>
      <c r="O41" s="126"/>
      <c r="P41" s="126"/>
      <c r="Q41" s="126"/>
      <c r="R41" s="126"/>
      <c r="S41" s="126"/>
      <c r="T41" s="126"/>
      <c r="U41" s="126"/>
      <c r="V41" s="126"/>
      <c r="W41" s="126"/>
      <c r="X41" s="126"/>
      <c r="Y41" s="126"/>
    </row>
    <row r="42" spans="1:25" ht="21" customHeight="1">
      <c r="A42" s="269" t="s">
        <v>528</v>
      </c>
      <c r="B42" s="134"/>
      <c r="C42" s="270">
        <v>6</v>
      </c>
      <c r="D42" s="270"/>
      <c r="E42" s="270">
        <v>17</v>
      </c>
      <c r="F42" s="270"/>
      <c r="G42" s="270">
        <v>11</v>
      </c>
      <c r="H42" s="270"/>
      <c r="I42" s="270">
        <v>9</v>
      </c>
      <c r="J42" s="270"/>
      <c r="K42" s="189">
        <v>43</v>
      </c>
      <c r="L42" s="126"/>
      <c r="M42" s="187" t="s">
        <v>104</v>
      </c>
      <c r="N42" s="188">
        <v>0</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117</v>
      </c>
      <c r="D44" s="191">
        <v>0</v>
      </c>
      <c r="E44" s="191">
        <v>903</v>
      </c>
      <c r="F44" s="191">
        <v>0</v>
      </c>
      <c r="G44" s="191">
        <v>562</v>
      </c>
      <c r="H44" s="191">
        <v>0</v>
      </c>
      <c r="I44" s="191">
        <v>635</v>
      </c>
      <c r="J44" s="191">
        <v>0</v>
      </c>
      <c r="K44" s="191">
        <v>2217</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AABF7-DAAF-4E33-BB9F-FF9C10F972D0}">
  <sheetPr>
    <pageSetUpPr fitToPage="1"/>
  </sheetPr>
  <dimension ref="A1:Y51"/>
  <sheetViews>
    <sheetView view="pageBreakPreview" zoomScale="70" zoomScaleNormal="100" zoomScaleSheetLayoutView="70" workbookViewId="0">
      <selection activeCell="AB29" sqref="AB29"/>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144</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c r="D10" s="270"/>
      <c r="E10" s="270">
        <v>9</v>
      </c>
      <c r="F10" s="270"/>
      <c r="G10" s="270">
        <v>2</v>
      </c>
      <c r="H10" s="270"/>
      <c r="I10" s="270">
        <v>6</v>
      </c>
      <c r="J10" s="270"/>
      <c r="K10" s="189">
        <v>17</v>
      </c>
      <c r="L10" s="126"/>
      <c r="M10" s="187" t="s">
        <v>112</v>
      </c>
      <c r="N10" s="188">
        <v>260</v>
      </c>
      <c r="O10" s="126"/>
      <c r="P10" s="126"/>
      <c r="Q10" s="126"/>
      <c r="R10" s="126"/>
      <c r="S10" s="126"/>
      <c r="T10" s="126"/>
      <c r="U10" s="126"/>
      <c r="V10" s="126"/>
      <c r="W10" s="126"/>
      <c r="X10" s="126"/>
      <c r="Y10" s="126"/>
    </row>
    <row r="11" spans="1:25" ht="21" customHeight="1">
      <c r="A11" s="269" t="s">
        <v>103</v>
      </c>
      <c r="B11" s="134"/>
      <c r="C11" s="270">
        <v>4</v>
      </c>
      <c r="D11" s="270"/>
      <c r="E11" s="270">
        <v>5</v>
      </c>
      <c r="F11" s="270"/>
      <c r="G11" s="270">
        <v>3</v>
      </c>
      <c r="H11" s="270"/>
      <c r="I11" s="270">
        <v>3</v>
      </c>
      <c r="J11" s="270"/>
      <c r="K11" s="189">
        <v>15</v>
      </c>
      <c r="L11" s="126"/>
      <c r="M11" s="187" t="s">
        <v>108</v>
      </c>
      <c r="N11" s="188">
        <v>222</v>
      </c>
      <c r="O11" s="126"/>
      <c r="P11" s="126"/>
      <c r="Q11" s="126"/>
      <c r="R11" s="126"/>
      <c r="S11" s="126"/>
      <c r="T11" s="126"/>
      <c r="U11" s="126"/>
      <c r="V11" s="126"/>
      <c r="W11" s="126"/>
      <c r="X11" s="126"/>
      <c r="Y11" s="126"/>
    </row>
    <row r="12" spans="1:25" ht="21" customHeight="1">
      <c r="A12" s="269" t="s">
        <v>104</v>
      </c>
      <c r="B12" s="134"/>
      <c r="C12" s="270">
        <v>1</v>
      </c>
      <c r="D12" s="270"/>
      <c r="E12" s="270">
        <v>1</v>
      </c>
      <c r="F12" s="270"/>
      <c r="G12" s="270"/>
      <c r="H12" s="270"/>
      <c r="I12" s="270">
        <v>1</v>
      </c>
      <c r="J12" s="270"/>
      <c r="K12" s="189">
        <v>3</v>
      </c>
      <c r="L12" s="126"/>
      <c r="M12" s="187" t="s">
        <v>131</v>
      </c>
      <c r="N12" s="188">
        <v>211</v>
      </c>
      <c r="O12" s="126"/>
      <c r="P12" s="126"/>
      <c r="Q12" s="126"/>
      <c r="R12" s="126"/>
      <c r="S12" s="126"/>
      <c r="T12" s="126"/>
      <c r="U12" s="126"/>
      <c r="V12" s="126"/>
      <c r="W12" s="126"/>
      <c r="X12" s="126"/>
      <c r="Y12" s="126"/>
    </row>
    <row r="13" spans="1:25" ht="21" customHeight="1">
      <c r="A13" s="269" t="s">
        <v>105</v>
      </c>
      <c r="B13" s="134"/>
      <c r="C13" s="270">
        <v>1</v>
      </c>
      <c r="D13" s="270"/>
      <c r="E13" s="270">
        <v>7</v>
      </c>
      <c r="F13" s="270"/>
      <c r="G13" s="270">
        <v>2</v>
      </c>
      <c r="H13" s="270"/>
      <c r="I13" s="270"/>
      <c r="J13" s="270"/>
      <c r="K13" s="189">
        <v>10</v>
      </c>
      <c r="L13" s="126"/>
      <c r="M13" s="187" t="s">
        <v>113</v>
      </c>
      <c r="N13" s="188">
        <v>163</v>
      </c>
      <c r="O13" s="126"/>
      <c r="P13" s="126"/>
      <c r="Q13" s="126"/>
      <c r="R13" s="126"/>
      <c r="S13" s="126"/>
      <c r="T13" s="126"/>
      <c r="U13" s="126"/>
      <c r="V13" s="126"/>
      <c r="W13" s="126"/>
      <c r="X13" s="126"/>
      <c r="Y13" s="126"/>
    </row>
    <row r="14" spans="1:25" ht="21" customHeight="1">
      <c r="A14" s="269" t="s">
        <v>106</v>
      </c>
      <c r="B14" s="134"/>
      <c r="C14" s="270">
        <v>13</v>
      </c>
      <c r="D14" s="270"/>
      <c r="E14" s="270">
        <v>57</v>
      </c>
      <c r="F14" s="270"/>
      <c r="G14" s="270">
        <v>7</v>
      </c>
      <c r="H14" s="270"/>
      <c r="I14" s="270">
        <v>19</v>
      </c>
      <c r="J14" s="270"/>
      <c r="K14" s="189">
        <v>96</v>
      </c>
      <c r="L14" s="126"/>
      <c r="M14" s="187" t="s">
        <v>129</v>
      </c>
      <c r="N14" s="188">
        <v>131</v>
      </c>
      <c r="O14" s="126"/>
      <c r="P14" s="126"/>
      <c r="Q14" s="126"/>
      <c r="R14" s="126"/>
      <c r="S14" s="126"/>
      <c r="T14" s="126"/>
      <c r="U14" s="126"/>
      <c r="V14" s="126"/>
      <c r="W14" s="126"/>
      <c r="X14" s="126"/>
      <c r="Y14" s="126"/>
    </row>
    <row r="15" spans="1:25" ht="21" customHeight="1">
      <c r="A15" s="269" t="s">
        <v>107</v>
      </c>
      <c r="B15" s="134"/>
      <c r="C15" s="270">
        <v>5</v>
      </c>
      <c r="D15" s="270"/>
      <c r="E15" s="270">
        <v>27</v>
      </c>
      <c r="F15" s="270"/>
      <c r="G15" s="270">
        <v>1</v>
      </c>
      <c r="H15" s="270"/>
      <c r="I15" s="270">
        <v>6</v>
      </c>
      <c r="J15" s="270"/>
      <c r="K15" s="189">
        <v>39</v>
      </c>
      <c r="L15" s="126"/>
      <c r="M15" s="187" t="s">
        <v>120</v>
      </c>
      <c r="N15" s="188">
        <v>108</v>
      </c>
      <c r="O15" s="126"/>
      <c r="P15" s="126"/>
      <c r="Q15" s="126"/>
      <c r="R15" s="126"/>
      <c r="S15" s="126"/>
      <c r="T15" s="126"/>
      <c r="U15" s="126"/>
      <c r="V15" s="126"/>
      <c r="W15" s="126"/>
      <c r="X15" s="126"/>
      <c r="Y15" s="126"/>
    </row>
    <row r="16" spans="1:25" ht="21" customHeight="1">
      <c r="A16" s="269" t="s">
        <v>108</v>
      </c>
      <c r="B16" s="134"/>
      <c r="C16" s="270">
        <v>5</v>
      </c>
      <c r="D16" s="270"/>
      <c r="E16" s="270">
        <v>177</v>
      </c>
      <c r="F16" s="270"/>
      <c r="G16" s="270">
        <v>21</v>
      </c>
      <c r="H16" s="270"/>
      <c r="I16" s="270">
        <v>19</v>
      </c>
      <c r="J16" s="270"/>
      <c r="K16" s="189">
        <v>222</v>
      </c>
      <c r="L16" s="126"/>
      <c r="M16" s="187" t="s">
        <v>114</v>
      </c>
      <c r="N16" s="188">
        <v>99</v>
      </c>
      <c r="O16" s="126"/>
      <c r="P16" s="126"/>
      <c r="Q16" s="126"/>
      <c r="R16" s="126"/>
      <c r="S16" s="126"/>
      <c r="T16" s="126"/>
      <c r="U16" s="126"/>
      <c r="V16" s="126"/>
      <c r="W16" s="126"/>
      <c r="X16" s="126"/>
      <c r="Y16" s="126"/>
    </row>
    <row r="17" spans="1:25" ht="21" customHeight="1">
      <c r="A17" s="269" t="s">
        <v>109</v>
      </c>
      <c r="B17" s="134"/>
      <c r="C17" s="270">
        <v>3</v>
      </c>
      <c r="D17" s="270"/>
      <c r="E17" s="270">
        <v>15</v>
      </c>
      <c r="F17" s="270"/>
      <c r="G17" s="270">
        <v>1</v>
      </c>
      <c r="H17" s="270"/>
      <c r="I17" s="270">
        <v>12</v>
      </c>
      <c r="J17" s="270"/>
      <c r="K17" s="189">
        <v>31</v>
      </c>
      <c r="L17" s="126"/>
      <c r="M17" s="187" t="s">
        <v>133</v>
      </c>
      <c r="N17" s="188">
        <v>97</v>
      </c>
      <c r="O17" s="126"/>
      <c r="P17" s="126"/>
      <c r="Q17" s="126"/>
      <c r="R17" s="126"/>
      <c r="S17" s="126"/>
      <c r="T17" s="126"/>
      <c r="U17" s="126"/>
      <c r="V17" s="126"/>
      <c r="W17" s="126"/>
      <c r="X17" s="126"/>
      <c r="Y17" s="126"/>
    </row>
    <row r="18" spans="1:25" ht="21" customHeight="1">
      <c r="A18" s="269" t="s">
        <v>110</v>
      </c>
      <c r="B18" s="134"/>
      <c r="C18" s="270">
        <v>1</v>
      </c>
      <c r="D18" s="270"/>
      <c r="E18" s="270">
        <v>1</v>
      </c>
      <c r="F18" s="270"/>
      <c r="G18" s="270">
        <v>1</v>
      </c>
      <c r="H18" s="270"/>
      <c r="I18" s="270">
        <v>1</v>
      </c>
      <c r="J18" s="270"/>
      <c r="K18" s="189">
        <v>4</v>
      </c>
      <c r="L18" s="126"/>
      <c r="M18" s="187" t="s">
        <v>106</v>
      </c>
      <c r="N18" s="188">
        <v>96</v>
      </c>
      <c r="O18" s="126"/>
      <c r="P18" s="126"/>
      <c r="Q18" s="126"/>
      <c r="R18" s="126"/>
      <c r="S18" s="126"/>
      <c r="T18" s="126"/>
      <c r="U18" s="126"/>
      <c r="V18" s="126"/>
      <c r="W18" s="126"/>
      <c r="X18" s="126"/>
      <c r="Y18" s="126"/>
    </row>
    <row r="19" spans="1:25" ht="21" customHeight="1">
      <c r="A19" s="269" t="s">
        <v>111</v>
      </c>
      <c r="B19" s="134"/>
      <c r="C19" s="270">
        <v>2</v>
      </c>
      <c r="D19" s="270"/>
      <c r="E19" s="270">
        <v>11</v>
      </c>
      <c r="F19" s="270"/>
      <c r="G19" s="270">
        <v>3</v>
      </c>
      <c r="H19" s="270"/>
      <c r="I19" s="270">
        <v>17</v>
      </c>
      <c r="J19" s="270"/>
      <c r="K19" s="189">
        <v>33</v>
      </c>
      <c r="L19" s="126"/>
      <c r="M19" s="187" t="s">
        <v>128</v>
      </c>
      <c r="N19" s="188">
        <v>78</v>
      </c>
      <c r="O19" s="126"/>
      <c r="P19" s="126"/>
      <c r="Q19" s="126"/>
      <c r="R19" s="126"/>
      <c r="S19" s="126"/>
      <c r="T19" s="126"/>
      <c r="U19" s="126"/>
      <c r="V19" s="126"/>
      <c r="W19" s="126"/>
      <c r="X19" s="126"/>
      <c r="Y19" s="126"/>
    </row>
    <row r="20" spans="1:25" ht="21" customHeight="1">
      <c r="A20" s="269" t="s">
        <v>112</v>
      </c>
      <c r="B20" s="134"/>
      <c r="C20" s="270">
        <v>10</v>
      </c>
      <c r="D20" s="270"/>
      <c r="E20" s="270">
        <v>212</v>
      </c>
      <c r="F20" s="270"/>
      <c r="G20" s="270">
        <v>16</v>
      </c>
      <c r="H20" s="270"/>
      <c r="I20" s="270">
        <v>22</v>
      </c>
      <c r="J20" s="270"/>
      <c r="K20" s="189">
        <v>260</v>
      </c>
      <c r="L20" s="126"/>
      <c r="M20" s="187" t="s">
        <v>117</v>
      </c>
      <c r="N20" s="188">
        <v>62</v>
      </c>
      <c r="O20" s="126"/>
      <c r="P20" s="126"/>
      <c r="Q20" s="126"/>
      <c r="R20" s="126"/>
      <c r="S20" s="126"/>
      <c r="T20" s="126"/>
      <c r="U20" s="126"/>
      <c r="V20" s="126"/>
      <c r="W20" s="126"/>
      <c r="X20" s="126"/>
      <c r="Y20" s="126"/>
    </row>
    <row r="21" spans="1:25" ht="21" customHeight="1">
      <c r="A21" s="269" t="s">
        <v>113</v>
      </c>
      <c r="B21" s="134"/>
      <c r="C21" s="270">
        <v>1</v>
      </c>
      <c r="D21" s="270"/>
      <c r="E21" s="270">
        <v>153</v>
      </c>
      <c r="F21" s="270"/>
      <c r="G21" s="270">
        <v>3</v>
      </c>
      <c r="H21" s="270"/>
      <c r="I21" s="270">
        <v>6</v>
      </c>
      <c r="J21" s="270"/>
      <c r="K21" s="189">
        <v>163</v>
      </c>
      <c r="L21" s="126"/>
      <c r="M21" s="187" t="s">
        <v>116</v>
      </c>
      <c r="N21" s="188">
        <v>61</v>
      </c>
      <c r="O21" s="126"/>
      <c r="P21" s="126"/>
      <c r="Q21" s="126"/>
      <c r="R21" s="126"/>
      <c r="S21" s="126"/>
      <c r="T21" s="126"/>
      <c r="U21" s="126"/>
      <c r="V21" s="126"/>
      <c r="W21" s="126"/>
      <c r="X21" s="126"/>
      <c r="Y21" s="126"/>
    </row>
    <row r="22" spans="1:25" ht="21" customHeight="1">
      <c r="A22" s="269" t="s">
        <v>114</v>
      </c>
      <c r="B22" s="134"/>
      <c r="C22" s="270">
        <v>17</v>
      </c>
      <c r="D22" s="270"/>
      <c r="E22" s="270">
        <v>52</v>
      </c>
      <c r="F22" s="270"/>
      <c r="G22" s="270">
        <v>10</v>
      </c>
      <c r="H22" s="270"/>
      <c r="I22" s="270">
        <v>20</v>
      </c>
      <c r="J22" s="270"/>
      <c r="K22" s="189">
        <v>99</v>
      </c>
      <c r="L22" s="126"/>
      <c r="M22" s="187" t="s">
        <v>122</v>
      </c>
      <c r="N22" s="188">
        <v>58</v>
      </c>
      <c r="O22" s="126"/>
      <c r="P22" s="126"/>
      <c r="Q22" s="126"/>
      <c r="R22" s="126"/>
      <c r="S22" s="126"/>
      <c r="T22" s="126"/>
      <c r="U22" s="126"/>
      <c r="V22" s="126"/>
      <c r="W22" s="126"/>
      <c r="X22" s="126"/>
      <c r="Y22" s="126"/>
    </row>
    <row r="23" spans="1:25" ht="21" customHeight="1">
      <c r="A23" s="269" t="s">
        <v>115</v>
      </c>
      <c r="B23" s="134"/>
      <c r="C23" s="270">
        <v>1</v>
      </c>
      <c r="D23" s="270"/>
      <c r="E23" s="270">
        <v>24</v>
      </c>
      <c r="F23" s="270"/>
      <c r="G23" s="270">
        <v>5</v>
      </c>
      <c r="H23" s="270"/>
      <c r="I23" s="270">
        <v>6</v>
      </c>
      <c r="J23" s="270"/>
      <c r="K23" s="189">
        <v>36</v>
      </c>
      <c r="L23" s="126"/>
      <c r="M23" s="187" t="s">
        <v>528</v>
      </c>
      <c r="N23" s="188">
        <v>58</v>
      </c>
      <c r="O23" s="126"/>
      <c r="P23" s="126"/>
      <c r="Q23" s="126"/>
      <c r="R23" s="126"/>
      <c r="S23" s="126"/>
      <c r="T23" s="126"/>
      <c r="U23" s="126"/>
      <c r="V23" s="126"/>
      <c r="W23" s="126"/>
      <c r="X23" s="126"/>
      <c r="Y23" s="126"/>
    </row>
    <row r="24" spans="1:25" ht="21" customHeight="1">
      <c r="A24" s="269" t="s">
        <v>116</v>
      </c>
      <c r="B24" s="134"/>
      <c r="C24" s="270">
        <v>14</v>
      </c>
      <c r="D24" s="270"/>
      <c r="E24" s="270">
        <v>22</v>
      </c>
      <c r="F24" s="270"/>
      <c r="G24" s="270">
        <v>7</v>
      </c>
      <c r="H24" s="270"/>
      <c r="I24" s="270">
        <v>18</v>
      </c>
      <c r="J24" s="270"/>
      <c r="K24" s="189">
        <v>61</v>
      </c>
      <c r="L24" s="126"/>
      <c r="M24" s="187" t="s">
        <v>107</v>
      </c>
      <c r="N24" s="188">
        <v>39</v>
      </c>
      <c r="O24" s="126"/>
      <c r="P24" s="126"/>
      <c r="Q24" s="126"/>
      <c r="R24" s="126"/>
      <c r="S24" s="126"/>
      <c r="T24" s="126"/>
      <c r="U24" s="126"/>
      <c r="V24" s="126"/>
      <c r="W24" s="126"/>
      <c r="X24" s="126"/>
      <c r="Y24" s="126"/>
    </row>
    <row r="25" spans="1:25" ht="21" customHeight="1">
      <c r="A25" s="269" t="s">
        <v>117</v>
      </c>
      <c r="B25" s="134"/>
      <c r="C25" s="270">
        <v>2</v>
      </c>
      <c r="D25" s="270"/>
      <c r="E25" s="270">
        <v>35</v>
      </c>
      <c r="F25" s="270"/>
      <c r="G25" s="270">
        <v>7</v>
      </c>
      <c r="H25" s="270"/>
      <c r="I25" s="270">
        <v>18</v>
      </c>
      <c r="J25" s="270"/>
      <c r="K25" s="189">
        <v>62</v>
      </c>
      <c r="L25" s="126"/>
      <c r="M25" s="187" t="s">
        <v>125</v>
      </c>
      <c r="N25" s="188">
        <v>37</v>
      </c>
      <c r="O25" s="126"/>
      <c r="P25" s="126"/>
      <c r="Q25" s="126"/>
      <c r="R25" s="126"/>
      <c r="S25" s="126"/>
      <c r="T25" s="126"/>
      <c r="U25" s="126"/>
      <c r="V25" s="126"/>
      <c r="W25" s="126"/>
      <c r="X25" s="126"/>
      <c r="Y25" s="126"/>
    </row>
    <row r="26" spans="1:25" ht="21" customHeight="1">
      <c r="A26" s="269" t="s">
        <v>118</v>
      </c>
      <c r="B26" s="134"/>
      <c r="C26" s="270"/>
      <c r="D26" s="270"/>
      <c r="E26" s="270">
        <v>4</v>
      </c>
      <c r="F26" s="270"/>
      <c r="G26" s="270">
        <v>8</v>
      </c>
      <c r="H26" s="270"/>
      <c r="I26" s="270">
        <v>9</v>
      </c>
      <c r="J26" s="270"/>
      <c r="K26" s="189">
        <v>21</v>
      </c>
      <c r="L26" s="126"/>
      <c r="M26" s="187" t="s">
        <v>115</v>
      </c>
      <c r="N26" s="188">
        <v>36</v>
      </c>
      <c r="O26" s="126"/>
      <c r="P26" s="126"/>
      <c r="Q26" s="126"/>
      <c r="R26" s="126"/>
      <c r="S26" s="126"/>
      <c r="T26" s="126"/>
      <c r="U26" s="126"/>
      <c r="V26" s="126"/>
      <c r="W26" s="126"/>
      <c r="X26" s="126"/>
      <c r="Y26" s="126"/>
    </row>
    <row r="27" spans="1:25" ht="21" customHeight="1">
      <c r="A27" s="269" t="s">
        <v>119</v>
      </c>
      <c r="B27" s="134"/>
      <c r="C27" s="270"/>
      <c r="D27" s="270"/>
      <c r="E27" s="270">
        <v>1</v>
      </c>
      <c r="F27" s="270"/>
      <c r="G27" s="270"/>
      <c r="H27" s="270"/>
      <c r="I27" s="270">
        <v>4</v>
      </c>
      <c r="J27" s="270"/>
      <c r="K27" s="189">
        <v>5</v>
      </c>
      <c r="L27" s="126"/>
      <c r="M27" s="187" t="s">
        <v>111</v>
      </c>
      <c r="N27" s="188">
        <v>33</v>
      </c>
      <c r="O27" s="126"/>
      <c r="P27" s="126"/>
      <c r="Q27" s="126"/>
      <c r="R27" s="126"/>
      <c r="S27" s="126"/>
      <c r="T27" s="126"/>
      <c r="U27" s="126"/>
      <c r="V27" s="126"/>
      <c r="W27" s="126"/>
      <c r="X27" s="126"/>
      <c r="Y27" s="126"/>
    </row>
    <row r="28" spans="1:25" ht="21" customHeight="1">
      <c r="A28" s="269" t="s">
        <v>120</v>
      </c>
      <c r="B28" s="134"/>
      <c r="C28" s="270">
        <v>11</v>
      </c>
      <c r="D28" s="270"/>
      <c r="E28" s="270">
        <v>77</v>
      </c>
      <c r="F28" s="270"/>
      <c r="G28" s="270">
        <v>5</v>
      </c>
      <c r="H28" s="270"/>
      <c r="I28" s="270">
        <v>15</v>
      </c>
      <c r="J28" s="270"/>
      <c r="K28" s="189">
        <v>108</v>
      </c>
      <c r="L28" s="126"/>
      <c r="M28" s="187" t="s">
        <v>124</v>
      </c>
      <c r="N28" s="188">
        <v>33</v>
      </c>
      <c r="O28" s="126"/>
      <c r="P28" s="126"/>
      <c r="Q28" s="126"/>
      <c r="R28" s="126"/>
      <c r="S28" s="126"/>
      <c r="T28" s="126"/>
      <c r="U28" s="126"/>
      <c r="V28" s="126"/>
      <c r="W28" s="126"/>
      <c r="X28" s="126"/>
      <c r="Y28" s="126"/>
    </row>
    <row r="29" spans="1:25" ht="21" customHeight="1">
      <c r="A29" s="269" t="s">
        <v>121</v>
      </c>
      <c r="B29" s="134"/>
      <c r="C29" s="270">
        <v>3</v>
      </c>
      <c r="D29" s="270"/>
      <c r="E29" s="270">
        <v>17</v>
      </c>
      <c r="F29" s="270"/>
      <c r="G29" s="270">
        <v>2</v>
      </c>
      <c r="H29" s="270"/>
      <c r="I29" s="270">
        <v>2</v>
      </c>
      <c r="J29" s="270"/>
      <c r="K29" s="189">
        <v>24</v>
      </c>
      <c r="L29" s="126"/>
      <c r="M29" s="187" t="s">
        <v>109</v>
      </c>
      <c r="N29" s="188">
        <v>31</v>
      </c>
      <c r="O29" s="126"/>
      <c r="P29" s="126"/>
      <c r="Q29" s="126"/>
      <c r="R29" s="126"/>
      <c r="S29" s="126"/>
      <c r="T29" s="126"/>
      <c r="U29" s="126"/>
      <c r="V29" s="126"/>
      <c r="W29" s="126"/>
      <c r="X29" s="126"/>
      <c r="Y29" s="126"/>
    </row>
    <row r="30" spans="1:25" ht="21" customHeight="1">
      <c r="A30" s="269" t="s">
        <v>122</v>
      </c>
      <c r="B30" s="134"/>
      <c r="C30" s="270">
        <v>7</v>
      </c>
      <c r="D30" s="270"/>
      <c r="E30" s="270">
        <v>31</v>
      </c>
      <c r="F30" s="270"/>
      <c r="G30" s="270">
        <v>6</v>
      </c>
      <c r="H30" s="270"/>
      <c r="I30" s="270">
        <v>14</v>
      </c>
      <c r="J30" s="270"/>
      <c r="K30" s="189">
        <v>58</v>
      </c>
      <c r="L30" s="126"/>
      <c r="M30" s="187" t="s">
        <v>126</v>
      </c>
      <c r="N30" s="188">
        <v>30</v>
      </c>
      <c r="O30" s="126"/>
      <c r="P30" s="126"/>
      <c r="Q30" s="126"/>
      <c r="R30" s="126"/>
      <c r="S30" s="126"/>
      <c r="T30" s="126"/>
      <c r="U30" s="126"/>
      <c r="V30" s="126"/>
      <c r="W30" s="126"/>
      <c r="X30" s="126"/>
      <c r="Y30" s="126"/>
    </row>
    <row r="31" spans="1:25" ht="21" customHeight="1">
      <c r="A31" s="269" t="s">
        <v>123</v>
      </c>
      <c r="B31" s="134"/>
      <c r="C31" s="270">
        <v>1</v>
      </c>
      <c r="D31" s="270"/>
      <c r="E31" s="270">
        <v>4</v>
      </c>
      <c r="F31" s="270"/>
      <c r="G31" s="270">
        <v>1</v>
      </c>
      <c r="H31" s="270"/>
      <c r="I31" s="270"/>
      <c r="J31" s="270"/>
      <c r="K31" s="189">
        <v>6</v>
      </c>
      <c r="L31" s="126"/>
      <c r="M31" s="187" t="s">
        <v>121</v>
      </c>
      <c r="N31" s="188">
        <v>24</v>
      </c>
      <c r="O31" s="126"/>
      <c r="P31" s="126"/>
      <c r="Q31" s="126"/>
      <c r="R31" s="126"/>
      <c r="S31" s="126"/>
      <c r="T31" s="126"/>
      <c r="U31" s="126"/>
      <c r="V31" s="126"/>
      <c r="W31" s="126"/>
      <c r="X31" s="126"/>
      <c r="Y31" s="126"/>
    </row>
    <row r="32" spans="1:25" ht="21" customHeight="1">
      <c r="A32" s="269" t="s">
        <v>124</v>
      </c>
      <c r="B32" s="134"/>
      <c r="C32" s="270">
        <v>15</v>
      </c>
      <c r="D32" s="270"/>
      <c r="E32" s="270">
        <v>13</v>
      </c>
      <c r="F32" s="270"/>
      <c r="G32" s="270">
        <v>1</v>
      </c>
      <c r="H32" s="270"/>
      <c r="I32" s="270">
        <v>4</v>
      </c>
      <c r="J32" s="270"/>
      <c r="K32" s="189">
        <v>33</v>
      </c>
      <c r="L32" s="126"/>
      <c r="M32" s="187" t="s">
        <v>118</v>
      </c>
      <c r="N32" s="188">
        <v>21</v>
      </c>
      <c r="O32" s="126"/>
      <c r="P32" s="126"/>
      <c r="Q32" s="126"/>
      <c r="R32" s="126"/>
      <c r="S32" s="126"/>
      <c r="T32" s="126"/>
      <c r="U32" s="126"/>
      <c r="V32" s="126"/>
      <c r="W32" s="126"/>
      <c r="X32" s="126"/>
      <c r="Y32" s="126"/>
    </row>
    <row r="33" spans="1:25" ht="21" customHeight="1">
      <c r="A33" s="269" t="s">
        <v>125</v>
      </c>
      <c r="B33" s="134"/>
      <c r="C33" s="270">
        <v>8</v>
      </c>
      <c r="D33" s="270"/>
      <c r="E33" s="270">
        <v>18</v>
      </c>
      <c r="F33" s="270"/>
      <c r="G33" s="270">
        <v>2</v>
      </c>
      <c r="H33" s="270"/>
      <c r="I33" s="270">
        <v>9</v>
      </c>
      <c r="J33" s="270"/>
      <c r="K33" s="189">
        <v>37</v>
      </c>
      <c r="L33" s="126"/>
      <c r="M33" s="187" t="s">
        <v>102</v>
      </c>
      <c r="N33" s="188">
        <v>17</v>
      </c>
      <c r="O33" s="126"/>
      <c r="P33" s="126"/>
      <c r="Q33" s="126"/>
      <c r="R33" s="126"/>
      <c r="S33" s="126"/>
      <c r="T33" s="126"/>
      <c r="U33" s="126"/>
      <c r="V33" s="126"/>
      <c r="W33" s="126"/>
      <c r="X33" s="126"/>
      <c r="Y33" s="126"/>
    </row>
    <row r="34" spans="1:25" ht="21" customHeight="1">
      <c r="A34" s="269" t="s">
        <v>126</v>
      </c>
      <c r="B34" s="134"/>
      <c r="C34" s="270">
        <v>3</v>
      </c>
      <c r="D34" s="270"/>
      <c r="E34" s="270">
        <v>10</v>
      </c>
      <c r="F34" s="270"/>
      <c r="G34" s="270">
        <v>7</v>
      </c>
      <c r="H34" s="270"/>
      <c r="I34" s="270">
        <v>10</v>
      </c>
      <c r="J34" s="270"/>
      <c r="K34" s="189">
        <v>30</v>
      </c>
      <c r="L34" s="126"/>
      <c r="M34" s="187" t="s">
        <v>103</v>
      </c>
      <c r="N34" s="188">
        <v>15</v>
      </c>
      <c r="O34" s="126"/>
      <c r="P34" s="126"/>
      <c r="Q34" s="126"/>
      <c r="R34" s="126"/>
      <c r="S34" s="126"/>
      <c r="T34" s="126"/>
      <c r="U34" s="126"/>
      <c r="V34" s="126"/>
      <c r="W34" s="126"/>
      <c r="X34" s="126"/>
      <c r="Y34" s="126"/>
    </row>
    <row r="35" spans="1:25" ht="21" customHeight="1">
      <c r="A35" s="269" t="s">
        <v>127</v>
      </c>
      <c r="B35" s="134"/>
      <c r="C35" s="270"/>
      <c r="D35" s="270"/>
      <c r="E35" s="270">
        <v>7</v>
      </c>
      <c r="F35" s="270"/>
      <c r="G35" s="270">
        <v>5</v>
      </c>
      <c r="H35" s="270"/>
      <c r="I35" s="270">
        <v>2</v>
      </c>
      <c r="J35" s="270"/>
      <c r="K35" s="189">
        <v>14</v>
      </c>
      <c r="L35" s="126"/>
      <c r="M35" s="187" t="s">
        <v>127</v>
      </c>
      <c r="N35" s="188">
        <v>14</v>
      </c>
      <c r="O35" s="126"/>
      <c r="P35" s="126"/>
      <c r="Q35" s="126"/>
      <c r="R35" s="126"/>
      <c r="S35" s="126"/>
      <c r="T35" s="126"/>
      <c r="U35" s="126"/>
      <c r="V35" s="126"/>
      <c r="W35" s="126"/>
      <c r="X35" s="126"/>
      <c r="Y35" s="126"/>
    </row>
    <row r="36" spans="1:25" ht="21" customHeight="1">
      <c r="A36" s="269" t="s">
        <v>128</v>
      </c>
      <c r="B36" s="134"/>
      <c r="C36" s="270">
        <v>13</v>
      </c>
      <c r="D36" s="270"/>
      <c r="E36" s="270">
        <v>38</v>
      </c>
      <c r="F36" s="270"/>
      <c r="G36" s="270">
        <v>7</v>
      </c>
      <c r="H36" s="270"/>
      <c r="I36" s="270">
        <v>20</v>
      </c>
      <c r="J36" s="270"/>
      <c r="K36" s="189">
        <v>78</v>
      </c>
      <c r="L36" s="126"/>
      <c r="M36" s="187" t="s">
        <v>130</v>
      </c>
      <c r="N36" s="188">
        <v>12</v>
      </c>
      <c r="O36" s="126"/>
      <c r="P36" s="126"/>
      <c r="Q36" s="126"/>
      <c r="R36" s="126"/>
      <c r="S36" s="126"/>
      <c r="T36" s="126"/>
      <c r="U36" s="126"/>
      <c r="V36" s="126"/>
      <c r="W36" s="126"/>
      <c r="X36" s="126"/>
      <c r="Y36" s="126"/>
    </row>
    <row r="37" spans="1:25" ht="21" customHeight="1">
      <c r="A37" s="269" t="s">
        <v>129</v>
      </c>
      <c r="B37" s="134"/>
      <c r="C37" s="270">
        <v>13</v>
      </c>
      <c r="D37" s="270"/>
      <c r="E37" s="270">
        <v>29</v>
      </c>
      <c r="F37" s="270"/>
      <c r="G37" s="270">
        <v>24</v>
      </c>
      <c r="H37" s="270"/>
      <c r="I37" s="270">
        <v>65</v>
      </c>
      <c r="J37" s="270"/>
      <c r="K37" s="189">
        <v>131</v>
      </c>
      <c r="L37" s="126"/>
      <c r="M37" s="187" t="s">
        <v>105</v>
      </c>
      <c r="N37" s="188">
        <v>10</v>
      </c>
      <c r="O37" s="126"/>
      <c r="P37" s="126"/>
      <c r="Q37" s="126"/>
      <c r="R37" s="126"/>
      <c r="S37" s="126"/>
      <c r="T37" s="126"/>
      <c r="U37" s="126"/>
      <c r="V37" s="126"/>
      <c r="W37" s="126"/>
      <c r="X37" s="126"/>
      <c r="Y37" s="126"/>
    </row>
    <row r="38" spans="1:25" ht="21" customHeight="1">
      <c r="A38" s="269" t="s">
        <v>130</v>
      </c>
      <c r="B38" s="134"/>
      <c r="C38" s="270"/>
      <c r="D38" s="270"/>
      <c r="E38" s="270">
        <v>5</v>
      </c>
      <c r="F38" s="270"/>
      <c r="G38" s="270">
        <v>2</v>
      </c>
      <c r="H38" s="270"/>
      <c r="I38" s="270">
        <v>5</v>
      </c>
      <c r="J38" s="270"/>
      <c r="K38" s="189">
        <v>12</v>
      </c>
      <c r="L38" s="126"/>
      <c r="M38" s="187" t="s">
        <v>123</v>
      </c>
      <c r="N38" s="188">
        <v>6</v>
      </c>
      <c r="O38" s="126"/>
      <c r="P38" s="126"/>
      <c r="Q38" s="126"/>
      <c r="R38" s="126"/>
      <c r="S38" s="126"/>
      <c r="T38" s="126"/>
      <c r="U38" s="126"/>
      <c r="V38" s="126"/>
      <c r="W38" s="126"/>
      <c r="X38" s="126"/>
      <c r="Y38" s="126"/>
    </row>
    <row r="39" spans="1:25" ht="21" customHeight="1">
      <c r="A39" s="269" t="s">
        <v>131</v>
      </c>
      <c r="B39" s="134"/>
      <c r="C39" s="270">
        <v>66</v>
      </c>
      <c r="D39" s="270"/>
      <c r="E39" s="270">
        <v>94</v>
      </c>
      <c r="F39" s="270"/>
      <c r="G39" s="270">
        <v>12</v>
      </c>
      <c r="H39" s="270"/>
      <c r="I39" s="270">
        <v>39</v>
      </c>
      <c r="J39" s="270"/>
      <c r="K39" s="189">
        <v>211</v>
      </c>
      <c r="L39" s="126"/>
      <c r="M39" s="187" t="s">
        <v>132</v>
      </c>
      <c r="N39" s="188">
        <v>6</v>
      </c>
      <c r="O39" s="126"/>
      <c r="P39" s="126"/>
      <c r="Q39" s="126"/>
      <c r="R39" s="126"/>
      <c r="S39" s="126"/>
      <c r="T39" s="126"/>
      <c r="U39" s="126"/>
      <c r="V39" s="126"/>
      <c r="W39" s="126"/>
      <c r="X39" s="126"/>
      <c r="Y39" s="126"/>
    </row>
    <row r="40" spans="1:25" ht="21" customHeight="1">
      <c r="A40" s="269" t="s">
        <v>132</v>
      </c>
      <c r="B40" s="134"/>
      <c r="C40" s="270">
        <v>1</v>
      </c>
      <c r="D40" s="270"/>
      <c r="E40" s="270">
        <v>3</v>
      </c>
      <c r="F40" s="270"/>
      <c r="G40" s="270">
        <v>2</v>
      </c>
      <c r="H40" s="270"/>
      <c r="I40" s="270"/>
      <c r="J40" s="270"/>
      <c r="K40" s="189">
        <v>6</v>
      </c>
      <c r="L40" s="126"/>
      <c r="M40" s="187" t="s">
        <v>119</v>
      </c>
      <c r="N40" s="188">
        <v>5</v>
      </c>
      <c r="O40" s="126"/>
      <c r="P40" s="126"/>
      <c r="Q40" s="126"/>
      <c r="R40" s="126"/>
      <c r="S40" s="126"/>
      <c r="T40" s="126"/>
      <c r="U40" s="126"/>
      <c r="V40" s="126"/>
      <c r="W40" s="126"/>
      <c r="X40" s="126"/>
      <c r="Y40" s="126"/>
    </row>
    <row r="41" spans="1:25" ht="21" customHeight="1">
      <c r="A41" s="269" t="s">
        <v>133</v>
      </c>
      <c r="B41" s="134"/>
      <c r="C41" s="270">
        <v>4</v>
      </c>
      <c r="D41" s="270"/>
      <c r="E41" s="270">
        <v>71</v>
      </c>
      <c r="F41" s="270"/>
      <c r="G41" s="270">
        <v>7</v>
      </c>
      <c r="H41" s="270"/>
      <c r="I41" s="270">
        <v>15</v>
      </c>
      <c r="J41" s="270"/>
      <c r="K41" s="189">
        <v>97</v>
      </c>
      <c r="L41" s="126"/>
      <c r="M41" s="187" t="s">
        <v>110</v>
      </c>
      <c r="N41" s="188">
        <v>4</v>
      </c>
      <c r="O41" s="126"/>
      <c r="P41" s="126"/>
      <c r="Q41" s="126"/>
      <c r="R41" s="126"/>
      <c r="S41" s="126"/>
      <c r="T41" s="126"/>
      <c r="U41" s="126"/>
      <c r="V41" s="126"/>
      <c r="W41" s="126"/>
      <c r="X41" s="126"/>
      <c r="Y41" s="126"/>
    </row>
    <row r="42" spans="1:25" ht="21" customHeight="1">
      <c r="A42" s="269" t="s">
        <v>528</v>
      </c>
      <c r="B42" s="134"/>
      <c r="C42" s="270">
        <v>8</v>
      </c>
      <c r="D42" s="270"/>
      <c r="E42" s="270">
        <v>19</v>
      </c>
      <c r="F42" s="270"/>
      <c r="G42" s="270">
        <v>7</v>
      </c>
      <c r="H42" s="270"/>
      <c r="I42" s="270">
        <v>24</v>
      </c>
      <c r="J42" s="270"/>
      <c r="K42" s="189">
        <v>58</v>
      </c>
      <c r="L42" s="126"/>
      <c r="M42" s="187" t="s">
        <v>104</v>
      </c>
      <c r="N42" s="188">
        <v>3</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233</v>
      </c>
      <c r="D44" s="191">
        <v>0</v>
      </c>
      <c r="E44" s="191">
        <v>1249</v>
      </c>
      <c r="F44" s="191">
        <v>0</v>
      </c>
      <c r="G44" s="191">
        <v>187</v>
      </c>
      <c r="H44" s="191">
        <v>0</v>
      </c>
      <c r="I44" s="191">
        <v>411</v>
      </c>
      <c r="J44" s="191">
        <v>0</v>
      </c>
      <c r="K44" s="191">
        <v>2080</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65647-DD5B-4CFD-9724-0EB0482B9DD3}">
  <sheetPr>
    <pageSetUpPr fitToPage="1"/>
  </sheetPr>
  <dimension ref="A1:Y51"/>
  <sheetViews>
    <sheetView view="pageBreakPreview" topLeftCell="A3" zoomScale="85" zoomScaleNormal="100" zoomScaleSheetLayoutView="85" workbookViewId="0">
      <selection activeCell="K20" sqref="K20"/>
    </sheetView>
  </sheetViews>
  <sheetFormatPr baseColWidth="10" defaultColWidth="11.42578125" defaultRowHeight="12.75"/>
  <cols>
    <col min="1" max="1" width="30.7109375" customWidth="1"/>
    <col min="2" max="2" width="1.42578125" customWidth="1"/>
    <col min="3" max="10" width="6.14062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145</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c r="D10" s="270"/>
      <c r="E10" s="270"/>
      <c r="F10" s="270">
        <v>5</v>
      </c>
      <c r="G10" s="270"/>
      <c r="H10" s="270"/>
      <c r="I10" s="270"/>
      <c r="J10" s="270">
        <v>1</v>
      </c>
      <c r="K10" s="189">
        <v>6</v>
      </c>
      <c r="L10" s="126"/>
      <c r="M10" s="187" t="s">
        <v>108</v>
      </c>
      <c r="N10" s="188">
        <v>198</v>
      </c>
      <c r="O10" s="126"/>
      <c r="P10" s="126"/>
      <c r="Q10" s="126"/>
      <c r="R10" s="126"/>
      <c r="S10" s="126"/>
      <c r="T10" s="126"/>
      <c r="U10" s="126"/>
      <c r="V10" s="126"/>
      <c r="W10" s="126"/>
      <c r="X10" s="126"/>
      <c r="Y10" s="126"/>
    </row>
    <row r="11" spans="1:25" ht="21" customHeight="1">
      <c r="A11" s="269" t="s">
        <v>103</v>
      </c>
      <c r="B11" s="134"/>
      <c r="C11" s="270"/>
      <c r="D11" s="270"/>
      <c r="E11" s="270"/>
      <c r="F11" s="270">
        <v>1</v>
      </c>
      <c r="G11" s="270"/>
      <c r="H11" s="270">
        <v>1</v>
      </c>
      <c r="I11" s="270"/>
      <c r="J11" s="270"/>
      <c r="K11" s="189">
        <v>2</v>
      </c>
      <c r="L11" s="126"/>
      <c r="M11" s="187" t="s">
        <v>112</v>
      </c>
      <c r="N11" s="188">
        <v>162</v>
      </c>
      <c r="O11" s="126"/>
      <c r="P11" s="126"/>
      <c r="Q11" s="126"/>
      <c r="R11" s="126"/>
      <c r="S11" s="126"/>
      <c r="T11" s="126"/>
      <c r="U11" s="126"/>
      <c r="V11" s="126"/>
      <c r="W11" s="126"/>
      <c r="X11" s="126"/>
      <c r="Y11" s="126"/>
    </row>
    <row r="12" spans="1:25" ht="21" customHeight="1">
      <c r="A12" s="269" t="s">
        <v>104</v>
      </c>
      <c r="B12" s="134"/>
      <c r="C12" s="270"/>
      <c r="D12" s="270"/>
      <c r="E12" s="270"/>
      <c r="F12" s="270"/>
      <c r="G12" s="270"/>
      <c r="H12" s="270"/>
      <c r="I12" s="270"/>
      <c r="J12" s="270"/>
      <c r="K12" s="189">
        <v>0</v>
      </c>
      <c r="L12" s="126"/>
      <c r="M12" s="187" t="s">
        <v>114</v>
      </c>
      <c r="N12" s="188">
        <v>102</v>
      </c>
      <c r="O12" s="126"/>
      <c r="P12" s="126"/>
      <c r="Q12" s="126"/>
      <c r="R12" s="126"/>
      <c r="S12" s="126"/>
      <c r="T12" s="126"/>
      <c r="U12" s="126"/>
      <c r="V12" s="126"/>
      <c r="W12" s="126"/>
      <c r="X12" s="126"/>
      <c r="Y12" s="126"/>
    </row>
    <row r="13" spans="1:25" ht="21" customHeight="1">
      <c r="A13" s="269" t="s">
        <v>105</v>
      </c>
      <c r="B13" s="134"/>
      <c r="C13" s="270"/>
      <c r="D13" s="270">
        <v>3</v>
      </c>
      <c r="E13" s="270"/>
      <c r="F13" s="270"/>
      <c r="G13" s="270"/>
      <c r="H13" s="270">
        <v>1</v>
      </c>
      <c r="I13" s="270"/>
      <c r="J13" s="270"/>
      <c r="K13" s="189">
        <v>4</v>
      </c>
      <c r="L13" s="126"/>
      <c r="M13" s="187" t="s">
        <v>131</v>
      </c>
      <c r="N13" s="188">
        <v>69</v>
      </c>
      <c r="O13" s="126"/>
      <c r="P13" s="126"/>
      <c r="Q13" s="126"/>
      <c r="R13" s="126"/>
      <c r="S13" s="126"/>
      <c r="T13" s="126"/>
      <c r="U13" s="126"/>
      <c r="V13" s="126"/>
      <c r="W13" s="126"/>
      <c r="X13" s="126"/>
      <c r="Y13" s="126"/>
    </row>
    <row r="14" spans="1:25" ht="21" customHeight="1">
      <c r="A14" s="269" t="s">
        <v>106</v>
      </c>
      <c r="B14" s="134"/>
      <c r="C14" s="270"/>
      <c r="D14" s="270">
        <v>3</v>
      </c>
      <c r="E14" s="270"/>
      <c r="F14" s="270">
        <v>6</v>
      </c>
      <c r="G14" s="270"/>
      <c r="H14" s="270">
        <v>5</v>
      </c>
      <c r="I14" s="270"/>
      <c r="J14" s="270">
        <v>1</v>
      </c>
      <c r="K14" s="189">
        <v>15</v>
      </c>
      <c r="L14" s="126"/>
      <c r="M14" s="187" t="s">
        <v>109</v>
      </c>
      <c r="N14" s="188">
        <v>62</v>
      </c>
      <c r="O14" s="126"/>
      <c r="P14" s="126"/>
      <c r="Q14" s="126"/>
      <c r="R14" s="126"/>
      <c r="S14" s="126"/>
      <c r="T14" s="126"/>
      <c r="U14" s="126"/>
      <c r="V14" s="126"/>
      <c r="W14" s="126"/>
      <c r="X14" s="126"/>
      <c r="Y14" s="126"/>
    </row>
    <row r="15" spans="1:25" ht="21" customHeight="1">
      <c r="A15" s="269" t="s">
        <v>107</v>
      </c>
      <c r="B15" s="134"/>
      <c r="C15" s="270"/>
      <c r="D15" s="270">
        <v>1</v>
      </c>
      <c r="E15" s="270"/>
      <c r="F15" s="270">
        <v>38</v>
      </c>
      <c r="G15" s="270"/>
      <c r="H15" s="270">
        <v>5</v>
      </c>
      <c r="I15" s="270"/>
      <c r="J15" s="270">
        <v>8</v>
      </c>
      <c r="K15" s="189">
        <v>52</v>
      </c>
      <c r="L15" s="126"/>
      <c r="M15" s="187" t="s">
        <v>118</v>
      </c>
      <c r="N15" s="188">
        <v>61</v>
      </c>
      <c r="O15" s="126"/>
      <c r="P15" s="126"/>
      <c r="Q15" s="126"/>
      <c r="R15" s="126"/>
      <c r="S15" s="126"/>
      <c r="T15" s="126"/>
      <c r="U15" s="126"/>
      <c r="V15" s="126"/>
      <c r="W15" s="126"/>
      <c r="X15" s="126"/>
      <c r="Y15" s="126"/>
    </row>
    <row r="16" spans="1:25" ht="21" customHeight="1">
      <c r="A16" s="269" t="s">
        <v>108</v>
      </c>
      <c r="B16" s="134"/>
      <c r="C16" s="270"/>
      <c r="D16" s="270">
        <v>9</v>
      </c>
      <c r="E16" s="270"/>
      <c r="F16" s="270">
        <v>71</v>
      </c>
      <c r="G16" s="270"/>
      <c r="H16" s="270">
        <v>84</v>
      </c>
      <c r="I16" s="270"/>
      <c r="J16" s="270">
        <v>34</v>
      </c>
      <c r="K16" s="189">
        <v>198</v>
      </c>
      <c r="L16" s="126"/>
      <c r="M16" s="187" t="s">
        <v>129</v>
      </c>
      <c r="N16" s="188">
        <v>55</v>
      </c>
      <c r="O16" s="126"/>
      <c r="P16" s="126"/>
      <c r="Q16" s="126"/>
      <c r="R16" s="126"/>
      <c r="S16" s="126"/>
      <c r="T16" s="126"/>
      <c r="U16" s="126"/>
      <c r="V16" s="126"/>
      <c r="W16" s="126"/>
      <c r="X16" s="126"/>
      <c r="Y16" s="126"/>
    </row>
    <row r="17" spans="1:25" ht="21" customHeight="1">
      <c r="A17" s="269" t="s">
        <v>109</v>
      </c>
      <c r="B17" s="134"/>
      <c r="C17" s="270"/>
      <c r="D17" s="270">
        <v>2</v>
      </c>
      <c r="E17" s="270"/>
      <c r="F17" s="270">
        <v>12</v>
      </c>
      <c r="G17" s="270"/>
      <c r="H17" s="270">
        <v>31</v>
      </c>
      <c r="I17" s="270"/>
      <c r="J17" s="270">
        <v>17</v>
      </c>
      <c r="K17" s="189">
        <v>62</v>
      </c>
      <c r="L17" s="126"/>
      <c r="M17" s="187" t="s">
        <v>107</v>
      </c>
      <c r="N17" s="188">
        <v>52</v>
      </c>
      <c r="O17" s="126"/>
      <c r="P17" s="126"/>
      <c r="Q17" s="126"/>
      <c r="R17" s="126"/>
      <c r="S17" s="126"/>
      <c r="T17" s="126"/>
      <c r="U17" s="126"/>
      <c r="V17" s="126"/>
      <c r="W17" s="126"/>
      <c r="X17" s="126"/>
      <c r="Y17" s="126"/>
    </row>
    <row r="18" spans="1:25" ht="21" customHeight="1">
      <c r="A18" s="269" t="s">
        <v>110</v>
      </c>
      <c r="B18" s="134"/>
      <c r="C18" s="270"/>
      <c r="D18" s="270"/>
      <c r="E18" s="270"/>
      <c r="F18" s="270">
        <v>2</v>
      </c>
      <c r="G18" s="270"/>
      <c r="H18" s="270">
        <v>2</v>
      </c>
      <c r="I18" s="270"/>
      <c r="J18" s="270">
        <v>2</v>
      </c>
      <c r="K18" s="189">
        <v>6</v>
      </c>
      <c r="L18" s="126"/>
      <c r="M18" s="187" t="s">
        <v>133</v>
      </c>
      <c r="N18" s="188">
        <v>52</v>
      </c>
      <c r="O18" s="126"/>
      <c r="P18" s="126"/>
      <c r="Q18" s="126"/>
      <c r="R18" s="126"/>
      <c r="S18" s="126"/>
      <c r="T18" s="126"/>
      <c r="U18" s="126"/>
      <c r="V18" s="126"/>
      <c r="W18" s="126"/>
      <c r="X18" s="126"/>
      <c r="Y18" s="126"/>
    </row>
    <row r="19" spans="1:25" ht="21" customHeight="1">
      <c r="A19" s="269" t="s">
        <v>111</v>
      </c>
      <c r="B19" s="134"/>
      <c r="C19" s="270"/>
      <c r="D19" s="270">
        <v>1</v>
      </c>
      <c r="E19" s="270"/>
      <c r="F19" s="270">
        <v>2</v>
      </c>
      <c r="G19" s="270"/>
      <c r="H19" s="270">
        <v>4</v>
      </c>
      <c r="I19" s="270"/>
      <c r="J19" s="270">
        <v>3</v>
      </c>
      <c r="K19" s="189">
        <v>10</v>
      </c>
      <c r="L19" s="126"/>
      <c r="M19" s="187" t="s">
        <v>113</v>
      </c>
      <c r="N19" s="188">
        <v>48</v>
      </c>
      <c r="O19" s="126"/>
      <c r="P19" s="126"/>
      <c r="Q19" s="126"/>
      <c r="R19" s="126"/>
      <c r="S19" s="126"/>
      <c r="T19" s="126"/>
      <c r="U19" s="126"/>
      <c r="V19" s="126"/>
      <c r="W19" s="126"/>
      <c r="X19" s="126"/>
      <c r="Y19" s="126"/>
    </row>
    <row r="20" spans="1:25" ht="21" customHeight="1">
      <c r="A20" s="269" t="s">
        <v>112</v>
      </c>
      <c r="B20" s="134"/>
      <c r="C20" s="270"/>
      <c r="D20" s="270">
        <v>6</v>
      </c>
      <c r="E20" s="270"/>
      <c r="F20" s="270">
        <v>84</v>
      </c>
      <c r="G20" s="270"/>
      <c r="H20" s="270">
        <v>53</v>
      </c>
      <c r="I20" s="270"/>
      <c r="J20" s="270">
        <v>18</v>
      </c>
      <c r="K20" s="189">
        <v>161</v>
      </c>
      <c r="L20" s="126"/>
      <c r="M20" s="187" t="s">
        <v>120</v>
      </c>
      <c r="N20" s="188">
        <v>40</v>
      </c>
      <c r="O20" s="126"/>
      <c r="P20" s="126"/>
      <c r="Q20" s="126"/>
      <c r="R20" s="126"/>
      <c r="S20" s="126"/>
      <c r="T20" s="126"/>
      <c r="U20" s="126"/>
      <c r="V20" s="126"/>
      <c r="W20" s="126"/>
      <c r="X20" s="126"/>
      <c r="Y20" s="126"/>
    </row>
    <row r="21" spans="1:25" ht="21" customHeight="1">
      <c r="A21" s="269" t="s">
        <v>113</v>
      </c>
      <c r="B21" s="134"/>
      <c r="C21" s="270"/>
      <c r="D21" s="270">
        <v>1</v>
      </c>
      <c r="E21" s="270"/>
      <c r="F21" s="270">
        <v>10</v>
      </c>
      <c r="G21" s="270"/>
      <c r="H21" s="270">
        <v>23</v>
      </c>
      <c r="I21" s="270"/>
      <c r="J21" s="270">
        <v>14</v>
      </c>
      <c r="K21" s="189">
        <v>48</v>
      </c>
      <c r="L21" s="126"/>
      <c r="M21" s="187" t="s">
        <v>122</v>
      </c>
      <c r="N21" s="188">
        <v>38</v>
      </c>
      <c r="O21" s="126"/>
      <c r="P21" s="126"/>
      <c r="Q21" s="126"/>
      <c r="R21" s="126"/>
      <c r="S21" s="126"/>
      <c r="T21" s="126"/>
      <c r="U21" s="126"/>
      <c r="V21" s="126"/>
      <c r="W21" s="126"/>
      <c r="X21" s="126"/>
      <c r="Y21" s="126"/>
    </row>
    <row r="22" spans="1:25" ht="21" customHeight="1">
      <c r="A22" s="269" t="s">
        <v>114</v>
      </c>
      <c r="B22" s="134"/>
      <c r="C22" s="270"/>
      <c r="D22" s="270">
        <v>15</v>
      </c>
      <c r="E22" s="270"/>
      <c r="F22" s="270">
        <v>40</v>
      </c>
      <c r="G22" s="270"/>
      <c r="H22" s="270">
        <v>26</v>
      </c>
      <c r="I22" s="270"/>
      <c r="J22" s="270">
        <v>21</v>
      </c>
      <c r="K22" s="189">
        <v>102</v>
      </c>
      <c r="L22" s="126"/>
      <c r="M22" s="187" t="s">
        <v>117</v>
      </c>
      <c r="N22" s="188">
        <v>36</v>
      </c>
      <c r="O22" s="126"/>
      <c r="P22" s="126"/>
      <c r="Q22" s="126"/>
      <c r="R22" s="126"/>
      <c r="S22" s="126"/>
      <c r="T22" s="126"/>
      <c r="U22" s="126"/>
      <c r="V22" s="126"/>
      <c r="W22" s="126"/>
      <c r="X22" s="126"/>
      <c r="Y22" s="126"/>
    </row>
    <row r="23" spans="1:25" ht="21" customHeight="1">
      <c r="A23" s="269" t="s">
        <v>115</v>
      </c>
      <c r="B23" s="134"/>
      <c r="C23" s="270"/>
      <c r="D23" s="270"/>
      <c r="E23" s="270"/>
      <c r="F23" s="270">
        <v>5</v>
      </c>
      <c r="G23" s="270"/>
      <c r="H23" s="270">
        <v>6</v>
      </c>
      <c r="I23" s="270"/>
      <c r="J23" s="270">
        <v>3</v>
      </c>
      <c r="K23" s="189">
        <v>14</v>
      </c>
      <c r="L23" s="126"/>
      <c r="M23" s="187" t="s">
        <v>528</v>
      </c>
      <c r="N23" s="188">
        <v>28</v>
      </c>
      <c r="O23" s="126"/>
      <c r="P23" s="126"/>
      <c r="Q23" s="126"/>
      <c r="R23" s="126"/>
      <c r="S23" s="126"/>
      <c r="T23" s="126"/>
      <c r="U23" s="126"/>
      <c r="V23" s="126"/>
      <c r="W23" s="126"/>
      <c r="X23" s="126"/>
      <c r="Y23" s="126"/>
    </row>
    <row r="24" spans="1:25" ht="21" customHeight="1">
      <c r="A24" s="269" t="s">
        <v>116</v>
      </c>
      <c r="B24" s="134"/>
      <c r="C24" s="270"/>
      <c r="D24" s="270">
        <v>3</v>
      </c>
      <c r="E24" s="270"/>
      <c r="F24" s="270">
        <v>3</v>
      </c>
      <c r="G24" s="270"/>
      <c r="H24" s="270">
        <v>11</v>
      </c>
      <c r="I24" s="270"/>
      <c r="J24" s="270">
        <v>5</v>
      </c>
      <c r="K24" s="189">
        <v>22</v>
      </c>
      <c r="L24" s="126"/>
      <c r="M24" s="187" t="s">
        <v>116</v>
      </c>
      <c r="N24" s="188">
        <v>22</v>
      </c>
      <c r="O24" s="126"/>
      <c r="P24" s="126"/>
      <c r="Q24" s="126"/>
      <c r="R24" s="126"/>
      <c r="S24" s="126"/>
      <c r="T24" s="126"/>
      <c r="U24" s="126"/>
      <c r="V24" s="126"/>
      <c r="W24" s="126"/>
      <c r="X24" s="126"/>
      <c r="Y24" s="126"/>
    </row>
    <row r="25" spans="1:25" ht="21" customHeight="1">
      <c r="A25" s="269" t="s">
        <v>117</v>
      </c>
      <c r="B25" s="134"/>
      <c r="C25" s="270"/>
      <c r="D25" s="270">
        <v>5</v>
      </c>
      <c r="E25" s="270"/>
      <c r="F25" s="270">
        <v>11</v>
      </c>
      <c r="G25" s="270"/>
      <c r="H25" s="270">
        <v>8</v>
      </c>
      <c r="I25" s="270"/>
      <c r="J25" s="270">
        <v>12</v>
      </c>
      <c r="K25" s="189">
        <v>36</v>
      </c>
      <c r="L25" s="126"/>
      <c r="M25" s="187" t="s">
        <v>125</v>
      </c>
      <c r="N25" s="188">
        <v>18</v>
      </c>
      <c r="O25" s="126"/>
      <c r="P25" s="126"/>
      <c r="Q25" s="126"/>
      <c r="R25" s="126"/>
      <c r="S25" s="126"/>
      <c r="T25" s="126"/>
      <c r="U25" s="126"/>
      <c r="V25" s="126"/>
      <c r="W25" s="126"/>
      <c r="X25" s="126"/>
      <c r="Y25" s="126"/>
    </row>
    <row r="26" spans="1:25" ht="21" customHeight="1">
      <c r="A26" s="269" t="s">
        <v>118</v>
      </c>
      <c r="B26" s="134"/>
      <c r="C26" s="270"/>
      <c r="D26" s="270">
        <v>4</v>
      </c>
      <c r="E26" s="270"/>
      <c r="F26" s="270">
        <v>33</v>
      </c>
      <c r="G26" s="270"/>
      <c r="H26" s="270">
        <v>15</v>
      </c>
      <c r="I26" s="270"/>
      <c r="J26" s="270">
        <v>9</v>
      </c>
      <c r="K26" s="189">
        <v>61</v>
      </c>
      <c r="L26" s="126"/>
      <c r="M26" s="187" t="s">
        <v>127</v>
      </c>
      <c r="N26" s="188">
        <v>18</v>
      </c>
      <c r="O26" s="126"/>
      <c r="P26" s="126"/>
      <c r="Q26" s="126"/>
      <c r="R26" s="126"/>
      <c r="S26" s="126"/>
      <c r="T26" s="126"/>
      <c r="U26" s="126"/>
      <c r="V26" s="126"/>
      <c r="W26" s="126"/>
      <c r="X26" s="126"/>
      <c r="Y26" s="126"/>
    </row>
    <row r="27" spans="1:25" ht="21" customHeight="1">
      <c r="A27" s="269" t="s">
        <v>119</v>
      </c>
      <c r="B27" s="134"/>
      <c r="C27" s="270"/>
      <c r="D27" s="270"/>
      <c r="E27" s="270"/>
      <c r="F27" s="270">
        <v>1</v>
      </c>
      <c r="G27" s="270"/>
      <c r="H27" s="270">
        <v>1</v>
      </c>
      <c r="I27" s="270"/>
      <c r="J27" s="270"/>
      <c r="K27" s="189">
        <v>2</v>
      </c>
      <c r="L27" s="126"/>
      <c r="M27" s="187" t="s">
        <v>106</v>
      </c>
      <c r="N27" s="188">
        <v>15</v>
      </c>
      <c r="O27" s="126"/>
      <c r="P27" s="126"/>
      <c r="Q27" s="126"/>
      <c r="R27" s="126"/>
      <c r="S27" s="126"/>
      <c r="T27" s="126"/>
      <c r="U27" s="126"/>
      <c r="V27" s="126"/>
      <c r="W27" s="126"/>
      <c r="X27" s="126"/>
      <c r="Y27" s="126"/>
    </row>
    <row r="28" spans="1:25" ht="21" customHeight="1">
      <c r="A28" s="269" t="s">
        <v>120</v>
      </c>
      <c r="B28" s="134"/>
      <c r="C28" s="270"/>
      <c r="D28" s="270">
        <v>8</v>
      </c>
      <c r="E28" s="270"/>
      <c r="F28" s="270">
        <v>20</v>
      </c>
      <c r="G28" s="270"/>
      <c r="H28" s="270">
        <v>1</v>
      </c>
      <c r="I28" s="270"/>
      <c r="J28" s="270">
        <v>11</v>
      </c>
      <c r="K28" s="189">
        <v>40</v>
      </c>
      <c r="L28" s="126"/>
      <c r="M28" s="187" t="s">
        <v>124</v>
      </c>
      <c r="N28" s="188">
        <v>15</v>
      </c>
      <c r="O28" s="126"/>
      <c r="P28" s="126"/>
      <c r="Q28" s="126"/>
      <c r="R28" s="126"/>
      <c r="S28" s="126"/>
      <c r="T28" s="126"/>
      <c r="U28" s="126"/>
      <c r="V28" s="126"/>
      <c r="W28" s="126"/>
      <c r="X28" s="126"/>
      <c r="Y28" s="126"/>
    </row>
    <row r="29" spans="1:25" ht="21" customHeight="1">
      <c r="A29" s="269" t="s">
        <v>121</v>
      </c>
      <c r="B29" s="134"/>
      <c r="C29" s="270"/>
      <c r="D29" s="270"/>
      <c r="E29" s="270"/>
      <c r="F29" s="270">
        <v>2</v>
      </c>
      <c r="G29" s="270"/>
      <c r="H29" s="270">
        <v>4</v>
      </c>
      <c r="I29" s="270"/>
      <c r="J29" s="270">
        <v>2</v>
      </c>
      <c r="K29" s="189">
        <v>8</v>
      </c>
      <c r="L29" s="126"/>
      <c r="M29" s="187" t="s">
        <v>115</v>
      </c>
      <c r="N29" s="188">
        <v>14</v>
      </c>
      <c r="O29" s="126"/>
      <c r="P29" s="126"/>
      <c r="Q29" s="126"/>
      <c r="R29" s="126"/>
      <c r="S29" s="126"/>
      <c r="T29" s="126"/>
      <c r="U29" s="126"/>
      <c r="V29" s="126"/>
      <c r="W29" s="126"/>
      <c r="X29" s="126"/>
      <c r="Y29" s="126"/>
    </row>
    <row r="30" spans="1:25" ht="21" customHeight="1">
      <c r="A30" s="269" t="s">
        <v>122</v>
      </c>
      <c r="B30" s="134"/>
      <c r="C30" s="270"/>
      <c r="D30" s="270">
        <v>11</v>
      </c>
      <c r="E30" s="270"/>
      <c r="F30" s="270">
        <v>10</v>
      </c>
      <c r="G30" s="270"/>
      <c r="H30" s="270">
        <v>11</v>
      </c>
      <c r="I30" s="270"/>
      <c r="J30" s="270">
        <v>6</v>
      </c>
      <c r="K30" s="189">
        <v>38</v>
      </c>
      <c r="L30" s="126"/>
      <c r="M30" s="187" t="s">
        <v>128</v>
      </c>
      <c r="N30" s="188">
        <v>14</v>
      </c>
      <c r="O30" s="126"/>
      <c r="P30" s="126"/>
      <c r="Q30" s="126"/>
      <c r="R30" s="126"/>
      <c r="S30" s="126"/>
      <c r="T30" s="126"/>
      <c r="U30" s="126"/>
      <c r="V30" s="126"/>
      <c r="W30" s="126"/>
      <c r="X30" s="126"/>
      <c r="Y30" s="126"/>
    </row>
    <row r="31" spans="1:25" ht="21" customHeight="1">
      <c r="A31" s="269" t="s">
        <v>123</v>
      </c>
      <c r="B31" s="134"/>
      <c r="C31" s="270"/>
      <c r="D31" s="270"/>
      <c r="E31" s="270"/>
      <c r="F31" s="270"/>
      <c r="G31" s="270"/>
      <c r="H31" s="270">
        <v>1</v>
      </c>
      <c r="I31" s="270"/>
      <c r="J31" s="270">
        <v>1</v>
      </c>
      <c r="K31" s="189">
        <v>2</v>
      </c>
      <c r="L31" s="126"/>
      <c r="M31" s="187" t="s">
        <v>126</v>
      </c>
      <c r="N31" s="188">
        <v>11</v>
      </c>
      <c r="O31" s="126"/>
      <c r="P31" s="126"/>
      <c r="Q31" s="126"/>
      <c r="R31" s="126"/>
      <c r="S31" s="126"/>
      <c r="T31" s="126"/>
      <c r="U31" s="126"/>
      <c r="V31" s="126"/>
      <c r="W31" s="126"/>
      <c r="X31" s="126"/>
      <c r="Y31" s="126"/>
    </row>
    <row r="32" spans="1:25" ht="21" customHeight="1">
      <c r="A32" s="269" t="s">
        <v>124</v>
      </c>
      <c r="B32" s="134"/>
      <c r="C32" s="270"/>
      <c r="D32" s="270">
        <v>9</v>
      </c>
      <c r="E32" s="270"/>
      <c r="F32" s="270">
        <v>1</v>
      </c>
      <c r="G32" s="270"/>
      <c r="H32" s="270">
        <v>1</v>
      </c>
      <c r="I32" s="270"/>
      <c r="J32" s="270">
        <v>4</v>
      </c>
      <c r="K32" s="189">
        <v>15</v>
      </c>
      <c r="L32" s="126"/>
      <c r="M32" s="187" t="s">
        <v>111</v>
      </c>
      <c r="N32" s="188">
        <v>10</v>
      </c>
      <c r="O32" s="126"/>
      <c r="P32" s="126"/>
      <c r="Q32" s="126"/>
      <c r="R32" s="126"/>
      <c r="S32" s="126"/>
      <c r="T32" s="126"/>
      <c r="U32" s="126"/>
      <c r="V32" s="126"/>
      <c r="W32" s="126"/>
      <c r="X32" s="126"/>
      <c r="Y32" s="126"/>
    </row>
    <row r="33" spans="1:25" ht="21" customHeight="1">
      <c r="A33" s="269" t="s">
        <v>125</v>
      </c>
      <c r="B33" s="134"/>
      <c r="C33" s="270"/>
      <c r="D33" s="270">
        <v>6</v>
      </c>
      <c r="E33" s="270"/>
      <c r="F33" s="270">
        <v>2</v>
      </c>
      <c r="G33" s="270"/>
      <c r="H33" s="270">
        <v>5</v>
      </c>
      <c r="I33" s="270"/>
      <c r="J33" s="270">
        <v>5</v>
      </c>
      <c r="K33" s="189">
        <v>18</v>
      </c>
      <c r="L33" s="126"/>
      <c r="M33" s="187" t="s">
        <v>130</v>
      </c>
      <c r="N33" s="188">
        <v>9</v>
      </c>
      <c r="O33" s="126"/>
      <c r="P33" s="126"/>
      <c r="Q33" s="126"/>
      <c r="R33" s="126"/>
      <c r="S33" s="126"/>
      <c r="T33" s="126"/>
      <c r="U33" s="126"/>
      <c r="V33" s="126"/>
      <c r="W33" s="126"/>
      <c r="X33" s="126"/>
      <c r="Y33" s="126"/>
    </row>
    <row r="34" spans="1:25" ht="21" customHeight="1">
      <c r="A34" s="269" t="s">
        <v>126</v>
      </c>
      <c r="B34" s="134"/>
      <c r="C34" s="270"/>
      <c r="D34" s="270">
        <v>1</v>
      </c>
      <c r="E34" s="270"/>
      <c r="F34" s="270">
        <v>4</v>
      </c>
      <c r="G34" s="270"/>
      <c r="H34" s="270">
        <v>5</v>
      </c>
      <c r="I34" s="270"/>
      <c r="J34" s="270">
        <v>1</v>
      </c>
      <c r="K34" s="189">
        <v>11</v>
      </c>
      <c r="L34" s="126"/>
      <c r="M34" s="187" t="s">
        <v>121</v>
      </c>
      <c r="N34" s="188">
        <v>8</v>
      </c>
      <c r="O34" s="126"/>
      <c r="P34" s="126"/>
      <c r="Q34" s="126"/>
      <c r="R34" s="126"/>
      <c r="S34" s="126"/>
      <c r="T34" s="126"/>
      <c r="U34" s="126"/>
      <c r="V34" s="126"/>
      <c r="W34" s="126"/>
      <c r="X34" s="126"/>
      <c r="Y34" s="126"/>
    </row>
    <row r="35" spans="1:25" ht="21" customHeight="1">
      <c r="A35" s="269" t="s">
        <v>127</v>
      </c>
      <c r="B35" s="134"/>
      <c r="C35" s="270"/>
      <c r="D35" s="270">
        <v>2</v>
      </c>
      <c r="E35" s="270"/>
      <c r="F35" s="270">
        <v>15</v>
      </c>
      <c r="G35" s="270"/>
      <c r="H35" s="270"/>
      <c r="I35" s="270"/>
      <c r="J35" s="270">
        <v>1</v>
      </c>
      <c r="K35" s="189">
        <v>18</v>
      </c>
      <c r="L35" s="126"/>
      <c r="M35" s="187" t="s">
        <v>102</v>
      </c>
      <c r="N35" s="188">
        <v>6</v>
      </c>
      <c r="O35" s="126"/>
      <c r="P35" s="126"/>
      <c r="Q35" s="126"/>
      <c r="R35" s="126"/>
      <c r="S35" s="126"/>
      <c r="T35" s="126"/>
      <c r="U35" s="126"/>
      <c r="V35" s="126"/>
      <c r="W35" s="126"/>
      <c r="X35" s="126"/>
      <c r="Y35" s="126"/>
    </row>
    <row r="36" spans="1:25" ht="21" customHeight="1">
      <c r="A36" s="269" t="s">
        <v>128</v>
      </c>
      <c r="B36" s="134"/>
      <c r="C36" s="270"/>
      <c r="D36" s="270">
        <v>3</v>
      </c>
      <c r="E36" s="270"/>
      <c r="F36" s="270">
        <v>6</v>
      </c>
      <c r="G36" s="270"/>
      <c r="H36" s="270">
        <v>5</v>
      </c>
      <c r="I36" s="270"/>
      <c r="J36" s="270"/>
      <c r="K36" s="189">
        <v>14</v>
      </c>
      <c r="L36" s="126"/>
      <c r="M36" s="187" t="s">
        <v>110</v>
      </c>
      <c r="N36" s="188">
        <v>6</v>
      </c>
      <c r="O36" s="126"/>
      <c r="P36" s="126"/>
      <c r="Q36" s="126"/>
      <c r="R36" s="126"/>
      <c r="S36" s="126"/>
      <c r="T36" s="126"/>
      <c r="U36" s="126"/>
      <c r="V36" s="126"/>
      <c r="W36" s="126"/>
      <c r="X36" s="126"/>
      <c r="Y36" s="126"/>
    </row>
    <row r="37" spans="1:25" ht="21" customHeight="1">
      <c r="A37" s="269" t="s">
        <v>129</v>
      </c>
      <c r="B37" s="134"/>
      <c r="C37" s="270"/>
      <c r="D37" s="270">
        <v>5</v>
      </c>
      <c r="E37" s="270"/>
      <c r="F37" s="270">
        <v>12</v>
      </c>
      <c r="G37" s="270"/>
      <c r="H37" s="270">
        <v>21</v>
      </c>
      <c r="I37" s="270"/>
      <c r="J37" s="270">
        <v>17</v>
      </c>
      <c r="K37" s="189">
        <v>55</v>
      </c>
      <c r="L37" s="126"/>
      <c r="M37" s="187" t="s">
        <v>105</v>
      </c>
      <c r="N37" s="188">
        <v>4</v>
      </c>
      <c r="O37" s="126"/>
      <c r="P37" s="126"/>
      <c r="Q37" s="126"/>
      <c r="R37" s="126"/>
      <c r="S37" s="126"/>
      <c r="T37" s="126"/>
      <c r="U37" s="126"/>
      <c r="V37" s="126"/>
      <c r="W37" s="126"/>
      <c r="X37" s="126"/>
      <c r="Y37" s="126"/>
    </row>
    <row r="38" spans="1:25" ht="21" customHeight="1">
      <c r="A38" s="269" t="s">
        <v>130</v>
      </c>
      <c r="B38" s="134"/>
      <c r="C38" s="270"/>
      <c r="D38" s="270"/>
      <c r="E38" s="270"/>
      <c r="F38" s="270">
        <v>2</v>
      </c>
      <c r="G38" s="270"/>
      <c r="H38" s="270">
        <v>4</v>
      </c>
      <c r="I38" s="270"/>
      <c r="J38" s="270">
        <v>3</v>
      </c>
      <c r="K38" s="189">
        <v>9</v>
      </c>
      <c r="L38" s="126"/>
      <c r="M38" s="187" t="s">
        <v>132</v>
      </c>
      <c r="N38" s="188">
        <v>3</v>
      </c>
      <c r="O38" s="126"/>
      <c r="P38" s="126"/>
      <c r="Q38" s="126"/>
      <c r="R38" s="126"/>
      <c r="S38" s="126"/>
      <c r="T38" s="126"/>
      <c r="U38" s="126"/>
      <c r="V38" s="126"/>
      <c r="W38" s="126"/>
      <c r="X38" s="126"/>
      <c r="Y38" s="126"/>
    </row>
    <row r="39" spans="1:25" ht="21" customHeight="1">
      <c r="A39" s="269" t="s">
        <v>131</v>
      </c>
      <c r="B39" s="134"/>
      <c r="C39" s="270"/>
      <c r="D39" s="270">
        <v>26</v>
      </c>
      <c r="E39" s="270"/>
      <c r="F39" s="270">
        <v>16</v>
      </c>
      <c r="G39" s="270"/>
      <c r="H39" s="270">
        <v>15</v>
      </c>
      <c r="I39" s="270"/>
      <c r="J39" s="270">
        <v>12</v>
      </c>
      <c r="K39" s="189">
        <v>69</v>
      </c>
      <c r="L39" s="126"/>
      <c r="M39" s="187" t="s">
        <v>103</v>
      </c>
      <c r="N39" s="188">
        <v>2</v>
      </c>
      <c r="O39" s="126"/>
      <c r="P39" s="126"/>
      <c r="Q39" s="126"/>
      <c r="R39" s="126"/>
      <c r="S39" s="126"/>
      <c r="T39" s="126"/>
      <c r="U39" s="126"/>
      <c r="V39" s="126"/>
      <c r="W39" s="126"/>
      <c r="X39" s="126"/>
      <c r="Y39" s="126"/>
    </row>
    <row r="40" spans="1:25" ht="21" customHeight="1">
      <c r="A40" s="269" t="s">
        <v>132</v>
      </c>
      <c r="B40" s="134"/>
      <c r="C40" s="270"/>
      <c r="D40" s="270">
        <v>2</v>
      </c>
      <c r="E40" s="270"/>
      <c r="F40" s="270">
        <v>1</v>
      </c>
      <c r="G40" s="270"/>
      <c r="H40" s="270"/>
      <c r="I40" s="270"/>
      <c r="J40" s="270"/>
      <c r="K40" s="189">
        <v>3</v>
      </c>
      <c r="L40" s="126"/>
      <c r="M40" s="187" t="s">
        <v>119</v>
      </c>
      <c r="N40" s="188">
        <v>2</v>
      </c>
      <c r="O40" s="126"/>
      <c r="P40" s="126"/>
      <c r="Q40" s="126"/>
      <c r="R40" s="126"/>
      <c r="S40" s="126"/>
      <c r="T40" s="126"/>
      <c r="U40" s="126"/>
      <c r="V40" s="126"/>
      <c r="W40" s="126"/>
      <c r="X40" s="126"/>
      <c r="Y40" s="126"/>
    </row>
    <row r="41" spans="1:25" ht="21" customHeight="1">
      <c r="A41" s="269" t="s">
        <v>133</v>
      </c>
      <c r="B41" s="134"/>
      <c r="C41" s="270"/>
      <c r="D41" s="270"/>
      <c r="E41" s="270"/>
      <c r="F41" s="270">
        <v>44</v>
      </c>
      <c r="G41" s="270"/>
      <c r="H41" s="270">
        <v>1</v>
      </c>
      <c r="I41" s="270"/>
      <c r="J41" s="270">
        <v>7</v>
      </c>
      <c r="K41" s="189">
        <v>52</v>
      </c>
      <c r="L41" s="126"/>
      <c r="M41" s="187" t="s">
        <v>123</v>
      </c>
      <c r="N41" s="188">
        <v>2</v>
      </c>
      <c r="O41" s="126"/>
      <c r="P41" s="126"/>
      <c r="Q41" s="126"/>
      <c r="R41" s="126"/>
      <c r="S41" s="126"/>
      <c r="T41" s="126"/>
      <c r="U41" s="126"/>
      <c r="V41" s="126"/>
      <c r="W41" s="126"/>
      <c r="X41" s="126"/>
      <c r="Y41" s="126"/>
    </row>
    <row r="42" spans="1:25" ht="21" customHeight="1">
      <c r="A42" s="269" t="s">
        <v>528</v>
      </c>
      <c r="B42" s="134"/>
      <c r="C42" s="270"/>
      <c r="D42" s="270">
        <v>1</v>
      </c>
      <c r="E42" s="270"/>
      <c r="F42" s="270">
        <v>6</v>
      </c>
      <c r="G42" s="270"/>
      <c r="H42" s="270">
        <v>10</v>
      </c>
      <c r="I42" s="270"/>
      <c r="J42" s="270">
        <v>11</v>
      </c>
      <c r="K42" s="189">
        <v>28</v>
      </c>
      <c r="L42" s="126"/>
      <c r="M42" s="187" t="s">
        <v>104</v>
      </c>
      <c r="N42" s="188">
        <v>0</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0</v>
      </c>
      <c r="D44" s="191">
        <v>127</v>
      </c>
      <c r="E44" s="191">
        <v>0</v>
      </c>
      <c r="F44" s="191">
        <v>465</v>
      </c>
      <c r="G44" s="191">
        <v>0</v>
      </c>
      <c r="H44" s="191">
        <v>360</v>
      </c>
      <c r="I44" s="191">
        <v>0</v>
      </c>
      <c r="J44" s="191">
        <v>229</v>
      </c>
      <c r="K44" s="191">
        <v>1181</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89E6F-C4CF-4A9E-8B34-A0B06F358661}">
  <sheetPr>
    <pageSetUpPr fitToPage="1"/>
  </sheetPr>
  <dimension ref="A1:Y51"/>
  <sheetViews>
    <sheetView view="pageBreakPreview" zoomScale="85" zoomScaleNormal="70" zoomScaleSheetLayoutView="85" workbookViewId="0">
      <selection activeCell="Z25" sqref="Z25"/>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146</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06"/>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06"/>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06"/>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c r="D10" s="270"/>
      <c r="E10" s="270">
        <v>9</v>
      </c>
      <c r="F10" s="270"/>
      <c r="G10" s="270"/>
      <c r="H10" s="270"/>
      <c r="I10" s="270">
        <v>7</v>
      </c>
      <c r="J10" s="270"/>
      <c r="K10" s="189">
        <v>16</v>
      </c>
      <c r="L10" s="126"/>
      <c r="M10" s="187" t="s">
        <v>117</v>
      </c>
      <c r="N10" s="188">
        <v>263</v>
      </c>
      <c r="O10" s="126"/>
      <c r="P10" s="126"/>
      <c r="Q10" s="126"/>
      <c r="R10" s="126"/>
      <c r="S10" s="126"/>
      <c r="T10" s="126"/>
      <c r="U10" s="126"/>
      <c r="V10" s="126"/>
      <c r="W10" s="126"/>
      <c r="X10" s="126"/>
      <c r="Y10" s="126"/>
    </row>
    <row r="11" spans="1:25" ht="21" customHeight="1">
      <c r="A11" s="269" t="s">
        <v>103</v>
      </c>
      <c r="B11" s="134"/>
      <c r="C11" s="270">
        <v>5</v>
      </c>
      <c r="D11" s="270"/>
      <c r="E11" s="270">
        <v>3</v>
      </c>
      <c r="F11" s="270"/>
      <c r="G11" s="270">
        <v>3</v>
      </c>
      <c r="H11" s="270"/>
      <c r="I11" s="270">
        <v>2</v>
      </c>
      <c r="J11" s="270"/>
      <c r="K11" s="189">
        <v>13</v>
      </c>
      <c r="L11" s="126"/>
      <c r="M11" s="187" t="s">
        <v>108</v>
      </c>
      <c r="N11" s="188">
        <v>217</v>
      </c>
      <c r="O11" s="126"/>
      <c r="P11" s="126"/>
      <c r="Q11" s="126"/>
      <c r="R11" s="126"/>
      <c r="S11" s="126"/>
      <c r="T11" s="126"/>
      <c r="U11" s="126"/>
      <c r="V11" s="126"/>
      <c r="W11" s="126"/>
      <c r="X11" s="126"/>
      <c r="Y11" s="126"/>
    </row>
    <row r="12" spans="1:25" ht="21" customHeight="1">
      <c r="A12" s="269" t="s">
        <v>104</v>
      </c>
      <c r="B12" s="134"/>
      <c r="C12" s="270">
        <v>2</v>
      </c>
      <c r="D12" s="270"/>
      <c r="E12" s="270"/>
      <c r="F12" s="270"/>
      <c r="G12" s="270">
        <v>1</v>
      </c>
      <c r="H12" s="270"/>
      <c r="I12" s="270">
        <v>1</v>
      </c>
      <c r="J12" s="270"/>
      <c r="K12" s="189">
        <v>4</v>
      </c>
      <c r="L12" s="126"/>
      <c r="M12" s="187" t="s">
        <v>107</v>
      </c>
      <c r="N12" s="188">
        <v>126</v>
      </c>
      <c r="O12" s="126"/>
      <c r="P12" s="126"/>
      <c r="Q12" s="126"/>
      <c r="R12" s="126"/>
      <c r="S12" s="126"/>
      <c r="T12" s="126"/>
      <c r="U12" s="126"/>
      <c r="V12" s="126"/>
      <c r="W12" s="126"/>
      <c r="X12" s="126"/>
      <c r="Y12" s="126"/>
    </row>
    <row r="13" spans="1:25" ht="21" customHeight="1">
      <c r="A13" s="269" t="s">
        <v>105</v>
      </c>
      <c r="B13" s="134"/>
      <c r="C13" s="270"/>
      <c r="D13" s="270"/>
      <c r="E13" s="270">
        <v>1</v>
      </c>
      <c r="F13" s="270"/>
      <c r="G13" s="270">
        <v>2</v>
      </c>
      <c r="H13" s="270"/>
      <c r="I13" s="270"/>
      <c r="J13" s="270"/>
      <c r="K13" s="189">
        <v>3</v>
      </c>
      <c r="L13" s="126"/>
      <c r="M13" s="187" t="s">
        <v>116</v>
      </c>
      <c r="N13" s="188">
        <v>100</v>
      </c>
      <c r="O13" s="126"/>
      <c r="P13" s="126"/>
      <c r="Q13" s="126"/>
      <c r="R13" s="126"/>
      <c r="S13" s="126"/>
      <c r="T13" s="126"/>
      <c r="U13" s="126"/>
      <c r="V13" s="126"/>
      <c r="W13" s="126"/>
      <c r="X13" s="126"/>
      <c r="Y13" s="126"/>
    </row>
    <row r="14" spans="1:25" ht="21" customHeight="1">
      <c r="A14" s="269" t="s">
        <v>106</v>
      </c>
      <c r="B14" s="134"/>
      <c r="C14" s="270">
        <v>4</v>
      </c>
      <c r="D14" s="270"/>
      <c r="E14" s="270">
        <v>5</v>
      </c>
      <c r="F14" s="270"/>
      <c r="G14" s="270">
        <v>4</v>
      </c>
      <c r="H14" s="270"/>
      <c r="I14" s="270">
        <v>2</v>
      </c>
      <c r="J14" s="270"/>
      <c r="K14" s="189">
        <v>15</v>
      </c>
      <c r="L14" s="126"/>
      <c r="M14" s="187" t="s">
        <v>112</v>
      </c>
      <c r="N14" s="188">
        <v>74</v>
      </c>
      <c r="O14" s="126"/>
      <c r="P14" s="126"/>
      <c r="Q14" s="126"/>
      <c r="R14" s="126"/>
      <c r="S14" s="126"/>
      <c r="T14" s="126"/>
      <c r="U14" s="126"/>
      <c r="V14" s="126"/>
      <c r="W14" s="126"/>
      <c r="X14" s="126"/>
      <c r="Y14" s="126"/>
    </row>
    <row r="15" spans="1:25" ht="21" customHeight="1">
      <c r="A15" s="269" t="s">
        <v>107</v>
      </c>
      <c r="B15" s="134"/>
      <c r="C15" s="270">
        <v>2</v>
      </c>
      <c r="D15" s="270"/>
      <c r="E15" s="270">
        <v>26</v>
      </c>
      <c r="F15" s="270"/>
      <c r="G15" s="270">
        <v>28</v>
      </c>
      <c r="H15" s="270"/>
      <c r="I15" s="270">
        <v>70</v>
      </c>
      <c r="J15" s="270"/>
      <c r="K15" s="189">
        <v>126</v>
      </c>
      <c r="L15" s="126"/>
      <c r="M15" s="187" t="s">
        <v>114</v>
      </c>
      <c r="N15" s="188">
        <v>73</v>
      </c>
      <c r="O15" s="126"/>
      <c r="P15" s="126"/>
      <c r="Q15" s="126"/>
      <c r="R15" s="126"/>
      <c r="S15" s="126"/>
      <c r="T15" s="126"/>
      <c r="U15" s="126"/>
      <c r="V15" s="126"/>
      <c r="W15" s="126"/>
      <c r="X15" s="126"/>
      <c r="Y15" s="126"/>
    </row>
    <row r="16" spans="1:25" ht="21" customHeight="1">
      <c r="A16" s="269" t="s">
        <v>108</v>
      </c>
      <c r="B16" s="134"/>
      <c r="C16" s="270">
        <v>4</v>
      </c>
      <c r="D16" s="270"/>
      <c r="E16" s="270">
        <v>149</v>
      </c>
      <c r="F16" s="270"/>
      <c r="G16" s="270">
        <v>31</v>
      </c>
      <c r="H16" s="270"/>
      <c r="I16" s="270">
        <v>33</v>
      </c>
      <c r="J16" s="270"/>
      <c r="K16" s="189">
        <v>217</v>
      </c>
      <c r="L16" s="126"/>
      <c r="M16" s="187" t="s">
        <v>129</v>
      </c>
      <c r="N16" s="188">
        <v>61</v>
      </c>
      <c r="O16" s="126"/>
      <c r="P16" s="126"/>
      <c r="Q16" s="126"/>
      <c r="R16" s="126"/>
      <c r="S16" s="126"/>
      <c r="T16" s="126"/>
      <c r="U16" s="126"/>
      <c r="V16" s="126"/>
      <c r="W16" s="126"/>
      <c r="X16" s="126"/>
      <c r="Y16" s="126"/>
    </row>
    <row r="17" spans="1:25" ht="21" customHeight="1">
      <c r="A17" s="269" t="s">
        <v>109</v>
      </c>
      <c r="B17" s="134"/>
      <c r="C17" s="270"/>
      <c r="D17" s="270"/>
      <c r="E17" s="270">
        <v>4</v>
      </c>
      <c r="F17" s="270"/>
      <c r="G17" s="270">
        <v>2</v>
      </c>
      <c r="H17" s="270"/>
      <c r="I17" s="270">
        <v>6</v>
      </c>
      <c r="J17" s="270"/>
      <c r="K17" s="189">
        <v>12</v>
      </c>
      <c r="L17" s="126"/>
      <c r="M17" s="187" t="s">
        <v>113</v>
      </c>
      <c r="N17" s="188">
        <v>54</v>
      </c>
      <c r="O17" s="126"/>
      <c r="P17" s="126"/>
      <c r="Q17" s="126"/>
      <c r="R17" s="126"/>
      <c r="S17" s="126"/>
      <c r="T17" s="126"/>
      <c r="U17" s="126"/>
      <c r="V17" s="126"/>
      <c r="W17" s="126"/>
      <c r="X17" s="126"/>
      <c r="Y17" s="126"/>
    </row>
    <row r="18" spans="1:25" ht="21" customHeight="1">
      <c r="A18" s="269" t="s">
        <v>110</v>
      </c>
      <c r="B18" s="134"/>
      <c r="C18" s="270"/>
      <c r="D18" s="270"/>
      <c r="E18" s="270">
        <v>2</v>
      </c>
      <c r="F18" s="270"/>
      <c r="G18" s="270">
        <v>1</v>
      </c>
      <c r="H18" s="270"/>
      <c r="I18" s="270">
        <v>6</v>
      </c>
      <c r="J18" s="270"/>
      <c r="K18" s="189">
        <v>9</v>
      </c>
      <c r="L18" s="126"/>
      <c r="M18" s="187" t="s">
        <v>528</v>
      </c>
      <c r="N18" s="188">
        <v>54</v>
      </c>
      <c r="O18" s="126"/>
      <c r="P18" s="126"/>
      <c r="Q18" s="126"/>
      <c r="R18" s="126"/>
      <c r="S18" s="126"/>
      <c r="T18" s="126"/>
      <c r="U18" s="126"/>
      <c r="V18" s="126"/>
      <c r="W18" s="126"/>
      <c r="X18" s="126"/>
      <c r="Y18" s="126"/>
    </row>
    <row r="19" spans="1:25" ht="21" customHeight="1">
      <c r="A19" s="269" t="s">
        <v>111</v>
      </c>
      <c r="B19" s="134"/>
      <c r="C19" s="270"/>
      <c r="D19" s="270"/>
      <c r="E19" s="270">
        <v>12</v>
      </c>
      <c r="F19" s="270"/>
      <c r="G19" s="270">
        <v>4</v>
      </c>
      <c r="H19" s="270"/>
      <c r="I19" s="270">
        <v>8</v>
      </c>
      <c r="J19" s="270"/>
      <c r="K19" s="189">
        <v>24</v>
      </c>
      <c r="L19" s="126"/>
      <c r="M19" s="187" t="s">
        <v>126</v>
      </c>
      <c r="N19" s="188">
        <v>51</v>
      </c>
      <c r="O19" s="126"/>
      <c r="P19" s="126"/>
      <c r="Q19" s="126"/>
      <c r="R19" s="126"/>
      <c r="S19" s="126"/>
      <c r="T19" s="126"/>
      <c r="U19" s="126"/>
      <c r="V19" s="126"/>
      <c r="W19" s="126"/>
      <c r="X19" s="126"/>
      <c r="Y19" s="126"/>
    </row>
    <row r="20" spans="1:25" ht="21" customHeight="1">
      <c r="A20" s="269" t="s">
        <v>112</v>
      </c>
      <c r="B20" s="134"/>
      <c r="C20" s="270">
        <v>1</v>
      </c>
      <c r="D20" s="270"/>
      <c r="E20" s="270">
        <v>55</v>
      </c>
      <c r="F20" s="270"/>
      <c r="G20" s="270">
        <v>12</v>
      </c>
      <c r="H20" s="270"/>
      <c r="I20" s="270">
        <v>6</v>
      </c>
      <c r="J20" s="270"/>
      <c r="K20" s="189">
        <v>74</v>
      </c>
      <c r="L20" s="126"/>
      <c r="M20" s="187" t="s">
        <v>133</v>
      </c>
      <c r="N20" s="188">
        <v>51</v>
      </c>
      <c r="O20" s="126"/>
      <c r="P20" s="126"/>
      <c r="Q20" s="126"/>
      <c r="R20" s="126"/>
      <c r="S20" s="126"/>
      <c r="T20" s="126"/>
      <c r="U20" s="126"/>
      <c r="V20" s="126"/>
      <c r="W20" s="126"/>
      <c r="X20" s="126"/>
      <c r="Y20" s="126"/>
    </row>
    <row r="21" spans="1:25" ht="21" customHeight="1">
      <c r="A21" s="269" t="s">
        <v>113</v>
      </c>
      <c r="B21" s="134"/>
      <c r="C21" s="270">
        <v>5</v>
      </c>
      <c r="D21" s="270"/>
      <c r="E21" s="270">
        <v>37</v>
      </c>
      <c r="F21" s="270"/>
      <c r="G21" s="270">
        <v>8</v>
      </c>
      <c r="H21" s="270"/>
      <c r="I21" s="270">
        <v>4</v>
      </c>
      <c r="J21" s="270"/>
      <c r="K21" s="189">
        <v>54</v>
      </c>
      <c r="L21" s="126"/>
      <c r="M21" s="187" t="s">
        <v>131</v>
      </c>
      <c r="N21" s="188">
        <v>50</v>
      </c>
      <c r="O21" s="126"/>
      <c r="P21" s="126"/>
      <c r="Q21" s="126"/>
      <c r="R21" s="126"/>
      <c r="S21" s="126"/>
      <c r="T21" s="126"/>
      <c r="U21" s="126"/>
      <c r="V21" s="126"/>
      <c r="W21" s="126"/>
      <c r="X21" s="126"/>
      <c r="Y21" s="126"/>
    </row>
    <row r="22" spans="1:25" ht="21" customHeight="1">
      <c r="A22" s="269" t="s">
        <v>114</v>
      </c>
      <c r="B22" s="134"/>
      <c r="C22" s="270">
        <v>2</v>
      </c>
      <c r="D22" s="270"/>
      <c r="E22" s="270">
        <v>10</v>
      </c>
      <c r="F22" s="270"/>
      <c r="G22" s="270">
        <v>21</v>
      </c>
      <c r="H22" s="270"/>
      <c r="I22" s="270">
        <v>40</v>
      </c>
      <c r="J22" s="270"/>
      <c r="K22" s="189">
        <v>73</v>
      </c>
      <c r="L22" s="126"/>
      <c r="M22" s="187" t="s">
        <v>122</v>
      </c>
      <c r="N22" s="188">
        <v>32</v>
      </c>
      <c r="O22" s="126"/>
      <c r="P22" s="126"/>
      <c r="Q22" s="126"/>
      <c r="R22" s="126"/>
      <c r="S22" s="126"/>
      <c r="T22" s="126"/>
      <c r="U22" s="126"/>
      <c r="V22" s="126"/>
      <c r="W22" s="126"/>
      <c r="X22" s="126"/>
      <c r="Y22" s="126"/>
    </row>
    <row r="23" spans="1:25" ht="21" customHeight="1">
      <c r="A23" s="269" t="s">
        <v>115</v>
      </c>
      <c r="B23" s="134"/>
      <c r="C23" s="270">
        <v>1</v>
      </c>
      <c r="D23" s="270"/>
      <c r="E23" s="270"/>
      <c r="F23" s="270"/>
      <c r="G23" s="270">
        <v>1</v>
      </c>
      <c r="H23" s="270"/>
      <c r="I23" s="270"/>
      <c r="J23" s="270"/>
      <c r="K23" s="189">
        <v>2</v>
      </c>
      <c r="L23" s="126"/>
      <c r="M23" s="187" t="s">
        <v>119</v>
      </c>
      <c r="N23" s="188">
        <v>28</v>
      </c>
      <c r="O23" s="126"/>
      <c r="P23" s="126"/>
      <c r="Q23" s="126"/>
      <c r="R23" s="126"/>
      <c r="S23" s="126"/>
      <c r="T23" s="126"/>
      <c r="U23" s="126"/>
      <c r="V23" s="126"/>
      <c r="W23" s="126"/>
      <c r="X23" s="126"/>
      <c r="Y23" s="126"/>
    </row>
    <row r="24" spans="1:25" ht="21" customHeight="1">
      <c r="A24" s="269" t="s">
        <v>116</v>
      </c>
      <c r="B24" s="134"/>
      <c r="C24" s="270">
        <v>3</v>
      </c>
      <c r="D24" s="270"/>
      <c r="E24" s="270">
        <v>18</v>
      </c>
      <c r="F24" s="270"/>
      <c r="G24" s="270">
        <v>37</v>
      </c>
      <c r="H24" s="270"/>
      <c r="I24" s="270">
        <v>42</v>
      </c>
      <c r="J24" s="270"/>
      <c r="K24" s="189">
        <v>100</v>
      </c>
      <c r="L24" s="126"/>
      <c r="M24" s="187" t="s">
        <v>111</v>
      </c>
      <c r="N24" s="188">
        <v>24</v>
      </c>
      <c r="O24" s="126"/>
      <c r="P24" s="126"/>
      <c r="Q24" s="126"/>
      <c r="R24" s="126"/>
      <c r="S24" s="126"/>
      <c r="T24" s="126"/>
      <c r="U24" s="126"/>
      <c r="V24" s="126"/>
      <c r="W24" s="126"/>
      <c r="X24" s="126"/>
      <c r="Y24" s="126"/>
    </row>
    <row r="25" spans="1:25" ht="21" customHeight="1">
      <c r="A25" s="269" t="s">
        <v>117</v>
      </c>
      <c r="B25" s="134"/>
      <c r="C25" s="270">
        <v>2</v>
      </c>
      <c r="D25" s="270"/>
      <c r="E25" s="270">
        <v>24</v>
      </c>
      <c r="F25" s="270"/>
      <c r="G25" s="270">
        <v>88</v>
      </c>
      <c r="H25" s="270"/>
      <c r="I25" s="270">
        <v>149</v>
      </c>
      <c r="J25" s="270"/>
      <c r="K25" s="189">
        <v>263</v>
      </c>
      <c r="L25" s="126"/>
      <c r="M25" s="187" t="s">
        <v>118</v>
      </c>
      <c r="N25" s="188">
        <v>22</v>
      </c>
      <c r="O25" s="126"/>
      <c r="P25" s="126"/>
      <c r="Q25" s="126"/>
      <c r="R25" s="126"/>
      <c r="S25" s="126"/>
      <c r="T25" s="126"/>
      <c r="U25" s="126"/>
      <c r="V25" s="126"/>
      <c r="W25" s="126"/>
      <c r="X25" s="126"/>
      <c r="Y25" s="126"/>
    </row>
    <row r="26" spans="1:25" ht="21" customHeight="1">
      <c r="A26" s="269" t="s">
        <v>118</v>
      </c>
      <c r="B26" s="134"/>
      <c r="C26" s="270"/>
      <c r="D26" s="270"/>
      <c r="E26" s="270">
        <v>4</v>
      </c>
      <c r="F26" s="270"/>
      <c r="G26" s="270"/>
      <c r="H26" s="270"/>
      <c r="I26" s="270">
        <v>18</v>
      </c>
      <c r="J26" s="270"/>
      <c r="K26" s="189">
        <v>22</v>
      </c>
      <c r="L26" s="126"/>
      <c r="M26" s="187" t="s">
        <v>121</v>
      </c>
      <c r="N26" s="188">
        <v>17</v>
      </c>
      <c r="O26" s="126"/>
      <c r="P26" s="126"/>
      <c r="Q26" s="126"/>
      <c r="R26" s="126"/>
      <c r="S26" s="126"/>
      <c r="T26" s="126"/>
      <c r="U26" s="126"/>
      <c r="V26" s="126"/>
      <c r="W26" s="126"/>
      <c r="X26" s="126"/>
      <c r="Y26" s="126"/>
    </row>
    <row r="27" spans="1:25" ht="21" customHeight="1">
      <c r="A27" s="269" t="s">
        <v>119</v>
      </c>
      <c r="B27" s="134"/>
      <c r="C27" s="270">
        <v>2</v>
      </c>
      <c r="D27" s="270"/>
      <c r="E27" s="270">
        <v>14</v>
      </c>
      <c r="F27" s="270"/>
      <c r="G27" s="270">
        <v>8</v>
      </c>
      <c r="H27" s="270"/>
      <c r="I27" s="270">
        <v>4</v>
      </c>
      <c r="J27" s="270"/>
      <c r="K27" s="189">
        <v>28</v>
      </c>
      <c r="L27" s="126"/>
      <c r="M27" s="187" t="s">
        <v>128</v>
      </c>
      <c r="N27" s="188">
        <v>17</v>
      </c>
      <c r="O27" s="126"/>
      <c r="P27" s="126"/>
      <c r="Q27" s="126"/>
      <c r="R27" s="126"/>
      <c r="S27" s="126"/>
      <c r="T27" s="126"/>
      <c r="U27" s="126"/>
      <c r="V27" s="126"/>
      <c r="W27" s="126"/>
      <c r="X27" s="126"/>
      <c r="Y27" s="126"/>
    </row>
    <row r="28" spans="1:25" ht="21" customHeight="1">
      <c r="A28" s="269" t="s">
        <v>120</v>
      </c>
      <c r="B28" s="134"/>
      <c r="C28" s="270"/>
      <c r="D28" s="270"/>
      <c r="E28" s="270">
        <v>2</v>
      </c>
      <c r="F28" s="270"/>
      <c r="G28" s="270">
        <v>1</v>
      </c>
      <c r="H28" s="270"/>
      <c r="I28" s="270">
        <v>4</v>
      </c>
      <c r="J28" s="270"/>
      <c r="K28" s="189">
        <v>7</v>
      </c>
      <c r="L28" s="126"/>
      <c r="M28" s="187" t="s">
        <v>102</v>
      </c>
      <c r="N28" s="188">
        <v>16</v>
      </c>
      <c r="O28" s="126"/>
      <c r="P28" s="126"/>
      <c r="Q28" s="126"/>
      <c r="R28" s="126"/>
      <c r="S28" s="126"/>
      <c r="T28" s="126"/>
      <c r="U28" s="126"/>
      <c r="V28" s="126"/>
      <c r="W28" s="126"/>
      <c r="X28" s="126"/>
      <c r="Y28" s="126"/>
    </row>
    <row r="29" spans="1:25" ht="21" customHeight="1">
      <c r="A29" s="269" t="s">
        <v>121</v>
      </c>
      <c r="B29" s="134"/>
      <c r="C29" s="270">
        <v>2</v>
      </c>
      <c r="D29" s="270"/>
      <c r="E29" s="270">
        <v>5</v>
      </c>
      <c r="F29" s="270"/>
      <c r="G29" s="270">
        <v>3</v>
      </c>
      <c r="H29" s="270"/>
      <c r="I29" s="270">
        <v>7</v>
      </c>
      <c r="J29" s="270"/>
      <c r="K29" s="189">
        <v>17</v>
      </c>
      <c r="L29" s="126"/>
      <c r="M29" s="187" t="s">
        <v>106</v>
      </c>
      <c r="N29" s="188">
        <v>15</v>
      </c>
      <c r="O29" s="126"/>
      <c r="P29" s="126"/>
      <c r="Q29" s="126"/>
      <c r="R29" s="126"/>
      <c r="S29" s="126"/>
      <c r="T29" s="126"/>
      <c r="U29" s="126"/>
      <c r="V29" s="126"/>
      <c r="W29" s="126"/>
      <c r="X29" s="126"/>
      <c r="Y29" s="126"/>
    </row>
    <row r="30" spans="1:25" ht="21" customHeight="1">
      <c r="A30" s="269" t="s">
        <v>122</v>
      </c>
      <c r="B30" s="134"/>
      <c r="C30" s="270">
        <v>1</v>
      </c>
      <c r="D30" s="270"/>
      <c r="E30" s="270">
        <v>25</v>
      </c>
      <c r="F30" s="270"/>
      <c r="G30" s="270">
        <v>3</v>
      </c>
      <c r="H30" s="270"/>
      <c r="I30" s="270">
        <v>3</v>
      </c>
      <c r="J30" s="270"/>
      <c r="K30" s="189">
        <v>32</v>
      </c>
      <c r="L30" s="126"/>
      <c r="M30" s="187" t="s">
        <v>103</v>
      </c>
      <c r="N30" s="188">
        <v>13</v>
      </c>
      <c r="O30" s="126"/>
      <c r="P30" s="126"/>
      <c r="Q30" s="126"/>
      <c r="R30" s="126"/>
      <c r="S30" s="126"/>
      <c r="T30" s="126"/>
      <c r="U30" s="126"/>
      <c r="V30" s="126"/>
      <c r="W30" s="126"/>
      <c r="X30" s="126"/>
      <c r="Y30" s="126"/>
    </row>
    <row r="31" spans="1:25" ht="21" customHeight="1">
      <c r="A31" s="269" t="s">
        <v>123</v>
      </c>
      <c r="B31" s="134"/>
      <c r="C31" s="270"/>
      <c r="D31" s="270"/>
      <c r="E31" s="270"/>
      <c r="F31" s="270"/>
      <c r="G31" s="270"/>
      <c r="H31" s="270"/>
      <c r="I31" s="270"/>
      <c r="J31" s="270"/>
      <c r="K31" s="189">
        <v>0</v>
      </c>
      <c r="L31" s="126"/>
      <c r="M31" s="187" t="s">
        <v>109</v>
      </c>
      <c r="N31" s="188">
        <v>12</v>
      </c>
      <c r="O31" s="126"/>
      <c r="P31" s="126"/>
      <c r="Q31" s="126"/>
      <c r="R31" s="126"/>
      <c r="S31" s="126"/>
      <c r="T31" s="126"/>
      <c r="U31" s="126"/>
      <c r="V31" s="126"/>
      <c r="W31" s="126"/>
      <c r="X31" s="126"/>
      <c r="Y31" s="126"/>
    </row>
    <row r="32" spans="1:25" ht="21" customHeight="1">
      <c r="A32" s="269" t="s">
        <v>124</v>
      </c>
      <c r="B32" s="134"/>
      <c r="C32" s="270">
        <v>3</v>
      </c>
      <c r="D32" s="270"/>
      <c r="E32" s="270">
        <v>4</v>
      </c>
      <c r="F32" s="270"/>
      <c r="G32" s="270">
        <v>2</v>
      </c>
      <c r="H32" s="270"/>
      <c r="I32" s="270">
        <v>2</v>
      </c>
      <c r="J32" s="270"/>
      <c r="K32" s="189">
        <v>11</v>
      </c>
      <c r="L32" s="126"/>
      <c r="M32" s="187" t="s">
        <v>124</v>
      </c>
      <c r="N32" s="188">
        <v>11</v>
      </c>
      <c r="O32" s="126"/>
      <c r="P32" s="126"/>
      <c r="Q32" s="126"/>
      <c r="R32" s="126"/>
      <c r="S32" s="126"/>
      <c r="T32" s="126"/>
      <c r="U32" s="126"/>
      <c r="V32" s="126"/>
      <c r="W32" s="126"/>
      <c r="X32" s="126"/>
      <c r="Y32" s="126"/>
    </row>
    <row r="33" spans="1:25" ht="21" customHeight="1">
      <c r="A33" s="269" t="s">
        <v>125</v>
      </c>
      <c r="B33" s="134"/>
      <c r="C33" s="270">
        <v>1</v>
      </c>
      <c r="D33" s="270"/>
      <c r="E33" s="270">
        <v>5</v>
      </c>
      <c r="F33" s="270"/>
      <c r="G33" s="270">
        <v>2</v>
      </c>
      <c r="H33" s="270"/>
      <c r="I33" s="270">
        <v>3</v>
      </c>
      <c r="J33" s="270"/>
      <c r="K33" s="189">
        <v>11</v>
      </c>
      <c r="L33" s="126"/>
      <c r="M33" s="187" t="s">
        <v>125</v>
      </c>
      <c r="N33" s="188">
        <v>11</v>
      </c>
      <c r="O33" s="126"/>
      <c r="P33" s="126"/>
      <c r="Q33" s="126"/>
      <c r="R33" s="126"/>
      <c r="S33" s="126"/>
      <c r="T33" s="126"/>
      <c r="U33" s="126"/>
      <c r="V33" s="126"/>
      <c r="W33" s="126"/>
      <c r="X33" s="126"/>
      <c r="Y33" s="126"/>
    </row>
    <row r="34" spans="1:25" ht="21" customHeight="1">
      <c r="A34" s="269" t="s">
        <v>126</v>
      </c>
      <c r="B34" s="134"/>
      <c r="C34" s="270">
        <v>5</v>
      </c>
      <c r="D34" s="270"/>
      <c r="E34" s="270">
        <v>10</v>
      </c>
      <c r="F34" s="270"/>
      <c r="G34" s="270">
        <v>26</v>
      </c>
      <c r="H34" s="270"/>
      <c r="I34" s="270">
        <v>10</v>
      </c>
      <c r="J34" s="270"/>
      <c r="K34" s="189">
        <v>51</v>
      </c>
      <c r="L34" s="126"/>
      <c r="M34" s="187" t="s">
        <v>110</v>
      </c>
      <c r="N34" s="188">
        <v>9</v>
      </c>
      <c r="O34" s="126"/>
      <c r="P34" s="126"/>
      <c r="Q34" s="126"/>
      <c r="R34" s="126"/>
      <c r="S34" s="126"/>
      <c r="T34" s="126"/>
      <c r="U34" s="126"/>
      <c r="V34" s="126"/>
      <c r="W34" s="126"/>
      <c r="X34" s="126"/>
      <c r="Y34" s="126"/>
    </row>
    <row r="35" spans="1:25" ht="21" customHeight="1">
      <c r="A35" s="269" t="s">
        <v>127</v>
      </c>
      <c r="B35" s="134"/>
      <c r="C35" s="270"/>
      <c r="D35" s="270"/>
      <c r="E35" s="270">
        <v>1</v>
      </c>
      <c r="F35" s="270"/>
      <c r="G35" s="270">
        <v>3</v>
      </c>
      <c r="H35" s="270"/>
      <c r="I35" s="270">
        <v>4</v>
      </c>
      <c r="J35" s="270"/>
      <c r="K35" s="189">
        <v>8</v>
      </c>
      <c r="L35" s="126"/>
      <c r="M35" s="187" t="s">
        <v>127</v>
      </c>
      <c r="N35" s="188">
        <v>8</v>
      </c>
      <c r="O35" s="126"/>
      <c r="P35" s="126"/>
      <c r="Q35" s="126"/>
      <c r="R35" s="126"/>
      <c r="S35" s="126"/>
      <c r="T35" s="126"/>
      <c r="U35" s="126"/>
      <c r="V35" s="126"/>
      <c r="W35" s="126"/>
      <c r="X35" s="126"/>
      <c r="Y35" s="126"/>
    </row>
    <row r="36" spans="1:25" ht="21" customHeight="1">
      <c r="A36" s="269" t="s">
        <v>128</v>
      </c>
      <c r="B36" s="134"/>
      <c r="C36" s="270">
        <v>3</v>
      </c>
      <c r="D36" s="270"/>
      <c r="E36" s="270">
        <v>3</v>
      </c>
      <c r="F36" s="270"/>
      <c r="G36" s="270">
        <v>7</v>
      </c>
      <c r="H36" s="270"/>
      <c r="I36" s="270">
        <v>4</v>
      </c>
      <c r="J36" s="270"/>
      <c r="K36" s="189">
        <v>17</v>
      </c>
      <c r="L36" s="126"/>
      <c r="M36" s="187" t="s">
        <v>120</v>
      </c>
      <c r="N36" s="188">
        <v>7</v>
      </c>
      <c r="O36" s="126"/>
      <c r="P36" s="126"/>
      <c r="Q36" s="126"/>
      <c r="R36" s="126"/>
      <c r="S36" s="126"/>
      <c r="T36" s="126"/>
      <c r="U36" s="126"/>
      <c r="V36" s="126"/>
      <c r="W36" s="126"/>
      <c r="X36" s="126"/>
      <c r="Y36" s="126"/>
    </row>
    <row r="37" spans="1:25" ht="21" customHeight="1">
      <c r="A37" s="269" t="s">
        <v>129</v>
      </c>
      <c r="B37" s="134"/>
      <c r="C37" s="270">
        <v>5</v>
      </c>
      <c r="D37" s="270"/>
      <c r="E37" s="270">
        <v>16</v>
      </c>
      <c r="F37" s="270"/>
      <c r="G37" s="270">
        <v>12</v>
      </c>
      <c r="H37" s="270"/>
      <c r="I37" s="270">
        <v>28</v>
      </c>
      <c r="J37" s="270"/>
      <c r="K37" s="189">
        <v>61</v>
      </c>
      <c r="L37" s="126"/>
      <c r="M37" s="187" t="s">
        <v>104</v>
      </c>
      <c r="N37" s="188">
        <v>4</v>
      </c>
      <c r="O37" s="126"/>
      <c r="P37" s="126"/>
      <c r="Q37" s="126"/>
      <c r="R37" s="126"/>
      <c r="S37" s="126"/>
      <c r="T37" s="126"/>
      <c r="U37" s="126"/>
      <c r="V37" s="126"/>
      <c r="W37" s="126"/>
      <c r="X37" s="126"/>
      <c r="Y37" s="126"/>
    </row>
    <row r="38" spans="1:25" ht="21" customHeight="1">
      <c r="A38" s="269" t="s">
        <v>130</v>
      </c>
      <c r="B38" s="134"/>
      <c r="C38" s="270"/>
      <c r="D38" s="270"/>
      <c r="E38" s="270"/>
      <c r="F38" s="270"/>
      <c r="G38" s="270"/>
      <c r="H38" s="270"/>
      <c r="I38" s="270"/>
      <c r="J38" s="270"/>
      <c r="K38" s="189">
        <v>0</v>
      </c>
      <c r="L38" s="126"/>
      <c r="M38" s="187" t="s">
        <v>132</v>
      </c>
      <c r="N38" s="188">
        <v>4</v>
      </c>
      <c r="O38" s="126"/>
      <c r="P38" s="126"/>
      <c r="Q38" s="126"/>
      <c r="R38" s="126"/>
      <c r="S38" s="126"/>
      <c r="T38" s="126"/>
      <c r="U38" s="126"/>
      <c r="V38" s="126"/>
      <c r="W38" s="126"/>
      <c r="X38" s="126"/>
      <c r="Y38" s="126"/>
    </row>
    <row r="39" spans="1:25" ht="21" customHeight="1">
      <c r="A39" s="269" t="s">
        <v>131</v>
      </c>
      <c r="B39" s="134"/>
      <c r="C39" s="270">
        <v>5</v>
      </c>
      <c r="D39" s="270"/>
      <c r="E39" s="270">
        <v>14</v>
      </c>
      <c r="F39" s="270"/>
      <c r="G39" s="270">
        <v>8</v>
      </c>
      <c r="H39" s="270"/>
      <c r="I39" s="270">
        <v>23</v>
      </c>
      <c r="J39" s="270"/>
      <c r="K39" s="189">
        <v>50</v>
      </c>
      <c r="L39" s="126"/>
      <c r="M39" s="187" t="s">
        <v>105</v>
      </c>
      <c r="N39" s="188">
        <v>3</v>
      </c>
      <c r="O39" s="126"/>
      <c r="P39" s="126"/>
      <c r="Q39" s="126"/>
      <c r="R39" s="126"/>
      <c r="S39" s="126"/>
      <c r="T39" s="126"/>
      <c r="U39" s="126"/>
      <c r="V39" s="126"/>
      <c r="W39" s="126"/>
      <c r="X39" s="126"/>
      <c r="Y39" s="126"/>
    </row>
    <row r="40" spans="1:25" ht="21" customHeight="1">
      <c r="A40" s="269" t="s">
        <v>132</v>
      </c>
      <c r="B40" s="134"/>
      <c r="C40" s="270">
        <v>2</v>
      </c>
      <c r="D40" s="270"/>
      <c r="E40" s="270">
        <v>1</v>
      </c>
      <c r="F40" s="270"/>
      <c r="G40" s="270">
        <v>1</v>
      </c>
      <c r="H40" s="270"/>
      <c r="I40" s="270"/>
      <c r="J40" s="270"/>
      <c r="K40" s="189">
        <v>4</v>
      </c>
      <c r="L40" s="126"/>
      <c r="M40" s="187" t="s">
        <v>115</v>
      </c>
      <c r="N40" s="188">
        <v>2</v>
      </c>
      <c r="O40" s="126"/>
      <c r="P40" s="126"/>
      <c r="Q40" s="126"/>
      <c r="R40" s="126"/>
      <c r="S40" s="126"/>
      <c r="T40" s="126"/>
      <c r="U40" s="126"/>
      <c r="V40" s="126"/>
      <c r="W40" s="126"/>
      <c r="X40" s="126"/>
      <c r="Y40" s="126"/>
    </row>
    <row r="41" spans="1:25" ht="21" customHeight="1">
      <c r="A41" s="269" t="s">
        <v>133</v>
      </c>
      <c r="B41" s="134"/>
      <c r="C41" s="270"/>
      <c r="D41" s="270"/>
      <c r="E41" s="270">
        <v>45</v>
      </c>
      <c r="F41" s="270"/>
      <c r="G41" s="270"/>
      <c r="H41" s="270"/>
      <c r="I41" s="270">
        <v>6</v>
      </c>
      <c r="J41" s="270"/>
      <c r="K41" s="189">
        <v>51</v>
      </c>
      <c r="L41" s="126"/>
      <c r="M41" s="187" t="s">
        <v>123</v>
      </c>
      <c r="N41" s="188">
        <v>0</v>
      </c>
      <c r="O41" s="126"/>
      <c r="P41" s="126"/>
      <c r="Q41" s="126"/>
      <c r="R41" s="126"/>
      <c r="S41" s="126"/>
      <c r="T41" s="126"/>
      <c r="U41" s="126"/>
      <c r="V41" s="126"/>
      <c r="W41" s="126"/>
      <c r="X41" s="126"/>
      <c r="Y41" s="126"/>
    </row>
    <row r="42" spans="1:25" ht="21" customHeight="1">
      <c r="A42" s="269" t="s">
        <v>528</v>
      </c>
      <c r="B42" s="134"/>
      <c r="C42" s="270">
        <v>1</v>
      </c>
      <c r="D42" s="270"/>
      <c r="E42" s="270">
        <v>8</v>
      </c>
      <c r="F42" s="270"/>
      <c r="G42" s="270">
        <v>23</v>
      </c>
      <c r="H42" s="270"/>
      <c r="I42" s="270">
        <v>22</v>
      </c>
      <c r="J42" s="270"/>
      <c r="K42" s="189">
        <v>54</v>
      </c>
      <c r="L42" s="126"/>
      <c r="M42" s="187" t="s">
        <v>130</v>
      </c>
      <c r="N42" s="188">
        <v>0</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61</v>
      </c>
      <c r="D44" s="191">
        <v>0</v>
      </c>
      <c r="E44" s="191">
        <v>512</v>
      </c>
      <c r="F44" s="191">
        <v>0</v>
      </c>
      <c r="G44" s="191">
        <v>342</v>
      </c>
      <c r="H44" s="191">
        <v>0</v>
      </c>
      <c r="I44" s="191">
        <v>514</v>
      </c>
      <c r="J44" s="191">
        <v>0</v>
      </c>
      <c r="K44" s="191">
        <v>1429</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tabColor theme="0" tint="-4.9989318521683403E-2"/>
    <pageSetUpPr fitToPage="1"/>
  </sheetPr>
  <dimension ref="A1:Q110"/>
  <sheetViews>
    <sheetView view="pageBreakPreview" topLeftCell="A11" zoomScale="70" zoomScaleNormal="60" zoomScaleSheetLayoutView="70" workbookViewId="0">
      <selection activeCell="A51" sqref="A51:P51"/>
    </sheetView>
  </sheetViews>
  <sheetFormatPr baseColWidth="10" defaultColWidth="11.42578125"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66" t="str">
        <f>UPPER("Resumen de la Población Privada de la libertad")</f>
        <v>RESUMEN DE LA POBLACIÓN PRIVADA DE LA LIBERTAD</v>
      </c>
      <c r="B2" s="566"/>
      <c r="C2" s="566"/>
      <c r="D2" s="566"/>
      <c r="E2" s="566"/>
      <c r="F2" s="566"/>
      <c r="G2" s="566"/>
      <c r="H2" s="566"/>
      <c r="I2" s="566"/>
      <c r="J2" s="566"/>
      <c r="K2" s="566"/>
      <c r="L2" s="566"/>
      <c r="M2" s="566"/>
      <c r="N2" s="566"/>
      <c r="O2" s="566"/>
      <c r="P2" s="566"/>
    </row>
    <row r="3" spans="1:16" ht="7.5" customHeight="1">
      <c r="A3" s="11"/>
      <c r="B3" s="11"/>
      <c r="C3" s="11"/>
      <c r="D3" s="11"/>
      <c r="E3" s="11"/>
      <c r="F3" s="11"/>
      <c r="G3" s="11"/>
      <c r="H3" s="11"/>
      <c r="I3" s="11"/>
      <c r="J3" s="11"/>
      <c r="K3" s="11"/>
      <c r="L3" s="11"/>
      <c r="M3" s="11"/>
      <c r="N3" s="11"/>
      <c r="O3" s="11"/>
      <c r="P3" s="11"/>
    </row>
    <row r="4" spans="1:16" ht="24.95" customHeight="1">
      <c r="A4" s="566" t="s">
        <v>48</v>
      </c>
      <c r="B4" s="566"/>
      <c r="C4" s="566"/>
      <c r="D4" s="566"/>
      <c r="E4" s="566"/>
      <c r="F4" s="566"/>
      <c r="G4" s="566"/>
      <c r="H4" s="566"/>
      <c r="I4" s="566"/>
      <c r="J4" s="566"/>
      <c r="K4" s="566"/>
      <c r="L4" s="566"/>
      <c r="M4" s="566"/>
      <c r="N4" s="566"/>
      <c r="O4" s="566"/>
      <c r="P4" s="566"/>
    </row>
    <row r="5" spans="1:16" ht="15.75" customHeight="1"/>
    <row r="6" spans="1:16" ht="24.95" customHeight="1">
      <c r="A6" s="567" t="s">
        <v>49</v>
      </c>
      <c r="B6" s="567"/>
      <c r="C6" s="567"/>
      <c r="D6" s="567"/>
      <c r="E6" s="567"/>
      <c r="F6" s="567"/>
      <c r="G6" s="567"/>
      <c r="H6" s="567"/>
      <c r="I6" s="567"/>
      <c r="J6" s="567"/>
      <c r="K6" s="567"/>
      <c r="L6" s="567"/>
      <c r="M6" s="567"/>
      <c r="N6" s="567"/>
      <c r="O6" s="567"/>
      <c r="P6" s="567"/>
    </row>
    <row r="7" spans="1:16" ht="8.1" customHeight="1">
      <c r="A7" s="14"/>
      <c r="B7" s="15"/>
      <c r="C7" s="15"/>
      <c r="D7" s="15"/>
      <c r="E7" s="15"/>
      <c r="F7" s="15"/>
      <c r="G7" s="15" t="s">
        <v>0</v>
      </c>
      <c r="H7" s="15"/>
      <c r="I7" s="15"/>
      <c r="J7" s="15"/>
      <c r="K7" s="15"/>
      <c r="L7" s="15"/>
      <c r="M7" s="15"/>
      <c r="N7" s="15"/>
      <c r="O7" s="15" t="s">
        <v>0</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68" t="s">
        <v>50</v>
      </c>
      <c r="C9" s="569"/>
      <c r="D9" s="569"/>
      <c r="E9" s="564">
        <v>232683</v>
      </c>
      <c r="F9" s="18"/>
      <c r="G9" s="19"/>
      <c r="H9" s="20"/>
      <c r="I9" s="15"/>
      <c r="J9" s="20"/>
      <c r="K9" s="21" t="s">
        <v>51</v>
      </c>
      <c r="L9" s="20"/>
      <c r="M9" s="22">
        <v>219432</v>
      </c>
      <c r="N9" s="23"/>
      <c r="O9" s="24">
        <v>94.31</v>
      </c>
      <c r="P9" s="25" t="s">
        <v>52</v>
      </c>
    </row>
    <row r="10" spans="1:16" s="9" customFormat="1" ht="20.100000000000001" customHeight="1">
      <c r="A10" s="17"/>
      <c r="B10" s="568"/>
      <c r="C10" s="569"/>
      <c r="D10" s="569"/>
      <c r="E10" s="565"/>
      <c r="F10" s="18"/>
      <c r="G10" s="26"/>
      <c r="H10" s="20"/>
      <c r="I10" s="15"/>
      <c r="J10" s="20"/>
      <c r="K10" s="21" t="s">
        <v>53</v>
      </c>
      <c r="L10" s="20"/>
      <c r="M10" s="22">
        <v>13251</v>
      </c>
      <c r="N10" s="23"/>
      <c r="O10" s="24">
        <v>5.69</v>
      </c>
      <c r="P10" s="25" t="s">
        <v>52</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68" t="s">
        <v>54</v>
      </c>
      <c r="C12" s="569"/>
      <c r="D12" s="569"/>
      <c r="E12" s="564">
        <v>203204</v>
      </c>
      <c r="F12" s="18"/>
      <c r="G12" s="570">
        <v>87.33</v>
      </c>
      <c r="H12" s="568" t="s">
        <v>52</v>
      </c>
      <c r="I12" s="15"/>
      <c r="J12" s="20"/>
      <c r="K12" s="571" t="s">
        <v>55</v>
      </c>
      <c r="L12" s="571"/>
      <c r="M12" s="22">
        <v>75564</v>
      </c>
      <c r="N12" s="23"/>
      <c r="O12" s="24">
        <v>32.479999999999997</v>
      </c>
      <c r="P12" s="25" t="s">
        <v>52</v>
      </c>
    </row>
    <row r="13" spans="1:16" s="9" customFormat="1" ht="20.100000000000001" customHeight="1">
      <c r="A13" s="17"/>
      <c r="B13" s="568"/>
      <c r="C13" s="569"/>
      <c r="D13" s="569"/>
      <c r="E13" s="565"/>
      <c r="F13" s="18"/>
      <c r="G13" s="570"/>
      <c r="H13" s="568"/>
      <c r="I13" s="15"/>
      <c r="J13" s="20"/>
      <c r="K13" s="571" t="s">
        <v>56</v>
      </c>
      <c r="L13" s="571"/>
      <c r="M13" s="22">
        <v>127640</v>
      </c>
      <c r="N13" s="23"/>
      <c r="O13" s="24">
        <v>54.86</v>
      </c>
      <c r="P13" s="25" t="s">
        <v>52</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68" t="s">
        <v>57</v>
      </c>
      <c r="C15" s="569"/>
      <c r="D15" s="569"/>
      <c r="E15" s="564">
        <v>29479</v>
      </c>
      <c r="F15" s="18"/>
      <c r="G15" s="570">
        <v>12.67</v>
      </c>
      <c r="H15" s="568" t="s">
        <v>52</v>
      </c>
      <c r="I15" s="20"/>
      <c r="J15" s="20"/>
      <c r="K15" s="571" t="s">
        <v>55</v>
      </c>
      <c r="L15" s="571"/>
      <c r="M15" s="22">
        <v>12360</v>
      </c>
      <c r="N15" s="23"/>
      <c r="O15" s="24">
        <v>5.31</v>
      </c>
      <c r="P15" s="25" t="s">
        <v>52</v>
      </c>
    </row>
    <row r="16" spans="1:16" s="9" customFormat="1" ht="20.100000000000001" customHeight="1">
      <c r="A16" s="30"/>
      <c r="B16" s="568"/>
      <c r="C16" s="569"/>
      <c r="D16" s="569"/>
      <c r="E16" s="565"/>
      <c r="F16" s="18"/>
      <c r="G16" s="565"/>
      <c r="H16" s="568"/>
      <c r="I16" s="15"/>
      <c r="J16" s="20"/>
      <c r="K16" s="571" t="s">
        <v>56</v>
      </c>
      <c r="L16" s="571"/>
      <c r="M16" s="22">
        <v>17119</v>
      </c>
      <c r="N16" s="23"/>
      <c r="O16" s="24">
        <v>7.36</v>
      </c>
      <c r="P16" s="25" t="s">
        <v>52</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67" t="s">
        <v>58</v>
      </c>
      <c r="B19" s="567"/>
      <c r="C19" s="567"/>
      <c r="D19" s="567"/>
      <c r="E19" s="567"/>
      <c r="F19" s="567"/>
      <c r="G19" s="567"/>
      <c r="H19" s="567"/>
      <c r="I19" s="567"/>
      <c r="J19" s="567"/>
      <c r="K19" s="567"/>
      <c r="L19" s="567"/>
      <c r="M19" s="567"/>
      <c r="N19" s="567"/>
      <c r="O19" s="567"/>
      <c r="P19" s="567"/>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73" t="s">
        <v>59</v>
      </c>
      <c r="C21" s="20"/>
      <c r="D21" s="20"/>
      <c r="E21" s="572">
        <v>14397</v>
      </c>
      <c r="F21" s="20"/>
      <c r="G21" s="20"/>
      <c r="H21" s="31"/>
      <c r="I21" s="15"/>
      <c r="J21" s="15"/>
      <c r="K21" s="21" t="s">
        <v>51</v>
      </c>
      <c r="M21" s="31">
        <v>13199</v>
      </c>
      <c r="N21" s="31"/>
      <c r="O21" s="118">
        <f>M21/E21*100</f>
        <v>91.67882197680072</v>
      </c>
      <c r="P21" s="25" t="s">
        <v>52</v>
      </c>
    </row>
    <row r="22" spans="1:17" s="9" customFormat="1" ht="20.100000000000001" customHeight="1">
      <c r="A22" s="30"/>
      <c r="B22" s="573"/>
      <c r="C22" s="20"/>
      <c r="D22" s="20"/>
      <c r="E22" s="572"/>
      <c r="F22" s="20"/>
      <c r="G22" s="20"/>
      <c r="H22" s="31"/>
      <c r="I22" s="15"/>
      <c r="J22" s="15"/>
      <c r="K22" s="21" t="s">
        <v>53</v>
      </c>
      <c r="M22" s="31">
        <v>1198</v>
      </c>
      <c r="N22" s="31"/>
      <c r="O22" s="118">
        <f>M22/E21*100</f>
        <v>8.3211780231992769</v>
      </c>
      <c r="P22" s="25" t="s">
        <v>52</v>
      </c>
    </row>
    <row r="23" spans="1:17" s="9" customFormat="1" ht="20.100000000000001" customHeight="1">
      <c r="A23" s="30"/>
      <c r="B23" s="20"/>
      <c r="C23" s="20"/>
      <c r="D23" s="20"/>
      <c r="E23" s="20"/>
      <c r="F23" s="20"/>
      <c r="G23" s="20"/>
      <c r="H23" s="31"/>
      <c r="I23" s="15"/>
      <c r="J23" s="15"/>
      <c r="K23" s="40"/>
      <c r="M23" s="31"/>
      <c r="N23" s="31"/>
      <c r="O23" s="118"/>
      <c r="P23" s="25"/>
    </row>
    <row r="24" spans="1:17" s="9" customFormat="1" ht="20.100000000000001" customHeight="1">
      <c r="A24" s="30"/>
      <c r="B24" s="573" t="s">
        <v>60</v>
      </c>
      <c r="C24" s="20"/>
      <c r="D24" s="20"/>
      <c r="E24" s="572">
        <v>14542</v>
      </c>
      <c r="F24" s="20"/>
      <c r="G24" s="20"/>
      <c r="H24" s="31"/>
      <c r="I24" s="15"/>
      <c r="J24" s="15"/>
      <c r="K24" s="21" t="s">
        <v>51</v>
      </c>
      <c r="M24" s="31">
        <v>13267</v>
      </c>
      <c r="N24" s="31"/>
      <c r="O24" s="118">
        <f>M24/E24*100</f>
        <v>91.232292669509008</v>
      </c>
      <c r="P24" s="25" t="s">
        <v>52</v>
      </c>
    </row>
    <row r="25" spans="1:17" s="9" customFormat="1" ht="20.100000000000001" customHeight="1">
      <c r="A25" s="30"/>
      <c r="B25" s="573"/>
      <c r="C25" s="20"/>
      <c r="D25" s="20"/>
      <c r="E25" s="572"/>
      <c r="F25" s="20"/>
      <c r="G25" s="20"/>
      <c r="H25" s="31"/>
      <c r="I25" s="15"/>
      <c r="J25" s="15"/>
      <c r="K25" s="21" t="s">
        <v>53</v>
      </c>
      <c r="M25" s="31">
        <v>1275</v>
      </c>
      <c r="N25" s="31"/>
      <c r="O25" s="118">
        <f>M25/E24*100</f>
        <v>8.7677073304909907</v>
      </c>
      <c r="P25" s="25" t="s">
        <v>52</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67" t="s">
        <v>61</v>
      </c>
      <c r="B28" s="567"/>
      <c r="C28" s="567"/>
      <c r="D28" s="567"/>
      <c r="E28" s="567"/>
      <c r="F28" s="567"/>
      <c r="G28" s="567"/>
      <c r="H28" s="567"/>
      <c r="I28" s="42"/>
      <c r="J28" s="567" t="s">
        <v>62</v>
      </c>
      <c r="K28" s="567"/>
      <c r="L28" s="567"/>
      <c r="M28" s="567"/>
      <c r="N28" s="567"/>
      <c r="O28" s="567"/>
      <c r="P28" s="567"/>
    </row>
    <row r="29" spans="1:17" ht="15" customHeight="1">
      <c r="A29" s="43"/>
      <c r="B29" s="44"/>
      <c r="C29" s="44"/>
      <c r="D29" s="44" t="s">
        <v>0</v>
      </c>
      <c r="E29" s="45" t="s">
        <v>0</v>
      </c>
      <c r="F29" s="46" t="s">
        <v>0</v>
      </c>
      <c r="G29" s="47" t="s">
        <v>0</v>
      </c>
      <c r="H29" s="48"/>
      <c r="I29" s="49"/>
      <c r="J29" s="43"/>
      <c r="K29" s="44"/>
      <c r="L29" s="44"/>
      <c r="M29" s="44"/>
      <c r="N29" s="44"/>
      <c r="O29" s="44"/>
      <c r="P29" s="50"/>
    </row>
    <row r="30" spans="1:17" ht="20.100000000000001" customHeight="1">
      <c r="A30" s="14"/>
      <c r="B30" s="15"/>
      <c r="C30" s="15"/>
      <c r="D30" s="15"/>
      <c r="E30" s="20" t="s">
        <v>63</v>
      </c>
      <c r="F30" s="52"/>
      <c r="G30" s="51" t="s">
        <v>64</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71" t="s">
        <v>65</v>
      </c>
      <c r="C32" s="574"/>
      <c r="D32" s="574"/>
      <c r="E32" s="56">
        <v>14</v>
      </c>
      <c r="F32" s="57"/>
      <c r="G32" s="58">
        <v>28520</v>
      </c>
      <c r="H32" s="59"/>
      <c r="I32" s="31"/>
      <c r="J32" s="60"/>
      <c r="K32" s="571" t="s">
        <v>66</v>
      </c>
      <c r="L32" s="574"/>
      <c r="M32" s="574"/>
      <c r="N32" s="574"/>
      <c r="O32" s="58">
        <v>10608</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71" t="s">
        <v>67</v>
      </c>
      <c r="C34" s="574"/>
      <c r="D34" s="574"/>
      <c r="E34" s="56">
        <v>13</v>
      </c>
      <c r="F34" s="57"/>
      <c r="G34" s="56">
        <v>28969</v>
      </c>
      <c r="H34" s="59"/>
      <c r="I34" s="31"/>
      <c r="J34" s="60"/>
      <c r="K34" s="571" t="s">
        <v>68</v>
      </c>
      <c r="L34" s="574"/>
      <c r="M34" s="574"/>
      <c r="N34" s="574"/>
      <c r="O34" s="65">
        <v>128</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71" t="s">
        <v>69</v>
      </c>
      <c r="C36" s="574"/>
      <c r="D36" s="574"/>
      <c r="E36" s="56">
        <v>255</v>
      </c>
      <c r="F36" s="57"/>
      <c r="G36" s="56">
        <v>164586</v>
      </c>
      <c r="H36" s="59"/>
      <c r="I36" s="31"/>
      <c r="J36" s="60"/>
      <c r="K36" s="571" t="s">
        <v>70</v>
      </c>
      <c r="L36" s="571"/>
      <c r="M36" s="571"/>
      <c r="N36" s="571"/>
      <c r="O36" s="575">
        <v>24</v>
      </c>
      <c r="P36" s="25"/>
      <c r="Q36" s="10"/>
    </row>
    <row r="37" spans="1:17" ht="20.100000000000001" customHeight="1">
      <c r="A37" s="17"/>
      <c r="B37" s="21"/>
      <c r="C37" s="61"/>
      <c r="D37" s="61"/>
      <c r="E37" s="56"/>
      <c r="F37" s="57"/>
      <c r="G37" s="56"/>
      <c r="H37" s="59"/>
      <c r="I37" s="31"/>
      <c r="J37" s="60"/>
      <c r="K37" s="571"/>
      <c r="L37" s="571"/>
      <c r="M37" s="571"/>
      <c r="N37" s="571"/>
      <c r="O37" s="575"/>
      <c r="P37" s="25"/>
      <c r="Q37" s="10"/>
    </row>
    <row r="38" spans="1:17" ht="20.100000000000001" customHeight="1">
      <c r="A38" s="17"/>
      <c r="B38" s="571" t="s">
        <v>71</v>
      </c>
      <c r="C38" s="574"/>
      <c r="D38" s="574"/>
      <c r="E38" s="56">
        <v>282</v>
      </c>
      <c r="F38" s="57"/>
      <c r="G38" s="58">
        <v>222075</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71" t="s">
        <v>72</v>
      </c>
      <c r="L39" s="574"/>
      <c r="M39" s="574"/>
      <c r="N39" s="574"/>
      <c r="O39" s="576">
        <v>104</v>
      </c>
      <c r="P39" s="25"/>
      <c r="Q39" s="10"/>
    </row>
    <row r="40" spans="1:17" ht="20.100000000000001" customHeight="1">
      <c r="A40" s="17"/>
      <c r="H40" s="59"/>
      <c r="I40" s="31"/>
      <c r="J40" s="60"/>
      <c r="K40" s="574"/>
      <c r="L40" s="574"/>
      <c r="M40" s="574"/>
      <c r="N40" s="574"/>
      <c r="O40" s="576"/>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67" t="s">
        <v>73</v>
      </c>
      <c r="B43" s="567"/>
      <c r="C43" s="567"/>
      <c r="D43" s="567"/>
      <c r="E43" s="567"/>
      <c r="F43" s="567"/>
      <c r="G43" s="567"/>
      <c r="H43" s="567"/>
      <c r="I43" s="15"/>
      <c r="J43" s="567" t="s">
        <v>74</v>
      </c>
      <c r="K43" s="567"/>
      <c r="L43" s="567"/>
      <c r="M43" s="567"/>
      <c r="N43" s="567"/>
      <c r="O43" s="567"/>
      <c r="P43" s="567"/>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78" t="s">
        <v>75</v>
      </c>
      <c r="C46" s="569"/>
      <c r="D46" s="569"/>
      <c r="E46" s="569"/>
      <c r="F46" s="579">
        <v>0</v>
      </c>
      <c r="G46" s="579"/>
      <c r="H46" s="81"/>
      <c r="I46" s="82"/>
      <c r="J46" s="17"/>
      <c r="K46" s="568" t="s">
        <v>76</v>
      </c>
      <c r="L46" s="569"/>
      <c r="M46" s="569"/>
      <c r="N46" s="569"/>
      <c r="O46" s="56">
        <v>211</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78" t="s">
        <v>77</v>
      </c>
      <c r="C48" s="569"/>
      <c r="D48" s="569"/>
      <c r="E48" s="569"/>
      <c r="F48" s="579">
        <v>2</v>
      </c>
      <c r="G48" s="579"/>
      <c r="H48" s="83"/>
      <c r="I48" s="82"/>
      <c r="J48" s="17"/>
      <c r="K48" s="568" t="s">
        <v>78</v>
      </c>
      <c r="L48" s="569"/>
      <c r="M48" s="569"/>
      <c r="N48" s="569"/>
      <c r="O48" s="56">
        <v>369</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39.950000000000003" customHeight="1">
      <c r="A51" s="693" t="s">
        <v>736</v>
      </c>
      <c r="B51" s="693"/>
      <c r="C51" s="693"/>
      <c r="D51" s="693"/>
      <c r="E51" s="693"/>
      <c r="F51" s="693"/>
      <c r="G51" s="693"/>
      <c r="H51" s="693"/>
      <c r="I51" s="693"/>
      <c r="J51" s="693"/>
      <c r="K51" s="693"/>
      <c r="L51" s="693"/>
      <c r="M51" s="693"/>
      <c r="N51" s="693"/>
      <c r="O51" s="693"/>
      <c r="P51" s="693"/>
    </row>
    <row r="52" spans="1:16" ht="9.9499999999999993" customHeight="1">
      <c r="A52" s="20"/>
      <c r="B52" s="103"/>
      <c r="C52" s="103"/>
      <c r="D52" s="103"/>
      <c r="E52" s="103"/>
      <c r="F52" s="103"/>
      <c r="G52" s="104"/>
      <c r="H52" s="106"/>
      <c r="I52" s="82"/>
      <c r="J52" s="82"/>
      <c r="K52" s="82"/>
      <c r="L52" s="82"/>
      <c r="M52" s="82"/>
      <c r="N52" s="82"/>
      <c r="O52" s="82"/>
      <c r="P52" s="82"/>
    </row>
    <row r="53" spans="1:16" ht="32.25" customHeight="1">
      <c r="A53" s="577" t="s">
        <v>731</v>
      </c>
      <c r="B53" s="577"/>
      <c r="C53" s="577"/>
      <c r="D53" s="577"/>
      <c r="E53" s="577"/>
      <c r="F53" s="577"/>
      <c r="G53" s="577"/>
      <c r="H53" s="577"/>
      <c r="I53" s="577"/>
      <c r="J53" s="577"/>
      <c r="K53" s="577"/>
      <c r="L53" s="577"/>
      <c r="M53" s="577"/>
      <c r="N53" s="577"/>
      <c r="O53" s="577"/>
      <c r="P53" s="577"/>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A43:H43"/>
    <mergeCell ref="J43:P43"/>
    <mergeCell ref="A51:P51"/>
    <mergeCell ref="A53:P53"/>
    <mergeCell ref="B46:E46"/>
    <mergeCell ref="F46:G46"/>
    <mergeCell ref="K46:N46"/>
    <mergeCell ref="B48:E48"/>
    <mergeCell ref="F48:G48"/>
    <mergeCell ref="K48:N48"/>
    <mergeCell ref="B36:D36"/>
    <mergeCell ref="K36:N37"/>
    <mergeCell ref="O36:O37"/>
    <mergeCell ref="B38:D38"/>
    <mergeCell ref="K39:N40"/>
    <mergeCell ref="O39:O40"/>
    <mergeCell ref="B32:D32"/>
    <mergeCell ref="K32:N32"/>
    <mergeCell ref="A28:H28"/>
    <mergeCell ref="J28:P28"/>
    <mergeCell ref="B34:D34"/>
    <mergeCell ref="K34:N34"/>
    <mergeCell ref="B15:D16"/>
    <mergeCell ref="E15:E16"/>
    <mergeCell ref="G15:G16"/>
    <mergeCell ref="H15:H16"/>
    <mergeCell ref="K15:L15"/>
    <mergeCell ref="K16:L16"/>
    <mergeCell ref="E21:E22"/>
    <mergeCell ref="B24:B25"/>
    <mergeCell ref="E24:E25"/>
    <mergeCell ref="A19:P19"/>
    <mergeCell ref="B21:B22"/>
    <mergeCell ref="E12:E13"/>
    <mergeCell ref="A2:P2"/>
    <mergeCell ref="A4:P4"/>
    <mergeCell ref="A6:P6"/>
    <mergeCell ref="B9:D10"/>
    <mergeCell ref="E9:E10"/>
    <mergeCell ref="G12:G13"/>
    <mergeCell ref="H12:H13"/>
    <mergeCell ref="K12:L12"/>
    <mergeCell ref="K13:L13"/>
    <mergeCell ref="B12:D13"/>
  </mergeCells>
  <printOptions horizontalCentered="1"/>
  <pageMargins left="0.19685039370078741" right="0.19685039370078741" top="0.39370078740157483" bottom="0.19685039370078741" header="0" footer="0.19685039370078741"/>
  <pageSetup scale="51"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376B6-01D4-4984-8452-BF7B6DDF1FB8}">
  <sheetPr>
    <pageSetUpPr fitToPage="1"/>
  </sheetPr>
  <dimension ref="A1:Y51"/>
  <sheetViews>
    <sheetView view="pageBreakPreview" zoomScale="85" zoomScaleNormal="100" zoomScaleSheetLayoutView="85" workbookViewId="0">
      <selection activeCell="A19" sqref="A19"/>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147</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36" t="s">
        <v>204</v>
      </c>
      <c r="B6" s="637"/>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36"/>
      <c r="B7" s="637"/>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36"/>
      <c r="B8" s="637"/>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c r="D10" s="270"/>
      <c r="E10" s="270">
        <v>4</v>
      </c>
      <c r="F10" s="270"/>
      <c r="G10" s="270">
        <v>2</v>
      </c>
      <c r="H10" s="270"/>
      <c r="I10" s="270">
        <v>8</v>
      </c>
      <c r="J10" s="270"/>
      <c r="K10" s="189">
        <v>14</v>
      </c>
      <c r="L10" s="126"/>
      <c r="M10" s="187" t="s">
        <v>120</v>
      </c>
      <c r="N10" s="188">
        <v>249</v>
      </c>
      <c r="O10" s="126"/>
      <c r="P10" s="126"/>
      <c r="Q10" s="126"/>
      <c r="R10" s="126"/>
      <c r="S10" s="126"/>
      <c r="T10" s="126"/>
      <c r="U10" s="126"/>
      <c r="V10" s="126"/>
      <c r="W10" s="126"/>
      <c r="X10" s="126"/>
      <c r="Y10" s="126"/>
    </row>
    <row r="11" spans="1:25" ht="21" customHeight="1">
      <c r="A11" s="269" t="s">
        <v>103</v>
      </c>
      <c r="B11" s="134"/>
      <c r="C11" s="270">
        <v>8</v>
      </c>
      <c r="D11" s="270"/>
      <c r="E11" s="270">
        <v>19</v>
      </c>
      <c r="F11" s="270"/>
      <c r="G11" s="270">
        <v>3</v>
      </c>
      <c r="H11" s="270"/>
      <c r="I11" s="270">
        <v>6</v>
      </c>
      <c r="J11" s="270"/>
      <c r="K11" s="189">
        <v>36</v>
      </c>
      <c r="L11" s="126"/>
      <c r="M11" s="187" t="s">
        <v>107</v>
      </c>
      <c r="N11" s="188">
        <v>240</v>
      </c>
      <c r="O11" s="126"/>
      <c r="P11" s="126"/>
      <c r="Q11" s="126"/>
      <c r="R11" s="126"/>
      <c r="S11" s="126"/>
      <c r="T11" s="126"/>
      <c r="U11" s="126"/>
      <c r="V11" s="126"/>
      <c r="W11" s="126"/>
      <c r="X11" s="126"/>
      <c r="Y11" s="126"/>
    </row>
    <row r="12" spans="1:25" ht="21" customHeight="1">
      <c r="A12" s="269" t="s">
        <v>104</v>
      </c>
      <c r="B12" s="134"/>
      <c r="C12" s="270"/>
      <c r="D12" s="270"/>
      <c r="E12" s="270">
        <v>1</v>
      </c>
      <c r="F12" s="270"/>
      <c r="G12" s="270"/>
      <c r="H12" s="270"/>
      <c r="I12" s="270">
        <v>2</v>
      </c>
      <c r="J12" s="270"/>
      <c r="K12" s="189">
        <v>3</v>
      </c>
      <c r="L12" s="126"/>
      <c r="M12" s="187" t="s">
        <v>109</v>
      </c>
      <c r="N12" s="188">
        <v>238</v>
      </c>
      <c r="O12" s="126"/>
      <c r="P12" s="126"/>
      <c r="Q12" s="126"/>
      <c r="R12" s="126"/>
      <c r="S12" s="126"/>
      <c r="T12" s="126"/>
      <c r="U12" s="126"/>
      <c r="V12" s="126"/>
      <c r="W12" s="126"/>
      <c r="X12" s="126"/>
      <c r="Y12" s="126"/>
    </row>
    <row r="13" spans="1:25" ht="21" customHeight="1">
      <c r="A13" s="269" t="s">
        <v>105</v>
      </c>
      <c r="B13" s="134"/>
      <c r="C13" s="270">
        <v>1</v>
      </c>
      <c r="D13" s="270"/>
      <c r="E13" s="270">
        <v>2</v>
      </c>
      <c r="F13" s="270"/>
      <c r="G13" s="270">
        <v>2</v>
      </c>
      <c r="H13" s="270"/>
      <c r="I13" s="270">
        <v>1</v>
      </c>
      <c r="J13" s="270"/>
      <c r="K13" s="189">
        <v>6</v>
      </c>
      <c r="L13" s="126"/>
      <c r="M13" s="187" t="s">
        <v>129</v>
      </c>
      <c r="N13" s="188">
        <v>184</v>
      </c>
      <c r="O13" s="126"/>
      <c r="P13" s="126"/>
      <c r="Q13" s="126"/>
      <c r="R13" s="126"/>
      <c r="S13" s="126"/>
      <c r="T13" s="126"/>
      <c r="U13" s="126"/>
      <c r="V13" s="126"/>
      <c r="W13" s="126"/>
      <c r="X13" s="126"/>
      <c r="Y13" s="126"/>
    </row>
    <row r="14" spans="1:25" ht="21" customHeight="1">
      <c r="A14" s="269" t="s">
        <v>106</v>
      </c>
      <c r="B14" s="134"/>
      <c r="C14" s="270">
        <v>2</v>
      </c>
      <c r="D14" s="270"/>
      <c r="E14" s="270">
        <v>7</v>
      </c>
      <c r="F14" s="270"/>
      <c r="G14" s="270">
        <v>10</v>
      </c>
      <c r="H14" s="270"/>
      <c r="I14" s="270">
        <v>6</v>
      </c>
      <c r="J14" s="270"/>
      <c r="K14" s="189">
        <v>25</v>
      </c>
      <c r="L14" s="126"/>
      <c r="M14" s="187" t="s">
        <v>133</v>
      </c>
      <c r="N14" s="188">
        <v>123</v>
      </c>
      <c r="O14" s="126"/>
      <c r="P14" s="126"/>
      <c r="Q14" s="126"/>
      <c r="R14" s="126"/>
      <c r="S14" s="126"/>
      <c r="T14" s="126"/>
      <c r="U14" s="126"/>
      <c r="V14" s="126"/>
      <c r="W14" s="126"/>
      <c r="X14" s="126"/>
      <c r="Y14" s="126"/>
    </row>
    <row r="15" spans="1:25" ht="21" customHeight="1">
      <c r="A15" s="269" t="s">
        <v>107</v>
      </c>
      <c r="B15" s="134"/>
      <c r="C15" s="270">
        <v>3</v>
      </c>
      <c r="D15" s="270"/>
      <c r="E15" s="270">
        <v>72</v>
      </c>
      <c r="F15" s="270"/>
      <c r="G15" s="270">
        <v>11</v>
      </c>
      <c r="H15" s="270"/>
      <c r="I15" s="270">
        <v>154</v>
      </c>
      <c r="J15" s="270"/>
      <c r="K15" s="189">
        <v>240</v>
      </c>
      <c r="L15" s="126"/>
      <c r="M15" s="187" t="s">
        <v>108</v>
      </c>
      <c r="N15" s="188">
        <v>107</v>
      </c>
      <c r="O15" s="126"/>
      <c r="P15" s="126"/>
      <c r="Q15" s="126"/>
      <c r="R15" s="126"/>
      <c r="S15" s="126"/>
      <c r="T15" s="126"/>
      <c r="U15" s="126"/>
      <c r="V15" s="126"/>
      <c r="W15" s="126"/>
      <c r="X15" s="126"/>
      <c r="Y15" s="126"/>
    </row>
    <row r="16" spans="1:25" ht="21" customHeight="1">
      <c r="A16" s="269" t="s">
        <v>108</v>
      </c>
      <c r="B16" s="134"/>
      <c r="C16" s="270">
        <v>3</v>
      </c>
      <c r="D16" s="270"/>
      <c r="E16" s="270">
        <v>54</v>
      </c>
      <c r="F16" s="270"/>
      <c r="G16" s="270">
        <v>24</v>
      </c>
      <c r="H16" s="270"/>
      <c r="I16" s="270">
        <v>26</v>
      </c>
      <c r="J16" s="270"/>
      <c r="K16" s="189">
        <v>107</v>
      </c>
      <c r="L16" s="126"/>
      <c r="M16" s="187" t="s">
        <v>528</v>
      </c>
      <c r="N16" s="188">
        <v>87</v>
      </c>
      <c r="O16" s="126"/>
      <c r="P16" s="126"/>
      <c r="Q16" s="126"/>
      <c r="R16" s="126"/>
      <c r="S16" s="126"/>
      <c r="T16" s="126"/>
      <c r="U16" s="126"/>
      <c r="V16" s="126"/>
      <c r="W16" s="126"/>
      <c r="X16" s="126"/>
      <c r="Y16" s="126"/>
    </row>
    <row r="17" spans="1:25" ht="21" customHeight="1">
      <c r="A17" s="269" t="s">
        <v>109</v>
      </c>
      <c r="B17" s="134"/>
      <c r="C17" s="270">
        <v>4</v>
      </c>
      <c r="D17" s="270"/>
      <c r="E17" s="270">
        <v>57</v>
      </c>
      <c r="F17" s="270"/>
      <c r="G17" s="270">
        <v>70</v>
      </c>
      <c r="H17" s="270"/>
      <c r="I17" s="270">
        <v>107</v>
      </c>
      <c r="J17" s="270"/>
      <c r="K17" s="189">
        <v>238</v>
      </c>
      <c r="L17" s="126"/>
      <c r="M17" s="187" t="s">
        <v>112</v>
      </c>
      <c r="N17" s="188">
        <v>82</v>
      </c>
      <c r="O17" s="126"/>
      <c r="P17" s="126"/>
      <c r="Q17" s="126"/>
      <c r="R17" s="126"/>
      <c r="S17" s="126"/>
      <c r="T17" s="126"/>
      <c r="U17" s="126"/>
      <c r="V17" s="126"/>
      <c r="W17" s="126"/>
      <c r="X17" s="126"/>
      <c r="Y17" s="126"/>
    </row>
    <row r="18" spans="1:25" ht="21" customHeight="1">
      <c r="A18" s="269" t="s">
        <v>110</v>
      </c>
      <c r="B18" s="134"/>
      <c r="C18" s="270"/>
      <c r="D18" s="270"/>
      <c r="E18" s="270">
        <v>1</v>
      </c>
      <c r="F18" s="270"/>
      <c r="G18" s="270"/>
      <c r="H18" s="270"/>
      <c r="I18" s="270">
        <v>3</v>
      </c>
      <c r="J18" s="270"/>
      <c r="K18" s="189">
        <v>4</v>
      </c>
      <c r="L18" s="126"/>
      <c r="M18" s="187" t="s">
        <v>131</v>
      </c>
      <c r="N18" s="188">
        <v>82</v>
      </c>
      <c r="O18" s="126"/>
      <c r="P18" s="126"/>
      <c r="Q18" s="126"/>
      <c r="R18" s="126"/>
      <c r="S18" s="126"/>
      <c r="T18" s="126"/>
      <c r="U18" s="126"/>
      <c r="V18" s="126"/>
      <c r="W18" s="126"/>
      <c r="X18" s="126"/>
      <c r="Y18" s="126"/>
    </row>
    <row r="19" spans="1:25" ht="21" customHeight="1">
      <c r="A19" s="269" t="s">
        <v>111</v>
      </c>
      <c r="B19" s="134"/>
      <c r="C19" s="270"/>
      <c r="D19" s="270"/>
      <c r="E19" s="270">
        <v>19</v>
      </c>
      <c r="F19" s="270"/>
      <c r="G19" s="270">
        <v>11</v>
      </c>
      <c r="H19" s="270"/>
      <c r="I19" s="270">
        <v>18</v>
      </c>
      <c r="J19" s="270"/>
      <c r="K19" s="189">
        <v>48</v>
      </c>
      <c r="L19" s="126"/>
      <c r="M19" s="187" t="s">
        <v>114</v>
      </c>
      <c r="N19" s="188">
        <v>75</v>
      </c>
      <c r="O19" s="126"/>
      <c r="P19" s="126"/>
      <c r="Q19" s="126"/>
      <c r="R19" s="126"/>
      <c r="S19" s="126"/>
      <c r="T19" s="126"/>
      <c r="U19" s="126"/>
      <c r="V19" s="126"/>
      <c r="W19" s="126"/>
      <c r="X19" s="126"/>
      <c r="Y19" s="126"/>
    </row>
    <row r="20" spans="1:25" ht="21" customHeight="1">
      <c r="A20" s="269" t="s">
        <v>112</v>
      </c>
      <c r="B20" s="134"/>
      <c r="C20" s="270">
        <v>1</v>
      </c>
      <c r="D20" s="270"/>
      <c r="E20" s="270">
        <v>28</v>
      </c>
      <c r="F20" s="270"/>
      <c r="G20" s="270">
        <v>27</v>
      </c>
      <c r="H20" s="270"/>
      <c r="I20" s="270">
        <v>26</v>
      </c>
      <c r="J20" s="270"/>
      <c r="K20" s="189">
        <v>82</v>
      </c>
      <c r="L20" s="126"/>
      <c r="M20" s="187" t="s">
        <v>113</v>
      </c>
      <c r="N20" s="188">
        <v>59</v>
      </c>
      <c r="O20" s="126"/>
      <c r="P20" s="126"/>
      <c r="Q20" s="126"/>
      <c r="R20" s="126"/>
      <c r="S20" s="126"/>
      <c r="T20" s="126"/>
      <c r="U20" s="126"/>
      <c r="V20" s="126"/>
      <c r="W20" s="126"/>
      <c r="X20" s="126"/>
      <c r="Y20" s="126"/>
    </row>
    <row r="21" spans="1:25" ht="21" customHeight="1">
      <c r="A21" s="269" t="s">
        <v>113</v>
      </c>
      <c r="B21" s="134"/>
      <c r="C21" s="270">
        <v>4</v>
      </c>
      <c r="D21" s="270"/>
      <c r="E21" s="270">
        <v>36</v>
      </c>
      <c r="F21" s="270"/>
      <c r="G21" s="270">
        <v>10</v>
      </c>
      <c r="H21" s="270"/>
      <c r="I21" s="270">
        <v>9</v>
      </c>
      <c r="J21" s="270"/>
      <c r="K21" s="189">
        <v>59</v>
      </c>
      <c r="L21" s="126"/>
      <c r="M21" s="187" t="s">
        <v>126</v>
      </c>
      <c r="N21" s="188">
        <v>57</v>
      </c>
      <c r="O21" s="126"/>
      <c r="P21" s="126"/>
      <c r="Q21" s="126"/>
      <c r="R21" s="126"/>
      <c r="S21" s="126"/>
      <c r="T21" s="126"/>
      <c r="U21" s="126"/>
      <c r="V21" s="126"/>
      <c r="W21" s="126"/>
      <c r="X21" s="126"/>
      <c r="Y21" s="126"/>
    </row>
    <row r="22" spans="1:25" ht="21" customHeight="1">
      <c r="A22" s="269" t="s">
        <v>114</v>
      </c>
      <c r="B22" s="134"/>
      <c r="C22" s="270">
        <v>11</v>
      </c>
      <c r="D22" s="270"/>
      <c r="E22" s="270">
        <v>25</v>
      </c>
      <c r="F22" s="270"/>
      <c r="G22" s="270">
        <v>19</v>
      </c>
      <c r="H22" s="270"/>
      <c r="I22" s="270">
        <v>20</v>
      </c>
      <c r="J22" s="270"/>
      <c r="K22" s="189">
        <v>75</v>
      </c>
      <c r="L22" s="126"/>
      <c r="M22" s="187" t="s">
        <v>117</v>
      </c>
      <c r="N22" s="188">
        <v>55</v>
      </c>
      <c r="O22" s="126"/>
      <c r="P22" s="126"/>
      <c r="Q22" s="126"/>
      <c r="R22" s="126"/>
      <c r="S22" s="126"/>
      <c r="T22" s="126"/>
      <c r="U22" s="126"/>
      <c r="V22" s="126"/>
      <c r="W22" s="126"/>
      <c r="X22" s="126"/>
      <c r="Y22" s="126"/>
    </row>
    <row r="23" spans="1:25" ht="21" customHeight="1">
      <c r="A23" s="269" t="s">
        <v>115</v>
      </c>
      <c r="B23" s="134"/>
      <c r="C23" s="270">
        <v>1</v>
      </c>
      <c r="D23" s="270"/>
      <c r="E23" s="270">
        <v>5</v>
      </c>
      <c r="F23" s="270"/>
      <c r="G23" s="270">
        <v>1</v>
      </c>
      <c r="H23" s="270"/>
      <c r="I23" s="270">
        <v>5</v>
      </c>
      <c r="J23" s="270"/>
      <c r="K23" s="189">
        <v>12</v>
      </c>
      <c r="L23" s="126"/>
      <c r="M23" s="187" t="s">
        <v>111</v>
      </c>
      <c r="N23" s="188">
        <v>48</v>
      </c>
      <c r="O23" s="126"/>
      <c r="P23" s="126"/>
      <c r="Q23" s="126"/>
      <c r="R23" s="126"/>
      <c r="S23" s="126"/>
      <c r="T23" s="126"/>
      <c r="U23" s="126"/>
      <c r="V23" s="126"/>
      <c r="W23" s="126"/>
      <c r="X23" s="126"/>
      <c r="Y23" s="126"/>
    </row>
    <row r="24" spans="1:25" ht="21" customHeight="1">
      <c r="A24" s="269" t="s">
        <v>116</v>
      </c>
      <c r="B24" s="134"/>
      <c r="C24" s="270">
        <v>5</v>
      </c>
      <c r="D24" s="270"/>
      <c r="E24" s="270">
        <v>17</v>
      </c>
      <c r="F24" s="270"/>
      <c r="G24" s="270">
        <v>7</v>
      </c>
      <c r="H24" s="270"/>
      <c r="I24" s="270">
        <v>13</v>
      </c>
      <c r="J24" s="270"/>
      <c r="K24" s="189">
        <v>42</v>
      </c>
      <c r="L24" s="126"/>
      <c r="M24" s="187" t="s">
        <v>127</v>
      </c>
      <c r="N24" s="188">
        <v>46</v>
      </c>
      <c r="O24" s="126"/>
      <c r="P24" s="126"/>
      <c r="Q24" s="126"/>
      <c r="R24" s="126"/>
      <c r="S24" s="126"/>
      <c r="T24" s="126"/>
      <c r="U24" s="126"/>
      <c r="V24" s="126"/>
      <c r="W24" s="126"/>
      <c r="X24" s="126"/>
      <c r="Y24" s="126"/>
    </row>
    <row r="25" spans="1:25" ht="21" customHeight="1">
      <c r="A25" s="269" t="s">
        <v>117</v>
      </c>
      <c r="B25" s="134"/>
      <c r="C25" s="270">
        <v>1</v>
      </c>
      <c r="D25" s="270"/>
      <c r="E25" s="270">
        <v>11</v>
      </c>
      <c r="F25" s="270"/>
      <c r="G25" s="270">
        <v>5</v>
      </c>
      <c r="H25" s="270"/>
      <c r="I25" s="270">
        <v>38</v>
      </c>
      <c r="J25" s="270"/>
      <c r="K25" s="189">
        <v>55</v>
      </c>
      <c r="L25" s="126"/>
      <c r="M25" s="187" t="s">
        <v>116</v>
      </c>
      <c r="N25" s="188">
        <v>42</v>
      </c>
      <c r="O25" s="126"/>
      <c r="P25" s="126"/>
      <c r="Q25" s="126"/>
      <c r="R25" s="126"/>
      <c r="S25" s="126"/>
      <c r="T25" s="126"/>
      <c r="U25" s="126"/>
      <c r="V25" s="126"/>
      <c r="W25" s="126"/>
      <c r="X25" s="126"/>
      <c r="Y25" s="126"/>
    </row>
    <row r="26" spans="1:25" ht="21" customHeight="1">
      <c r="A26" s="269" t="s">
        <v>118</v>
      </c>
      <c r="B26" s="134"/>
      <c r="C26" s="270"/>
      <c r="D26" s="270"/>
      <c r="E26" s="270">
        <v>3</v>
      </c>
      <c r="F26" s="270"/>
      <c r="G26" s="270">
        <v>4</v>
      </c>
      <c r="H26" s="270"/>
      <c r="I26" s="270">
        <v>7</v>
      </c>
      <c r="J26" s="270"/>
      <c r="K26" s="189">
        <v>14</v>
      </c>
      <c r="L26" s="126"/>
      <c r="M26" s="187" t="s">
        <v>125</v>
      </c>
      <c r="N26" s="188">
        <v>38</v>
      </c>
      <c r="O26" s="126"/>
      <c r="P26" s="126"/>
      <c r="Q26" s="126"/>
      <c r="R26" s="126"/>
      <c r="S26" s="126"/>
      <c r="T26" s="126"/>
      <c r="U26" s="126"/>
      <c r="V26" s="126"/>
      <c r="W26" s="126"/>
      <c r="X26" s="126"/>
      <c r="Y26" s="126"/>
    </row>
    <row r="27" spans="1:25" ht="21" customHeight="1">
      <c r="A27" s="269" t="s">
        <v>119</v>
      </c>
      <c r="B27" s="134"/>
      <c r="C27" s="270"/>
      <c r="D27" s="270"/>
      <c r="E27" s="270">
        <v>2</v>
      </c>
      <c r="F27" s="270"/>
      <c r="G27" s="270">
        <v>2</v>
      </c>
      <c r="H27" s="270"/>
      <c r="I27" s="270">
        <v>1</v>
      </c>
      <c r="J27" s="270"/>
      <c r="K27" s="189">
        <v>5</v>
      </c>
      <c r="L27" s="126"/>
      <c r="M27" s="187" t="s">
        <v>103</v>
      </c>
      <c r="N27" s="188">
        <v>36</v>
      </c>
      <c r="O27" s="126"/>
      <c r="P27" s="126"/>
      <c r="Q27" s="126"/>
      <c r="R27" s="126"/>
      <c r="S27" s="126"/>
      <c r="T27" s="126"/>
      <c r="U27" s="126"/>
      <c r="V27" s="126"/>
      <c r="W27" s="126"/>
      <c r="X27" s="126"/>
      <c r="Y27" s="126"/>
    </row>
    <row r="28" spans="1:25" ht="21" customHeight="1">
      <c r="A28" s="269" t="s">
        <v>120</v>
      </c>
      <c r="B28" s="134"/>
      <c r="C28" s="270">
        <v>11</v>
      </c>
      <c r="D28" s="270"/>
      <c r="E28" s="270">
        <v>146</v>
      </c>
      <c r="F28" s="270"/>
      <c r="G28" s="270">
        <v>19</v>
      </c>
      <c r="H28" s="270"/>
      <c r="I28" s="270">
        <v>73</v>
      </c>
      <c r="J28" s="270"/>
      <c r="K28" s="189">
        <v>249</v>
      </c>
      <c r="L28" s="126"/>
      <c r="M28" s="187" t="s">
        <v>124</v>
      </c>
      <c r="N28" s="188">
        <v>26</v>
      </c>
      <c r="O28" s="126"/>
      <c r="P28" s="126"/>
      <c r="Q28" s="126"/>
      <c r="R28" s="126"/>
      <c r="S28" s="126"/>
      <c r="T28" s="126"/>
      <c r="U28" s="126"/>
      <c r="V28" s="126"/>
      <c r="W28" s="126"/>
      <c r="X28" s="126"/>
      <c r="Y28" s="126"/>
    </row>
    <row r="29" spans="1:25" ht="21" customHeight="1">
      <c r="A29" s="269" t="s">
        <v>121</v>
      </c>
      <c r="B29" s="134"/>
      <c r="C29" s="270"/>
      <c r="D29" s="270"/>
      <c r="E29" s="270">
        <v>2</v>
      </c>
      <c r="F29" s="270"/>
      <c r="G29" s="270">
        <v>3</v>
      </c>
      <c r="H29" s="270"/>
      <c r="I29" s="270">
        <v>7</v>
      </c>
      <c r="J29" s="270"/>
      <c r="K29" s="189">
        <v>12</v>
      </c>
      <c r="L29" s="126"/>
      <c r="M29" s="187" t="s">
        <v>106</v>
      </c>
      <c r="N29" s="188">
        <v>25</v>
      </c>
      <c r="O29" s="126"/>
      <c r="P29" s="126"/>
      <c r="Q29" s="126"/>
      <c r="R29" s="126"/>
      <c r="S29" s="126"/>
      <c r="T29" s="126"/>
      <c r="U29" s="126"/>
      <c r="V29" s="126"/>
      <c r="W29" s="126"/>
      <c r="X29" s="126"/>
      <c r="Y29" s="126"/>
    </row>
    <row r="30" spans="1:25" ht="21" customHeight="1">
      <c r="A30" s="269" t="s">
        <v>122</v>
      </c>
      <c r="B30" s="134"/>
      <c r="C30" s="270">
        <v>4</v>
      </c>
      <c r="D30" s="270"/>
      <c r="E30" s="270">
        <v>2</v>
      </c>
      <c r="F30" s="270"/>
      <c r="G30" s="270">
        <v>3</v>
      </c>
      <c r="H30" s="270"/>
      <c r="I30" s="270">
        <v>5</v>
      </c>
      <c r="J30" s="270"/>
      <c r="K30" s="189">
        <v>14</v>
      </c>
      <c r="L30" s="126"/>
      <c r="M30" s="187" t="s">
        <v>128</v>
      </c>
      <c r="N30" s="188">
        <v>24</v>
      </c>
      <c r="O30" s="126"/>
      <c r="P30" s="126"/>
      <c r="Q30" s="126"/>
      <c r="R30" s="126"/>
      <c r="S30" s="126"/>
      <c r="T30" s="126"/>
      <c r="U30" s="126"/>
      <c r="V30" s="126"/>
      <c r="W30" s="126"/>
      <c r="X30" s="126"/>
      <c r="Y30" s="126"/>
    </row>
    <row r="31" spans="1:25" ht="21" customHeight="1">
      <c r="A31" s="269" t="s">
        <v>123</v>
      </c>
      <c r="B31" s="134"/>
      <c r="C31" s="270"/>
      <c r="D31" s="270"/>
      <c r="E31" s="270">
        <v>1</v>
      </c>
      <c r="F31" s="270"/>
      <c r="G31" s="270"/>
      <c r="H31" s="270"/>
      <c r="I31" s="270">
        <v>3</v>
      </c>
      <c r="J31" s="270"/>
      <c r="K31" s="189">
        <v>4</v>
      </c>
      <c r="L31" s="126"/>
      <c r="M31" s="187" t="s">
        <v>102</v>
      </c>
      <c r="N31" s="188">
        <v>14</v>
      </c>
      <c r="O31" s="126"/>
      <c r="P31" s="126"/>
      <c r="Q31" s="126"/>
      <c r="R31" s="126"/>
      <c r="S31" s="126"/>
      <c r="T31" s="126"/>
      <c r="U31" s="126"/>
      <c r="V31" s="126"/>
      <c r="W31" s="126"/>
      <c r="X31" s="126"/>
      <c r="Y31" s="126"/>
    </row>
    <row r="32" spans="1:25" ht="21" customHeight="1">
      <c r="A32" s="269" t="s">
        <v>124</v>
      </c>
      <c r="B32" s="134"/>
      <c r="C32" s="270">
        <v>14</v>
      </c>
      <c r="D32" s="270"/>
      <c r="E32" s="270">
        <v>10</v>
      </c>
      <c r="F32" s="270"/>
      <c r="G32" s="270"/>
      <c r="H32" s="270"/>
      <c r="I32" s="270">
        <v>2</v>
      </c>
      <c r="J32" s="270"/>
      <c r="K32" s="189">
        <v>26</v>
      </c>
      <c r="L32" s="126"/>
      <c r="M32" s="187" t="s">
        <v>118</v>
      </c>
      <c r="N32" s="188">
        <v>14</v>
      </c>
      <c r="O32" s="126"/>
      <c r="P32" s="126"/>
      <c r="Q32" s="126"/>
      <c r="R32" s="126"/>
      <c r="S32" s="126"/>
      <c r="T32" s="126"/>
      <c r="U32" s="126"/>
      <c r="V32" s="126"/>
      <c r="W32" s="126"/>
      <c r="X32" s="126"/>
      <c r="Y32" s="126"/>
    </row>
    <row r="33" spans="1:25" ht="21" customHeight="1">
      <c r="A33" s="269" t="s">
        <v>125</v>
      </c>
      <c r="B33" s="134"/>
      <c r="C33" s="270">
        <v>2</v>
      </c>
      <c r="D33" s="270"/>
      <c r="E33" s="270">
        <v>12</v>
      </c>
      <c r="F33" s="270"/>
      <c r="G33" s="270">
        <v>13</v>
      </c>
      <c r="H33" s="270"/>
      <c r="I33" s="270">
        <v>11</v>
      </c>
      <c r="J33" s="270"/>
      <c r="K33" s="189">
        <v>38</v>
      </c>
      <c r="L33" s="126"/>
      <c r="M33" s="187" t="s">
        <v>122</v>
      </c>
      <c r="N33" s="188">
        <v>14</v>
      </c>
      <c r="O33" s="126"/>
      <c r="P33" s="126"/>
      <c r="Q33" s="126"/>
      <c r="R33" s="126"/>
      <c r="S33" s="126"/>
      <c r="T33" s="126"/>
      <c r="U33" s="126"/>
      <c r="V33" s="126"/>
      <c r="W33" s="126"/>
      <c r="X33" s="126"/>
      <c r="Y33" s="126"/>
    </row>
    <row r="34" spans="1:25" ht="21" customHeight="1">
      <c r="A34" s="269" t="s">
        <v>126</v>
      </c>
      <c r="B34" s="134"/>
      <c r="C34" s="270">
        <v>3</v>
      </c>
      <c r="D34" s="270"/>
      <c r="E34" s="270">
        <v>19</v>
      </c>
      <c r="F34" s="270"/>
      <c r="G34" s="270">
        <v>16</v>
      </c>
      <c r="H34" s="270"/>
      <c r="I34" s="270">
        <v>19</v>
      </c>
      <c r="J34" s="270"/>
      <c r="K34" s="189">
        <v>57</v>
      </c>
      <c r="L34" s="126"/>
      <c r="M34" s="187" t="s">
        <v>115</v>
      </c>
      <c r="N34" s="188">
        <v>12</v>
      </c>
      <c r="O34" s="126"/>
      <c r="P34" s="126"/>
      <c r="Q34" s="126"/>
      <c r="R34" s="126"/>
      <c r="S34" s="126"/>
      <c r="T34" s="126"/>
      <c r="U34" s="126"/>
      <c r="V34" s="126"/>
      <c r="W34" s="126"/>
      <c r="X34" s="126"/>
      <c r="Y34" s="126"/>
    </row>
    <row r="35" spans="1:25" ht="21" customHeight="1">
      <c r="A35" s="269" t="s">
        <v>127</v>
      </c>
      <c r="B35" s="134"/>
      <c r="C35" s="270"/>
      <c r="D35" s="270"/>
      <c r="E35" s="270">
        <v>36</v>
      </c>
      <c r="F35" s="270"/>
      <c r="G35" s="270">
        <v>5</v>
      </c>
      <c r="H35" s="270"/>
      <c r="I35" s="270">
        <v>5</v>
      </c>
      <c r="J35" s="270"/>
      <c r="K35" s="189">
        <v>46</v>
      </c>
      <c r="L35" s="126"/>
      <c r="M35" s="187" t="s">
        <v>121</v>
      </c>
      <c r="N35" s="188">
        <v>12</v>
      </c>
      <c r="O35" s="126"/>
      <c r="P35" s="126"/>
      <c r="Q35" s="126"/>
      <c r="R35" s="126"/>
      <c r="S35" s="126"/>
      <c r="T35" s="126"/>
      <c r="U35" s="126"/>
      <c r="V35" s="126"/>
      <c r="W35" s="126"/>
      <c r="X35" s="126"/>
      <c r="Y35" s="126"/>
    </row>
    <row r="36" spans="1:25" ht="21" customHeight="1">
      <c r="A36" s="269" t="s">
        <v>128</v>
      </c>
      <c r="B36" s="134"/>
      <c r="C36" s="270">
        <v>2</v>
      </c>
      <c r="D36" s="270"/>
      <c r="E36" s="270">
        <v>13</v>
      </c>
      <c r="F36" s="270"/>
      <c r="G36" s="270"/>
      <c r="H36" s="270"/>
      <c r="I36" s="270">
        <v>9</v>
      </c>
      <c r="J36" s="270"/>
      <c r="K36" s="189">
        <v>24</v>
      </c>
      <c r="L36" s="126"/>
      <c r="M36" s="187" t="s">
        <v>132</v>
      </c>
      <c r="N36" s="188">
        <v>10</v>
      </c>
      <c r="O36" s="126"/>
      <c r="P36" s="126"/>
      <c r="Q36" s="126"/>
      <c r="R36" s="126"/>
      <c r="S36" s="126"/>
      <c r="T36" s="126"/>
      <c r="U36" s="126"/>
      <c r="V36" s="126"/>
      <c r="W36" s="126"/>
      <c r="X36" s="126"/>
      <c r="Y36" s="126"/>
    </row>
    <row r="37" spans="1:25" ht="21" customHeight="1">
      <c r="A37" s="269" t="s">
        <v>129</v>
      </c>
      <c r="B37" s="134"/>
      <c r="C37" s="270">
        <v>5</v>
      </c>
      <c r="D37" s="270"/>
      <c r="E37" s="270">
        <v>32</v>
      </c>
      <c r="F37" s="270"/>
      <c r="G37" s="270">
        <v>37</v>
      </c>
      <c r="H37" s="270"/>
      <c r="I37" s="270">
        <v>110</v>
      </c>
      <c r="J37" s="270"/>
      <c r="K37" s="189">
        <v>184</v>
      </c>
      <c r="L37" s="126"/>
      <c r="M37" s="187" t="s">
        <v>105</v>
      </c>
      <c r="N37" s="188">
        <v>6</v>
      </c>
      <c r="O37" s="126"/>
      <c r="P37" s="126"/>
      <c r="Q37" s="126"/>
      <c r="R37" s="126"/>
      <c r="S37" s="126"/>
      <c r="T37" s="126"/>
      <c r="U37" s="126"/>
      <c r="V37" s="126"/>
      <c r="W37" s="126"/>
      <c r="X37" s="126"/>
      <c r="Y37" s="126"/>
    </row>
    <row r="38" spans="1:25" ht="21" customHeight="1">
      <c r="A38" s="269" t="s">
        <v>130</v>
      </c>
      <c r="B38" s="134"/>
      <c r="C38" s="270"/>
      <c r="D38" s="270"/>
      <c r="E38" s="270">
        <v>2</v>
      </c>
      <c r="F38" s="270"/>
      <c r="G38" s="270">
        <v>2</v>
      </c>
      <c r="H38" s="270"/>
      <c r="I38" s="270">
        <v>1</v>
      </c>
      <c r="J38" s="270"/>
      <c r="K38" s="189">
        <v>5</v>
      </c>
      <c r="L38" s="126"/>
      <c r="M38" s="187" t="s">
        <v>119</v>
      </c>
      <c r="N38" s="188">
        <v>5</v>
      </c>
      <c r="O38" s="126"/>
      <c r="P38" s="126"/>
      <c r="Q38" s="126"/>
      <c r="R38" s="126"/>
      <c r="S38" s="126"/>
      <c r="T38" s="126"/>
      <c r="U38" s="126"/>
      <c r="V38" s="126"/>
      <c r="W38" s="126"/>
      <c r="X38" s="126"/>
      <c r="Y38" s="126"/>
    </row>
    <row r="39" spans="1:25" ht="21" customHeight="1">
      <c r="A39" s="269" t="s">
        <v>131</v>
      </c>
      <c r="B39" s="134"/>
      <c r="C39" s="270">
        <v>9</v>
      </c>
      <c r="D39" s="270"/>
      <c r="E39" s="270">
        <v>23</v>
      </c>
      <c r="F39" s="270"/>
      <c r="G39" s="270">
        <v>19</v>
      </c>
      <c r="H39" s="270"/>
      <c r="I39" s="270">
        <v>31</v>
      </c>
      <c r="J39" s="270"/>
      <c r="K39" s="189">
        <v>82</v>
      </c>
      <c r="L39" s="126"/>
      <c r="M39" s="187" t="s">
        <v>130</v>
      </c>
      <c r="N39" s="188">
        <v>5</v>
      </c>
      <c r="O39" s="126"/>
      <c r="P39" s="126"/>
      <c r="Q39" s="126"/>
      <c r="R39" s="126"/>
      <c r="S39" s="126"/>
      <c r="T39" s="126"/>
      <c r="U39" s="126"/>
      <c r="V39" s="126"/>
      <c r="W39" s="126"/>
      <c r="X39" s="126"/>
      <c r="Y39" s="126"/>
    </row>
    <row r="40" spans="1:25" ht="21" customHeight="1">
      <c r="A40" s="269" t="s">
        <v>132</v>
      </c>
      <c r="B40" s="134"/>
      <c r="C40" s="270">
        <v>4</v>
      </c>
      <c r="D40" s="270"/>
      <c r="E40" s="270">
        <v>6</v>
      </c>
      <c r="F40" s="270"/>
      <c r="G40" s="270"/>
      <c r="H40" s="270"/>
      <c r="I40" s="270"/>
      <c r="J40" s="270"/>
      <c r="K40" s="189">
        <v>10</v>
      </c>
      <c r="L40" s="126"/>
      <c r="M40" s="187" t="s">
        <v>110</v>
      </c>
      <c r="N40" s="188">
        <v>4</v>
      </c>
      <c r="O40" s="126"/>
      <c r="P40" s="126"/>
      <c r="Q40" s="126"/>
      <c r="R40" s="126"/>
      <c r="S40" s="126"/>
      <c r="T40" s="126"/>
      <c r="U40" s="126"/>
      <c r="V40" s="126"/>
      <c r="W40" s="126"/>
      <c r="X40" s="126"/>
      <c r="Y40" s="126"/>
    </row>
    <row r="41" spans="1:25" ht="21" customHeight="1">
      <c r="A41" s="269" t="s">
        <v>133</v>
      </c>
      <c r="B41" s="134"/>
      <c r="C41" s="270">
        <v>2</v>
      </c>
      <c r="D41" s="270"/>
      <c r="E41" s="270">
        <v>89</v>
      </c>
      <c r="F41" s="270"/>
      <c r="G41" s="270">
        <v>2</v>
      </c>
      <c r="H41" s="270"/>
      <c r="I41" s="270">
        <v>30</v>
      </c>
      <c r="J41" s="270"/>
      <c r="K41" s="189">
        <v>123</v>
      </c>
      <c r="L41" s="126"/>
      <c r="M41" s="187" t="s">
        <v>123</v>
      </c>
      <c r="N41" s="188">
        <v>4</v>
      </c>
      <c r="O41" s="126"/>
      <c r="P41" s="126"/>
      <c r="Q41" s="126"/>
      <c r="R41" s="126"/>
      <c r="S41" s="126"/>
      <c r="T41" s="126"/>
      <c r="U41" s="126"/>
      <c r="V41" s="126"/>
      <c r="W41" s="126"/>
      <c r="X41" s="126"/>
      <c r="Y41" s="126"/>
    </row>
    <row r="42" spans="1:25" ht="21" customHeight="1">
      <c r="A42" s="269" t="s">
        <v>528</v>
      </c>
      <c r="B42" s="134"/>
      <c r="C42" s="270">
        <v>4</v>
      </c>
      <c r="D42" s="270"/>
      <c r="E42" s="270">
        <v>16</v>
      </c>
      <c r="F42" s="270"/>
      <c r="G42" s="270">
        <v>22</v>
      </c>
      <c r="H42" s="270"/>
      <c r="I42" s="270">
        <v>45</v>
      </c>
      <c r="J42" s="270"/>
      <c r="K42" s="189">
        <v>87</v>
      </c>
      <c r="L42" s="126"/>
      <c r="M42" s="187" t="s">
        <v>104</v>
      </c>
      <c r="N42" s="188">
        <v>3</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104</v>
      </c>
      <c r="D44" s="191">
        <v>0</v>
      </c>
      <c r="E44" s="191">
        <v>772</v>
      </c>
      <c r="F44" s="191">
        <v>0</v>
      </c>
      <c r="G44" s="191">
        <v>349</v>
      </c>
      <c r="H44" s="191">
        <v>0</v>
      </c>
      <c r="I44" s="191">
        <v>801</v>
      </c>
      <c r="J44" s="191">
        <v>0</v>
      </c>
      <c r="K44" s="191">
        <v>2026</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90CF0-080D-4B74-AE2E-961516C1C0DF}">
  <sheetPr>
    <pageSetUpPr fitToPage="1"/>
  </sheetPr>
  <dimension ref="A1:Y51"/>
  <sheetViews>
    <sheetView view="pageBreakPreview" zoomScale="85" zoomScaleNormal="100" zoomScaleSheetLayoutView="85" workbookViewId="0">
      <selection activeCell="F25" sqref="F25"/>
    </sheetView>
  </sheetViews>
  <sheetFormatPr baseColWidth="10" defaultColWidth="11.42578125" defaultRowHeight="12.75"/>
  <cols>
    <col min="1" max="1" width="30.7109375" customWidth="1"/>
    <col min="2" max="2" width="1.42578125" customWidth="1"/>
    <col min="3" max="3" width="6.140625" customWidth="1"/>
    <col min="4" max="4" width="7" customWidth="1"/>
    <col min="5" max="5" width="6.140625" customWidth="1"/>
    <col min="6" max="6" width="6.85546875" customWidth="1"/>
    <col min="7" max="7" width="6.140625" customWidth="1"/>
    <col min="8" max="8" width="7.28515625" customWidth="1"/>
    <col min="9" max="9" width="6.140625" customWidth="1"/>
    <col min="10" max="10" width="6.85546875" customWidth="1"/>
    <col min="11" max="11" width="7.140625" customWidth="1"/>
    <col min="12" max="12" width="1.42578125" customWidth="1"/>
    <col min="13" max="14" width="24.7109375" customWidth="1"/>
  </cols>
  <sheetData>
    <row r="1" spans="1:25" ht="24.9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69.95" customHeight="1">
      <c r="A2" s="615" t="s">
        <v>525</v>
      </c>
      <c r="B2" s="615"/>
      <c r="C2" s="615"/>
      <c r="D2" s="615"/>
      <c r="E2" s="615"/>
      <c r="F2" s="615"/>
      <c r="G2" s="615"/>
      <c r="H2" s="615"/>
      <c r="I2" s="615"/>
      <c r="J2" s="615"/>
      <c r="K2" s="615"/>
      <c r="L2" s="615"/>
      <c r="M2" s="615"/>
      <c r="N2" s="615"/>
      <c r="O2" s="615"/>
      <c r="P2" s="615"/>
      <c r="Q2" s="615"/>
      <c r="R2" s="615"/>
      <c r="S2" s="615"/>
      <c r="T2" s="615"/>
      <c r="U2" s="615"/>
      <c r="V2" s="615"/>
      <c r="W2" s="615"/>
      <c r="X2" s="615"/>
      <c r="Y2" s="615"/>
    </row>
    <row r="3" spans="1:25" ht="30" customHeight="1">
      <c r="A3" s="615" t="str">
        <f>UPPER(CONCATENATE("Febrero 2024"))</f>
        <v>FEBRERO 2024</v>
      </c>
      <c r="B3" s="615"/>
      <c r="C3" s="615"/>
      <c r="D3" s="615"/>
      <c r="E3" s="615"/>
      <c r="F3" s="615"/>
      <c r="G3" s="615"/>
      <c r="H3" s="615"/>
      <c r="I3" s="615"/>
      <c r="J3" s="615"/>
      <c r="K3" s="615"/>
      <c r="L3" s="615"/>
      <c r="M3" s="615"/>
      <c r="N3" s="615"/>
      <c r="O3" s="615"/>
      <c r="P3" s="615"/>
      <c r="Q3" s="615"/>
      <c r="R3" s="615"/>
      <c r="S3" s="615"/>
      <c r="T3" s="615"/>
      <c r="U3" s="615"/>
      <c r="V3" s="615"/>
      <c r="W3" s="615"/>
      <c r="X3" s="615"/>
      <c r="Y3" s="615"/>
    </row>
    <row r="4" spans="1:25">
      <c r="A4" s="134"/>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30" customHeight="1">
      <c r="A5" s="635" t="s">
        <v>148</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25" ht="18" customHeight="1">
      <c r="A6" s="607" t="s">
        <v>204</v>
      </c>
      <c r="B6" s="637"/>
      <c r="C6" s="607" t="s">
        <v>152</v>
      </c>
      <c r="D6" s="607"/>
      <c r="E6" s="607"/>
      <c r="F6" s="607"/>
      <c r="G6" s="607" t="s">
        <v>153</v>
      </c>
      <c r="H6" s="607"/>
      <c r="I6" s="607"/>
      <c r="J6" s="607"/>
      <c r="K6" s="607" t="s">
        <v>87</v>
      </c>
      <c r="L6" s="126"/>
      <c r="M6" s="126"/>
      <c r="N6" s="126"/>
      <c r="O6" s="126"/>
      <c r="P6" s="126"/>
      <c r="Q6" s="126"/>
      <c r="R6" s="126"/>
      <c r="S6" s="126"/>
      <c r="T6" s="126"/>
      <c r="U6" s="126"/>
      <c r="V6" s="126"/>
      <c r="W6" s="126"/>
      <c r="X6" s="126"/>
      <c r="Y6" s="126"/>
    </row>
    <row r="7" spans="1:25" ht="18" customHeight="1">
      <c r="A7" s="607"/>
      <c r="B7" s="637"/>
      <c r="C7" s="607" t="s">
        <v>526</v>
      </c>
      <c r="D7" s="607"/>
      <c r="E7" s="607" t="s">
        <v>527</v>
      </c>
      <c r="F7" s="607"/>
      <c r="G7" s="607" t="s">
        <v>526</v>
      </c>
      <c r="H7" s="607"/>
      <c r="I7" s="607" t="s">
        <v>527</v>
      </c>
      <c r="J7" s="607"/>
      <c r="K7" s="607"/>
      <c r="L7" s="126"/>
      <c r="M7" s="126"/>
      <c r="N7" s="126"/>
      <c r="O7" s="126"/>
      <c r="P7" s="126"/>
      <c r="Q7" s="126"/>
      <c r="R7" s="126"/>
      <c r="S7" s="126"/>
      <c r="T7" s="126"/>
      <c r="U7" s="126"/>
      <c r="V7" s="126"/>
      <c r="W7" s="126"/>
      <c r="X7" s="126"/>
      <c r="Y7" s="126"/>
    </row>
    <row r="8" spans="1:25" ht="18" customHeight="1">
      <c r="A8" s="607"/>
      <c r="B8" s="637"/>
      <c r="C8" s="305" t="s">
        <v>100</v>
      </c>
      <c r="D8" s="305" t="s">
        <v>101</v>
      </c>
      <c r="E8" s="305" t="s">
        <v>100</v>
      </c>
      <c r="F8" s="305" t="s">
        <v>101</v>
      </c>
      <c r="G8" s="305" t="s">
        <v>100</v>
      </c>
      <c r="H8" s="305" t="s">
        <v>101</v>
      </c>
      <c r="I8" s="305" t="s">
        <v>100</v>
      </c>
      <c r="J8" s="305" t="s">
        <v>101</v>
      </c>
      <c r="K8" s="607"/>
      <c r="L8" s="126"/>
      <c r="M8" s="126"/>
      <c r="N8" s="126"/>
      <c r="O8" s="126"/>
      <c r="P8" s="126"/>
      <c r="Q8" s="126"/>
      <c r="R8" s="126"/>
      <c r="S8" s="126"/>
      <c r="T8" s="126"/>
      <c r="U8" s="126"/>
      <c r="V8" s="126"/>
      <c r="W8" s="126"/>
      <c r="X8" s="126"/>
      <c r="Y8" s="126"/>
    </row>
    <row r="9" spans="1:25" ht="8.1" customHeight="1">
      <c r="A9" s="134"/>
      <c r="B9" s="134"/>
      <c r="C9" s="134"/>
      <c r="D9" s="134"/>
      <c r="E9" s="134"/>
      <c r="F9" s="134"/>
      <c r="G9" s="134"/>
      <c r="H9" s="134"/>
      <c r="I9" s="134"/>
      <c r="J9" s="134"/>
      <c r="K9" s="134"/>
      <c r="L9" s="126"/>
      <c r="M9" s="126"/>
      <c r="N9" s="126"/>
      <c r="O9" s="126"/>
      <c r="P9" s="126"/>
      <c r="Q9" s="126"/>
      <c r="R9" s="126"/>
      <c r="S9" s="126"/>
      <c r="T9" s="126"/>
      <c r="U9" s="126"/>
      <c r="V9" s="126"/>
      <c r="W9" s="126"/>
      <c r="X9" s="126"/>
      <c r="Y9" s="126"/>
    </row>
    <row r="10" spans="1:25" ht="21" customHeight="1">
      <c r="A10" s="269" t="s">
        <v>102</v>
      </c>
      <c r="B10" s="134"/>
      <c r="C10" s="270"/>
      <c r="D10" s="270"/>
      <c r="E10" s="270">
        <v>3</v>
      </c>
      <c r="F10" s="270"/>
      <c r="G10" s="270"/>
      <c r="H10" s="270"/>
      <c r="I10" s="270"/>
      <c r="J10" s="270"/>
      <c r="K10" s="189">
        <v>3</v>
      </c>
      <c r="L10" s="126"/>
      <c r="M10" s="187" t="s">
        <v>108</v>
      </c>
      <c r="N10" s="188">
        <v>16</v>
      </c>
      <c r="O10" s="126"/>
      <c r="P10" s="126"/>
      <c r="Q10" s="126"/>
      <c r="R10" s="126"/>
      <c r="S10" s="126"/>
      <c r="T10" s="126"/>
      <c r="U10" s="126"/>
      <c r="V10" s="126"/>
      <c r="W10" s="126"/>
      <c r="X10" s="126"/>
      <c r="Y10" s="126"/>
    </row>
    <row r="11" spans="1:25" ht="21" customHeight="1">
      <c r="A11" s="269" t="s">
        <v>103</v>
      </c>
      <c r="B11" s="134"/>
      <c r="C11" s="270"/>
      <c r="D11" s="270"/>
      <c r="E11" s="270">
        <v>1</v>
      </c>
      <c r="F11" s="270"/>
      <c r="G11" s="270"/>
      <c r="H11" s="270"/>
      <c r="I11" s="270">
        <v>1</v>
      </c>
      <c r="J11" s="270"/>
      <c r="K11" s="189">
        <v>2</v>
      </c>
      <c r="L11" s="126"/>
      <c r="M11" s="187" t="s">
        <v>131</v>
      </c>
      <c r="N11" s="188">
        <v>12</v>
      </c>
      <c r="O11" s="126"/>
      <c r="P11" s="126"/>
      <c r="Q11" s="126"/>
      <c r="R11" s="126"/>
      <c r="S11" s="126"/>
      <c r="T11" s="126"/>
      <c r="U11" s="126"/>
      <c r="V11" s="126"/>
      <c r="W11" s="126"/>
      <c r="X11" s="126"/>
      <c r="Y11" s="126"/>
    </row>
    <row r="12" spans="1:25" ht="21" customHeight="1">
      <c r="A12" s="269" t="s">
        <v>104</v>
      </c>
      <c r="B12" s="134"/>
      <c r="C12" s="270"/>
      <c r="D12" s="270"/>
      <c r="E12" s="270">
        <v>1</v>
      </c>
      <c r="F12" s="270"/>
      <c r="G12" s="270"/>
      <c r="H12" s="270"/>
      <c r="I12" s="270"/>
      <c r="J12" s="270"/>
      <c r="K12" s="189">
        <v>1</v>
      </c>
      <c r="L12" s="126"/>
      <c r="M12" s="187" t="s">
        <v>106</v>
      </c>
      <c r="N12" s="188">
        <v>10</v>
      </c>
      <c r="O12" s="126"/>
      <c r="P12" s="126"/>
      <c r="Q12" s="126"/>
      <c r="R12" s="126"/>
      <c r="S12" s="126"/>
      <c r="T12" s="126"/>
      <c r="U12" s="126"/>
      <c r="V12" s="126"/>
      <c r="W12" s="126"/>
      <c r="X12" s="126"/>
      <c r="Y12" s="126"/>
    </row>
    <row r="13" spans="1:25" ht="21" customHeight="1">
      <c r="A13" s="269" t="s">
        <v>105</v>
      </c>
      <c r="B13" s="134"/>
      <c r="C13" s="270"/>
      <c r="D13" s="270"/>
      <c r="E13" s="270"/>
      <c r="F13" s="270"/>
      <c r="G13" s="270"/>
      <c r="H13" s="270"/>
      <c r="I13" s="270"/>
      <c r="J13" s="270"/>
      <c r="K13" s="189">
        <v>0</v>
      </c>
      <c r="L13" s="126"/>
      <c r="M13" s="187" t="s">
        <v>129</v>
      </c>
      <c r="N13" s="188">
        <v>10</v>
      </c>
      <c r="O13" s="126"/>
      <c r="P13" s="126"/>
      <c r="Q13" s="126"/>
      <c r="R13" s="126"/>
      <c r="S13" s="126"/>
      <c r="T13" s="126"/>
      <c r="U13" s="126"/>
      <c r="V13" s="126"/>
      <c r="W13" s="126"/>
      <c r="X13" s="126"/>
      <c r="Y13" s="126"/>
    </row>
    <row r="14" spans="1:25" ht="21" customHeight="1">
      <c r="A14" s="269" t="s">
        <v>106</v>
      </c>
      <c r="B14" s="134"/>
      <c r="C14" s="270">
        <v>1</v>
      </c>
      <c r="D14" s="270"/>
      <c r="E14" s="270">
        <v>7</v>
      </c>
      <c r="F14" s="270"/>
      <c r="G14" s="270"/>
      <c r="H14" s="270"/>
      <c r="I14" s="270">
        <v>2</v>
      </c>
      <c r="J14" s="270"/>
      <c r="K14" s="189">
        <v>10</v>
      </c>
      <c r="L14" s="126"/>
      <c r="M14" s="187" t="s">
        <v>114</v>
      </c>
      <c r="N14" s="188">
        <v>9</v>
      </c>
      <c r="O14" s="126"/>
      <c r="P14" s="126"/>
      <c r="Q14" s="126"/>
      <c r="R14" s="126"/>
      <c r="S14" s="126"/>
      <c r="T14" s="126"/>
      <c r="U14" s="126"/>
      <c r="V14" s="126"/>
      <c r="W14" s="126"/>
      <c r="X14" s="126"/>
      <c r="Y14" s="126"/>
    </row>
    <row r="15" spans="1:25" ht="21" customHeight="1">
      <c r="A15" s="269" t="s">
        <v>107</v>
      </c>
      <c r="B15" s="134"/>
      <c r="C15" s="270"/>
      <c r="D15" s="270"/>
      <c r="E15" s="270">
        <v>3</v>
      </c>
      <c r="F15" s="270"/>
      <c r="G15" s="270">
        <v>1</v>
      </c>
      <c r="H15" s="270"/>
      <c r="I15" s="270">
        <v>1</v>
      </c>
      <c r="J15" s="270"/>
      <c r="K15" s="189">
        <v>5</v>
      </c>
      <c r="L15" s="126"/>
      <c r="M15" s="187" t="s">
        <v>122</v>
      </c>
      <c r="N15" s="188">
        <v>9</v>
      </c>
      <c r="O15" s="126"/>
      <c r="P15" s="126"/>
      <c r="Q15" s="126"/>
      <c r="R15" s="126"/>
      <c r="S15" s="126"/>
      <c r="T15" s="126"/>
      <c r="U15" s="126"/>
      <c r="V15" s="126"/>
      <c r="W15" s="126"/>
      <c r="X15" s="126"/>
      <c r="Y15" s="126"/>
    </row>
    <row r="16" spans="1:25" ht="21" customHeight="1">
      <c r="A16" s="269" t="s">
        <v>108</v>
      </c>
      <c r="B16" s="134"/>
      <c r="C16" s="270"/>
      <c r="D16" s="270"/>
      <c r="E16" s="270">
        <v>7</v>
      </c>
      <c r="F16" s="270"/>
      <c r="G16" s="270">
        <v>4</v>
      </c>
      <c r="H16" s="270"/>
      <c r="I16" s="270">
        <v>5</v>
      </c>
      <c r="J16" s="270"/>
      <c r="K16" s="189">
        <v>16</v>
      </c>
      <c r="L16" s="126"/>
      <c r="M16" s="187" t="s">
        <v>112</v>
      </c>
      <c r="N16" s="188">
        <v>6</v>
      </c>
      <c r="O16" s="126"/>
      <c r="P16" s="126"/>
      <c r="Q16" s="126"/>
      <c r="R16" s="126"/>
      <c r="S16" s="126"/>
      <c r="T16" s="126"/>
      <c r="U16" s="126"/>
      <c r="V16" s="126"/>
      <c r="W16" s="126"/>
      <c r="X16" s="126"/>
      <c r="Y16" s="126"/>
    </row>
    <row r="17" spans="1:25" ht="21" customHeight="1">
      <c r="A17" s="269" t="s">
        <v>109</v>
      </c>
      <c r="B17" s="134"/>
      <c r="C17" s="270"/>
      <c r="D17" s="270"/>
      <c r="E17" s="270">
        <v>2</v>
      </c>
      <c r="F17" s="270"/>
      <c r="G17" s="270"/>
      <c r="H17" s="270"/>
      <c r="I17" s="270">
        <v>1</v>
      </c>
      <c r="J17" s="270"/>
      <c r="K17" s="189">
        <v>3</v>
      </c>
      <c r="L17" s="126"/>
      <c r="M17" s="187" t="s">
        <v>118</v>
      </c>
      <c r="N17" s="188">
        <v>6</v>
      </c>
      <c r="O17" s="126"/>
      <c r="P17" s="126"/>
      <c r="Q17" s="126"/>
      <c r="R17" s="126"/>
      <c r="S17" s="126"/>
      <c r="T17" s="126"/>
      <c r="U17" s="126"/>
      <c r="V17" s="126"/>
      <c r="W17" s="126"/>
      <c r="X17" s="126"/>
      <c r="Y17" s="126"/>
    </row>
    <row r="18" spans="1:25" ht="21" customHeight="1">
      <c r="A18" s="269" t="s">
        <v>110</v>
      </c>
      <c r="B18" s="134"/>
      <c r="C18" s="270"/>
      <c r="D18" s="270"/>
      <c r="E18" s="270"/>
      <c r="F18" s="270"/>
      <c r="G18" s="270"/>
      <c r="H18" s="270"/>
      <c r="I18" s="270"/>
      <c r="J18" s="270"/>
      <c r="K18" s="189">
        <v>0</v>
      </c>
      <c r="L18" s="126"/>
      <c r="M18" s="187" t="s">
        <v>107</v>
      </c>
      <c r="N18" s="188">
        <v>5</v>
      </c>
      <c r="O18" s="126"/>
      <c r="P18" s="126"/>
      <c r="Q18" s="126"/>
      <c r="R18" s="126"/>
      <c r="S18" s="126"/>
      <c r="T18" s="126"/>
      <c r="U18" s="126"/>
      <c r="V18" s="126"/>
      <c r="W18" s="126"/>
      <c r="X18" s="126"/>
      <c r="Y18" s="126"/>
    </row>
    <row r="19" spans="1:25" ht="21" customHeight="1">
      <c r="A19" s="269" t="s">
        <v>111</v>
      </c>
      <c r="B19" s="134"/>
      <c r="C19" s="270"/>
      <c r="D19" s="270"/>
      <c r="E19" s="270">
        <v>2</v>
      </c>
      <c r="F19" s="270"/>
      <c r="G19" s="270"/>
      <c r="H19" s="270"/>
      <c r="I19" s="270"/>
      <c r="J19" s="270"/>
      <c r="K19" s="189">
        <v>2</v>
      </c>
      <c r="L19" s="126"/>
      <c r="M19" s="187" t="s">
        <v>117</v>
      </c>
      <c r="N19" s="188">
        <v>4</v>
      </c>
      <c r="O19" s="126"/>
      <c r="P19" s="126"/>
      <c r="Q19" s="126"/>
      <c r="R19" s="126"/>
      <c r="S19" s="126"/>
      <c r="T19" s="126"/>
      <c r="U19" s="126"/>
      <c r="V19" s="126"/>
      <c r="W19" s="126"/>
      <c r="X19" s="126"/>
      <c r="Y19" s="126"/>
    </row>
    <row r="20" spans="1:25" ht="21" customHeight="1">
      <c r="A20" s="269" t="s">
        <v>112</v>
      </c>
      <c r="B20" s="134"/>
      <c r="C20" s="270"/>
      <c r="D20" s="270"/>
      <c r="E20" s="270"/>
      <c r="F20" s="270"/>
      <c r="G20" s="270">
        <v>2</v>
      </c>
      <c r="H20" s="270"/>
      <c r="I20" s="270">
        <v>4</v>
      </c>
      <c r="J20" s="270"/>
      <c r="K20" s="189">
        <v>6</v>
      </c>
      <c r="L20" s="126"/>
      <c r="M20" s="187" t="s">
        <v>120</v>
      </c>
      <c r="N20" s="188">
        <v>4</v>
      </c>
      <c r="O20" s="126"/>
      <c r="P20" s="126"/>
      <c r="Q20" s="126"/>
      <c r="R20" s="126"/>
      <c r="S20" s="126"/>
      <c r="T20" s="126"/>
      <c r="U20" s="126"/>
      <c r="V20" s="126"/>
      <c r="W20" s="126"/>
      <c r="X20" s="126"/>
      <c r="Y20" s="126"/>
    </row>
    <row r="21" spans="1:25" ht="21" customHeight="1">
      <c r="A21" s="269" t="s">
        <v>113</v>
      </c>
      <c r="B21" s="134"/>
      <c r="C21" s="270"/>
      <c r="D21" s="270"/>
      <c r="E21" s="270">
        <v>2</v>
      </c>
      <c r="F21" s="270"/>
      <c r="G21" s="270"/>
      <c r="H21" s="270"/>
      <c r="I21" s="270">
        <v>1</v>
      </c>
      <c r="J21" s="270"/>
      <c r="K21" s="189">
        <v>3</v>
      </c>
      <c r="L21" s="126"/>
      <c r="M21" s="187" t="s">
        <v>133</v>
      </c>
      <c r="N21" s="188">
        <v>4</v>
      </c>
      <c r="O21" s="126"/>
      <c r="P21" s="126"/>
      <c r="Q21" s="126"/>
      <c r="R21" s="126"/>
      <c r="S21" s="126"/>
      <c r="T21" s="126"/>
      <c r="U21" s="126"/>
      <c r="V21" s="126"/>
      <c r="W21" s="126"/>
      <c r="X21" s="126"/>
      <c r="Y21" s="126"/>
    </row>
    <row r="22" spans="1:25" ht="21" customHeight="1">
      <c r="A22" s="269" t="s">
        <v>114</v>
      </c>
      <c r="B22" s="134"/>
      <c r="C22" s="270"/>
      <c r="D22" s="270"/>
      <c r="E22" s="270">
        <v>5</v>
      </c>
      <c r="F22" s="270"/>
      <c r="G22" s="270">
        <v>2</v>
      </c>
      <c r="H22" s="270"/>
      <c r="I22" s="270">
        <v>2</v>
      </c>
      <c r="J22" s="270"/>
      <c r="K22" s="189">
        <v>9</v>
      </c>
      <c r="L22" s="126"/>
      <c r="M22" s="187" t="s">
        <v>102</v>
      </c>
      <c r="N22" s="188">
        <v>3</v>
      </c>
      <c r="O22" s="126"/>
      <c r="P22" s="126"/>
      <c r="Q22" s="126"/>
      <c r="R22" s="126"/>
      <c r="S22" s="126"/>
      <c r="T22" s="126"/>
      <c r="U22" s="126"/>
      <c r="V22" s="126"/>
      <c r="W22" s="126"/>
      <c r="X22" s="126"/>
      <c r="Y22" s="126"/>
    </row>
    <row r="23" spans="1:25" ht="21" customHeight="1">
      <c r="A23" s="269" t="s">
        <v>115</v>
      </c>
      <c r="B23" s="134"/>
      <c r="C23" s="270">
        <v>1</v>
      </c>
      <c r="D23" s="270"/>
      <c r="E23" s="270">
        <v>2</v>
      </c>
      <c r="F23" s="270"/>
      <c r="G23" s="270"/>
      <c r="H23" s="270"/>
      <c r="I23" s="270"/>
      <c r="J23" s="270"/>
      <c r="K23" s="189">
        <v>3</v>
      </c>
      <c r="L23" s="126"/>
      <c r="M23" s="187" t="s">
        <v>109</v>
      </c>
      <c r="N23" s="188">
        <v>3</v>
      </c>
      <c r="O23" s="126"/>
      <c r="P23" s="126"/>
      <c r="Q23" s="126"/>
      <c r="R23" s="126"/>
      <c r="S23" s="126"/>
      <c r="T23" s="126"/>
      <c r="U23" s="126"/>
      <c r="V23" s="126"/>
      <c r="W23" s="126"/>
      <c r="X23" s="126"/>
      <c r="Y23" s="126"/>
    </row>
    <row r="24" spans="1:25" ht="21" customHeight="1">
      <c r="A24" s="269" t="s">
        <v>116</v>
      </c>
      <c r="B24" s="134"/>
      <c r="C24" s="270">
        <v>1</v>
      </c>
      <c r="D24" s="270"/>
      <c r="E24" s="270">
        <v>1</v>
      </c>
      <c r="F24" s="270"/>
      <c r="G24" s="270"/>
      <c r="H24" s="270"/>
      <c r="I24" s="270">
        <v>1</v>
      </c>
      <c r="J24" s="270"/>
      <c r="K24" s="189">
        <v>3</v>
      </c>
      <c r="L24" s="126"/>
      <c r="M24" s="187" t="s">
        <v>113</v>
      </c>
      <c r="N24" s="188">
        <v>3</v>
      </c>
      <c r="O24" s="126"/>
      <c r="P24" s="126"/>
      <c r="Q24" s="126"/>
      <c r="R24" s="126"/>
      <c r="S24" s="126"/>
      <c r="T24" s="126"/>
      <c r="U24" s="126"/>
      <c r="V24" s="126"/>
      <c r="W24" s="126"/>
      <c r="X24" s="126"/>
      <c r="Y24" s="126"/>
    </row>
    <row r="25" spans="1:25" ht="21" customHeight="1">
      <c r="A25" s="269" t="s">
        <v>117</v>
      </c>
      <c r="B25" s="134"/>
      <c r="C25" s="270"/>
      <c r="D25" s="270"/>
      <c r="E25" s="270">
        <v>1</v>
      </c>
      <c r="F25" s="270"/>
      <c r="G25" s="270"/>
      <c r="H25" s="270"/>
      <c r="I25" s="270">
        <v>3</v>
      </c>
      <c r="J25" s="270"/>
      <c r="K25" s="189">
        <v>4</v>
      </c>
      <c r="L25" s="126"/>
      <c r="M25" s="187" t="s">
        <v>115</v>
      </c>
      <c r="N25" s="188">
        <v>3</v>
      </c>
      <c r="O25" s="126"/>
      <c r="P25" s="126"/>
      <c r="Q25" s="126"/>
      <c r="R25" s="126"/>
      <c r="S25" s="126"/>
      <c r="T25" s="126"/>
      <c r="U25" s="126"/>
      <c r="V25" s="126"/>
      <c r="W25" s="126"/>
      <c r="X25" s="126"/>
      <c r="Y25" s="126"/>
    </row>
    <row r="26" spans="1:25" ht="21" customHeight="1">
      <c r="A26" s="269" t="s">
        <v>118</v>
      </c>
      <c r="B26" s="134"/>
      <c r="C26" s="270">
        <v>1</v>
      </c>
      <c r="D26" s="270"/>
      <c r="E26" s="270">
        <v>2</v>
      </c>
      <c r="F26" s="270"/>
      <c r="G26" s="270"/>
      <c r="H26" s="270"/>
      <c r="I26" s="270">
        <v>3</v>
      </c>
      <c r="J26" s="270"/>
      <c r="K26" s="189">
        <v>6</v>
      </c>
      <c r="L26" s="126"/>
      <c r="M26" s="187" t="s">
        <v>116</v>
      </c>
      <c r="N26" s="188">
        <v>3</v>
      </c>
      <c r="O26" s="126"/>
      <c r="P26" s="126"/>
      <c r="Q26" s="126"/>
      <c r="R26" s="126"/>
      <c r="S26" s="126"/>
      <c r="T26" s="126"/>
      <c r="U26" s="126"/>
      <c r="V26" s="126"/>
      <c r="W26" s="126"/>
      <c r="X26" s="126"/>
      <c r="Y26" s="126"/>
    </row>
    <row r="27" spans="1:25" ht="21" customHeight="1">
      <c r="A27" s="269" t="s">
        <v>119</v>
      </c>
      <c r="B27" s="134"/>
      <c r="C27" s="270"/>
      <c r="D27" s="270"/>
      <c r="E27" s="270">
        <v>1</v>
      </c>
      <c r="F27" s="270"/>
      <c r="G27" s="270"/>
      <c r="H27" s="270"/>
      <c r="I27" s="270"/>
      <c r="J27" s="270"/>
      <c r="K27" s="189">
        <v>1</v>
      </c>
      <c r="L27" s="126"/>
      <c r="M27" s="187" t="s">
        <v>528</v>
      </c>
      <c r="N27" s="188">
        <v>3</v>
      </c>
      <c r="O27" s="126"/>
      <c r="P27" s="126"/>
      <c r="Q27" s="126"/>
      <c r="R27" s="126"/>
      <c r="S27" s="126"/>
      <c r="T27" s="126"/>
      <c r="U27" s="126"/>
      <c r="V27" s="126"/>
      <c r="W27" s="126"/>
      <c r="X27" s="126"/>
      <c r="Y27" s="126"/>
    </row>
    <row r="28" spans="1:25" ht="21" customHeight="1">
      <c r="A28" s="269" t="s">
        <v>120</v>
      </c>
      <c r="B28" s="134"/>
      <c r="C28" s="270">
        <v>1</v>
      </c>
      <c r="D28" s="270"/>
      <c r="E28" s="270">
        <v>2</v>
      </c>
      <c r="F28" s="270"/>
      <c r="G28" s="270">
        <v>1</v>
      </c>
      <c r="H28" s="270"/>
      <c r="I28" s="270"/>
      <c r="J28" s="270"/>
      <c r="K28" s="189">
        <v>4</v>
      </c>
      <c r="L28" s="126"/>
      <c r="M28" s="187" t="s">
        <v>103</v>
      </c>
      <c r="N28" s="188">
        <v>2</v>
      </c>
      <c r="O28" s="126"/>
      <c r="P28" s="126"/>
      <c r="Q28" s="126"/>
      <c r="R28" s="126"/>
      <c r="S28" s="126"/>
      <c r="T28" s="126"/>
      <c r="U28" s="126"/>
      <c r="V28" s="126"/>
      <c r="W28" s="126"/>
      <c r="X28" s="126"/>
      <c r="Y28" s="126"/>
    </row>
    <row r="29" spans="1:25" ht="21" customHeight="1">
      <c r="A29" s="269" t="s">
        <v>121</v>
      </c>
      <c r="B29" s="134"/>
      <c r="C29" s="270"/>
      <c r="D29" s="270"/>
      <c r="E29" s="270"/>
      <c r="F29" s="270"/>
      <c r="G29" s="270"/>
      <c r="H29" s="270"/>
      <c r="I29" s="270">
        <v>2</v>
      </c>
      <c r="J29" s="270"/>
      <c r="K29" s="189">
        <v>2</v>
      </c>
      <c r="L29" s="126"/>
      <c r="M29" s="187" t="s">
        <v>111</v>
      </c>
      <c r="N29" s="188">
        <v>2</v>
      </c>
      <c r="O29" s="126"/>
      <c r="P29" s="126"/>
      <c r="Q29" s="126"/>
      <c r="R29" s="126"/>
      <c r="S29" s="126"/>
      <c r="T29" s="126"/>
      <c r="U29" s="126"/>
      <c r="V29" s="126"/>
      <c r="W29" s="126"/>
      <c r="X29" s="126"/>
      <c r="Y29" s="126"/>
    </row>
    <row r="30" spans="1:25" ht="21" customHeight="1">
      <c r="A30" s="269" t="s">
        <v>122</v>
      </c>
      <c r="B30" s="134"/>
      <c r="C30" s="270">
        <v>3</v>
      </c>
      <c r="D30" s="270"/>
      <c r="E30" s="270">
        <v>3</v>
      </c>
      <c r="F30" s="270"/>
      <c r="G30" s="270"/>
      <c r="H30" s="270"/>
      <c r="I30" s="270">
        <v>3</v>
      </c>
      <c r="J30" s="270"/>
      <c r="K30" s="189">
        <v>9</v>
      </c>
      <c r="L30" s="126"/>
      <c r="M30" s="187" t="s">
        <v>121</v>
      </c>
      <c r="N30" s="188">
        <v>2</v>
      </c>
      <c r="O30" s="126"/>
      <c r="P30" s="126"/>
      <c r="Q30" s="126"/>
      <c r="R30" s="126"/>
      <c r="S30" s="126"/>
      <c r="T30" s="126"/>
      <c r="U30" s="126"/>
      <c r="V30" s="126"/>
      <c r="W30" s="126"/>
      <c r="X30" s="126"/>
      <c r="Y30" s="126"/>
    </row>
    <row r="31" spans="1:25" ht="21" customHeight="1">
      <c r="A31" s="269" t="s">
        <v>123</v>
      </c>
      <c r="B31" s="134"/>
      <c r="C31" s="270"/>
      <c r="D31" s="270"/>
      <c r="E31" s="270"/>
      <c r="F31" s="270"/>
      <c r="G31" s="270"/>
      <c r="H31" s="270"/>
      <c r="I31" s="270"/>
      <c r="J31" s="270"/>
      <c r="K31" s="189">
        <v>0</v>
      </c>
      <c r="L31" s="126"/>
      <c r="M31" s="187" t="s">
        <v>126</v>
      </c>
      <c r="N31" s="188">
        <v>2</v>
      </c>
      <c r="O31" s="126"/>
      <c r="P31" s="126"/>
      <c r="Q31" s="126"/>
      <c r="R31" s="126"/>
      <c r="S31" s="126"/>
      <c r="T31" s="126"/>
      <c r="U31" s="126"/>
      <c r="V31" s="126"/>
      <c r="W31" s="126"/>
      <c r="X31" s="126"/>
      <c r="Y31" s="126"/>
    </row>
    <row r="32" spans="1:25" ht="21" customHeight="1">
      <c r="A32" s="269" t="s">
        <v>124</v>
      </c>
      <c r="B32" s="134"/>
      <c r="C32" s="270"/>
      <c r="D32" s="270"/>
      <c r="E32" s="270"/>
      <c r="F32" s="270"/>
      <c r="G32" s="270">
        <v>1</v>
      </c>
      <c r="H32" s="270"/>
      <c r="I32" s="270"/>
      <c r="J32" s="270"/>
      <c r="K32" s="189">
        <v>1</v>
      </c>
      <c r="L32" s="126"/>
      <c r="M32" s="187" t="s">
        <v>127</v>
      </c>
      <c r="N32" s="188">
        <v>2</v>
      </c>
      <c r="O32" s="126"/>
      <c r="P32" s="126"/>
      <c r="Q32" s="126"/>
      <c r="R32" s="126"/>
      <c r="S32" s="126"/>
      <c r="T32" s="126"/>
      <c r="U32" s="126"/>
      <c r="V32" s="126"/>
      <c r="W32" s="126"/>
      <c r="X32" s="126"/>
      <c r="Y32" s="126"/>
    </row>
    <row r="33" spans="1:25" ht="21" customHeight="1">
      <c r="A33" s="269" t="s">
        <v>125</v>
      </c>
      <c r="B33" s="134"/>
      <c r="C33" s="270"/>
      <c r="D33" s="270"/>
      <c r="E33" s="270"/>
      <c r="F33" s="270"/>
      <c r="G33" s="270"/>
      <c r="H33" s="270"/>
      <c r="I33" s="270"/>
      <c r="J33" s="270"/>
      <c r="K33" s="189">
        <v>0</v>
      </c>
      <c r="L33" s="126"/>
      <c r="M33" s="187" t="s">
        <v>104</v>
      </c>
      <c r="N33" s="188">
        <v>1</v>
      </c>
      <c r="O33" s="126"/>
      <c r="P33" s="126"/>
      <c r="Q33" s="126"/>
      <c r="R33" s="126"/>
      <c r="S33" s="126"/>
      <c r="T33" s="126"/>
      <c r="U33" s="126"/>
      <c r="V33" s="126"/>
      <c r="W33" s="126"/>
      <c r="X33" s="126"/>
      <c r="Y33" s="126"/>
    </row>
    <row r="34" spans="1:25" ht="21" customHeight="1">
      <c r="A34" s="269" t="s">
        <v>126</v>
      </c>
      <c r="B34" s="134"/>
      <c r="C34" s="270"/>
      <c r="D34" s="270"/>
      <c r="E34" s="270">
        <v>1</v>
      </c>
      <c r="F34" s="270"/>
      <c r="G34" s="270"/>
      <c r="H34" s="270"/>
      <c r="I34" s="270">
        <v>1</v>
      </c>
      <c r="J34" s="270"/>
      <c r="K34" s="189">
        <v>2</v>
      </c>
      <c r="L34" s="126"/>
      <c r="M34" s="187" t="s">
        <v>119</v>
      </c>
      <c r="N34" s="188">
        <v>1</v>
      </c>
      <c r="O34" s="126"/>
      <c r="P34" s="126"/>
      <c r="Q34" s="126"/>
      <c r="R34" s="126"/>
      <c r="S34" s="126"/>
      <c r="T34" s="126"/>
      <c r="U34" s="126"/>
      <c r="V34" s="126"/>
      <c r="W34" s="126"/>
      <c r="X34" s="126"/>
      <c r="Y34" s="126"/>
    </row>
    <row r="35" spans="1:25" ht="21" customHeight="1">
      <c r="A35" s="269" t="s">
        <v>127</v>
      </c>
      <c r="B35" s="134"/>
      <c r="C35" s="270"/>
      <c r="D35" s="270"/>
      <c r="E35" s="270">
        <v>2</v>
      </c>
      <c r="F35" s="270"/>
      <c r="G35" s="270"/>
      <c r="H35" s="270"/>
      <c r="I35" s="270"/>
      <c r="J35" s="270"/>
      <c r="K35" s="189">
        <v>2</v>
      </c>
      <c r="L35" s="126"/>
      <c r="M35" s="187" t="s">
        <v>124</v>
      </c>
      <c r="N35" s="188">
        <v>1</v>
      </c>
      <c r="O35" s="126"/>
      <c r="P35" s="126"/>
      <c r="Q35" s="126"/>
      <c r="R35" s="126"/>
      <c r="S35" s="126"/>
      <c r="T35" s="126"/>
      <c r="U35" s="126"/>
      <c r="V35" s="126"/>
      <c r="W35" s="126"/>
      <c r="X35" s="126"/>
      <c r="Y35" s="126"/>
    </row>
    <row r="36" spans="1:25" ht="21" customHeight="1">
      <c r="A36" s="269" t="s">
        <v>128</v>
      </c>
      <c r="B36" s="134"/>
      <c r="C36" s="270"/>
      <c r="D36" s="270"/>
      <c r="E36" s="270">
        <v>1</v>
      </c>
      <c r="F36" s="270"/>
      <c r="G36" s="270"/>
      <c r="H36" s="270"/>
      <c r="I36" s="270"/>
      <c r="J36" s="270"/>
      <c r="K36" s="189">
        <v>1</v>
      </c>
      <c r="L36" s="126"/>
      <c r="M36" s="187" t="s">
        <v>128</v>
      </c>
      <c r="N36" s="188">
        <v>1</v>
      </c>
      <c r="O36" s="126"/>
      <c r="P36" s="126"/>
      <c r="Q36" s="126"/>
      <c r="R36" s="126"/>
      <c r="S36" s="126"/>
      <c r="T36" s="126"/>
      <c r="U36" s="126"/>
      <c r="V36" s="126"/>
      <c r="W36" s="126"/>
      <c r="X36" s="126"/>
      <c r="Y36" s="126"/>
    </row>
    <row r="37" spans="1:25" ht="21" customHeight="1">
      <c r="A37" s="269" t="s">
        <v>129</v>
      </c>
      <c r="B37" s="134"/>
      <c r="C37" s="270">
        <v>1</v>
      </c>
      <c r="D37" s="270"/>
      <c r="E37" s="270">
        <v>3</v>
      </c>
      <c r="F37" s="270"/>
      <c r="G37" s="270">
        <v>2</v>
      </c>
      <c r="H37" s="270"/>
      <c r="I37" s="270">
        <v>4</v>
      </c>
      <c r="J37" s="270"/>
      <c r="K37" s="189">
        <v>10</v>
      </c>
      <c r="L37" s="126"/>
      <c r="M37" s="187" t="s">
        <v>130</v>
      </c>
      <c r="N37" s="188">
        <v>1</v>
      </c>
      <c r="O37" s="126"/>
      <c r="P37" s="126"/>
      <c r="Q37" s="126"/>
      <c r="R37" s="126"/>
      <c r="S37" s="126"/>
      <c r="T37" s="126"/>
      <c r="U37" s="126"/>
      <c r="V37" s="126"/>
      <c r="W37" s="126"/>
      <c r="X37" s="126"/>
      <c r="Y37" s="126"/>
    </row>
    <row r="38" spans="1:25" ht="21" customHeight="1">
      <c r="A38" s="269" t="s">
        <v>130</v>
      </c>
      <c r="B38" s="134"/>
      <c r="C38" s="270"/>
      <c r="D38" s="270"/>
      <c r="E38" s="270">
        <v>1</v>
      </c>
      <c r="F38" s="270"/>
      <c r="G38" s="270"/>
      <c r="H38" s="270"/>
      <c r="I38" s="270"/>
      <c r="J38" s="270"/>
      <c r="K38" s="189">
        <v>1</v>
      </c>
      <c r="L38" s="126"/>
      <c r="M38" s="187" t="s">
        <v>132</v>
      </c>
      <c r="N38" s="188">
        <v>1</v>
      </c>
      <c r="O38" s="126"/>
      <c r="P38" s="126"/>
      <c r="Q38" s="126"/>
      <c r="R38" s="126"/>
      <c r="S38" s="126"/>
      <c r="T38" s="126"/>
      <c r="U38" s="126"/>
      <c r="V38" s="126"/>
      <c r="W38" s="126"/>
      <c r="X38" s="126"/>
      <c r="Y38" s="126"/>
    </row>
    <row r="39" spans="1:25" ht="21" customHeight="1">
      <c r="A39" s="269" t="s">
        <v>131</v>
      </c>
      <c r="B39" s="134"/>
      <c r="C39" s="270">
        <v>1</v>
      </c>
      <c r="D39" s="270"/>
      <c r="E39" s="270">
        <v>8</v>
      </c>
      <c r="F39" s="270"/>
      <c r="G39" s="270">
        <v>2</v>
      </c>
      <c r="H39" s="270"/>
      <c r="I39" s="270">
        <v>1</v>
      </c>
      <c r="J39" s="270"/>
      <c r="K39" s="189">
        <v>12</v>
      </c>
      <c r="L39" s="126"/>
      <c r="M39" s="187" t="s">
        <v>105</v>
      </c>
      <c r="N39" s="188">
        <v>0</v>
      </c>
      <c r="O39" s="126"/>
      <c r="P39" s="126"/>
      <c r="Q39" s="126"/>
      <c r="R39" s="126"/>
      <c r="S39" s="126"/>
      <c r="T39" s="126"/>
      <c r="U39" s="126"/>
      <c r="V39" s="126"/>
      <c r="W39" s="126"/>
      <c r="X39" s="126"/>
      <c r="Y39" s="126"/>
    </row>
    <row r="40" spans="1:25" ht="21" customHeight="1">
      <c r="A40" s="269" t="s">
        <v>132</v>
      </c>
      <c r="B40" s="134"/>
      <c r="C40" s="270"/>
      <c r="D40" s="270"/>
      <c r="E40" s="270"/>
      <c r="F40" s="270"/>
      <c r="G40" s="270"/>
      <c r="H40" s="270"/>
      <c r="I40" s="270">
        <v>1</v>
      </c>
      <c r="J40" s="270"/>
      <c r="K40" s="189">
        <v>1</v>
      </c>
      <c r="L40" s="126"/>
      <c r="M40" s="187" t="s">
        <v>110</v>
      </c>
      <c r="N40" s="188">
        <v>0</v>
      </c>
      <c r="O40" s="126"/>
      <c r="P40" s="126"/>
      <c r="Q40" s="126"/>
      <c r="R40" s="126"/>
      <c r="S40" s="126"/>
      <c r="T40" s="126"/>
      <c r="U40" s="126"/>
      <c r="V40" s="126"/>
      <c r="W40" s="126"/>
      <c r="X40" s="126"/>
      <c r="Y40" s="126"/>
    </row>
    <row r="41" spans="1:25" ht="21" customHeight="1">
      <c r="A41" s="269" t="s">
        <v>133</v>
      </c>
      <c r="B41" s="134"/>
      <c r="C41" s="270"/>
      <c r="D41" s="270"/>
      <c r="E41" s="270">
        <v>4</v>
      </c>
      <c r="F41" s="270"/>
      <c r="G41" s="270"/>
      <c r="H41" s="270"/>
      <c r="I41" s="270"/>
      <c r="J41" s="270"/>
      <c r="K41" s="189">
        <v>4</v>
      </c>
      <c r="L41" s="126"/>
      <c r="M41" s="187" t="s">
        <v>123</v>
      </c>
      <c r="N41" s="188">
        <v>0</v>
      </c>
      <c r="O41" s="126"/>
      <c r="P41" s="126"/>
      <c r="Q41" s="126"/>
      <c r="R41" s="126"/>
      <c r="S41" s="126"/>
      <c r="T41" s="126"/>
      <c r="U41" s="126"/>
      <c r="V41" s="126"/>
      <c r="W41" s="126"/>
      <c r="X41" s="126"/>
      <c r="Y41" s="126"/>
    </row>
    <row r="42" spans="1:25" ht="21" customHeight="1">
      <c r="A42" s="269" t="s">
        <v>528</v>
      </c>
      <c r="B42" s="134"/>
      <c r="C42" s="270"/>
      <c r="D42" s="270"/>
      <c r="E42" s="270"/>
      <c r="F42" s="270"/>
      <c r="G42" s="270"/>
      <c r="H42" s="270"/>
      <c r="I42" s="270">
        <v>3</v>
      </c>
      <c r="J42" s="270"/>
      <c r="K42" s="189">
        <v>3</v>
      </c>
      <c r="L42" s="126"/>
      <c r="M42" s="187" t="s">
        <v>125</v>
      </c>
      <c r="N42" s="188">
        <v>0</v>
      </c>
      <c r="O42" s="126"/>
      <c r="P42" s="126"/>
      <c r="Q42" s="126"/>
      <c r="R42" s="126"/>
      <c r="S42" s="126"/>
      <c r="T42" s="126"/>
      <c r="U42" s="126"/>
      <c r="V42" s="126"/>
      <c r="W42" s="126"/>
      <c r="X42" s="126"/>
      <c r="Y42" s="126"/>
    </row>
    <row r="43" spans="1:25" ht="8.1" customHeight="1">
      <c r="A43" s="134"/>
      <c r="B43" s="134"/>
      <c r="C43" s="190"/>
      <c r="D43" s="190"/>
      <c r="E43" s="190"/>
      <c r="F43" s="190"/>
      <c r="G43" s="190"/>
      <c r="H43" s="190"/>
      <c r="I43" s="190"/>
      <c r="J43" s="190"/>
      <c r="K43" s="190"/>
      <c r="L43" s="126"/>
      <c r="M43" s="126"/>
      <c r="N43" s="126"/>
      <c r="O43" s="126"/>
      <c r="P43" s="126"/>
      <c r="Q43" s="126"/>
      <c r="R43" s="126"/>
      <c r="S43" s="126"/>
      <c r="T43" s="126"/>
      <c r="U43" s="126"/>
      <c r="V43" s="126"/>
      <c r="W43" s="126"/>
      <c r="X43" s="126"/>
      <c r="Y43" s="126"/>
    </row>
    <row r="44" spans="1:25" ht="21" customHeight="1">
      <c r="A44" s="268" t="s">
        <v>97</v>
      </c>
      <c r="B44" s="134"/>
      <c r="C44" s="191">
        <v>10</v>
      </c>
      <c r="D44" s="191">
        <v>0</v>
      </c>
      <c r="E44" s="191">
        <v>65</v>
      </c>
      <c r="F44" s="191">
        <v>0</v>
      </c>
      <c r="G44" s="191">
        <v>15</v>
      </c>
      <c r="H44" s="191">
        <v>0</v>
      </c>
      <c r="I44" s="191">
        <v>39</v>
      </c>
      <c r="J44" s="191">
        <v>0</v>
      </c>
      <c r="K44" s="191">
        <v>129</v>
      </c>
      <c r="L44" s="126"/>
      <c r="M44" s="126"/>
      <c r="N44" s="126"/>
      <c r="O44" s="126"/>
      <c r="P44" s="126"/>
      <c r="Q44" s="126"/>
      <c r="R44" s="126"/>
      <c r="S44" s="126"/>
      <c r="T44" s="126"/>
      <c r="U44" s="126"/>
      <c r="V44" s="126"/>
      <c r="W44" s="126"/>
      <c r="X44" s="126"/>
      <c r="Y44" s="126"/>
    </row>
    <row r="45" spans="1:25">
      <c r="A45" s="134"/>
      <c r="B45" s="134"/>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1:25">
      <c r="A46" s="134"/>
      <c r="B46" s="134"/>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1:25">
      <c r="A47" s="134"/>
      <c r="B47" s="134"/>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1:25" ht="14.1" customHeight="1">
      <c r="A48" s="407" t="s">
        <v>529</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4.1" customHeight="1">
      <c r="A49" s="407" t="s">
        <v>524</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4.1" customHeight="1">
      <c r="A50" s="407" t="s">
        <v>92</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1"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68E53-CE0C-4649-9431-BB07DBCB9196}">
  <sheetPr>
    <pageSetUpPr fitToPage="1"/>
  </sheetPr>
  <dimension ref="A1:M64"/>
  <sheetViews>
    <sheetView view="pageBreakPreview" topLeftCell="A21" zoomScale="55" zoomScaleNormal="70" zoomScaleSheetLayoutView="55" workbookViewId="0">
      <selection activeCell="G53" sqref="G53"/>
    </sheetView>
  </sheetViews>
  <sheetFormatPr baseColWidth="10" defaultColWidth="11.42578125" defaultRowHeight="12.75"/>
  <cols>
    <col min="1" max="1" width="63.5703125" style="193" customWidth="1"/>
    <col min="2" max="2" width="1.7109375" style="193" customWidth="1"/>
    <col min="3" max="11" width="30.7109375" style="193" customWidth="1"/>
    <col min="12" max="12" width="1.7109375" style="193" customWidth="1"/>
    <col min="13" max="13" width="15.7109375" style="193" customWidth="1"/>
    <col min="14" max="16384" width="11.42578125" style="193"/>
  </cols>
  <sheetData>
    <row r="1" spans="1:13">
      <c r="A1" s="193" t="s">
        <v>79</v>
      </c>
    </row>
    <row r="2" spans="1:13" ht="36.75" customHeight="1">
      <c r="A2" s="638" t="s">
        <v>732</v>
      </c>
      <c r="B2" s="638"/>
      <c r="C2" s="638"/>
      <c r="D2" s="638"/>
      <c r="E2" s="638"/>
      <c r="F2" s="638"/>
      <c r="G2" s="638"/>
      <c r="H2" s="638"/>
      <c r="I2" s="638"/>
      <c r="J2" s="638"/>
      <c r="K2" s="638"/>
      <c r="L2" s="638"/>
      <c r="M2" s="638"/>
    </row>
    <row r="3" spans="1:13" ht="36.75" customHeight="1">
      <c r="A3" s="638" t="str">
        <f>UPPER(CONCATENATE("Febrero 2024"))</f>
        <v>FEBRERO 2024</v>
      </c>
      <c r="B3" s="638"/>
      <c r="C3" s="638"/>
      <c r="D3" s="638"/>
      <c r="E3" s="638"/>
      <c r="F3" s="638"/>
      <c r="G3" s="638"/>
      <c r="H3" s="638"/>
      <c r="I3" s="638"/>
      <c r="J3" s="638"/>
      <c r="K3" s="638"/>
      <c r="L3" s="638"/>
      <c r="M3" s="638"/>
    </row>
    <row r="4" spans="1:13">
      <c r="A4" s="194"/>
    </row>
    <row r="5" spans="1:13" ht="24" customHeight="1">
      <c r="A5" s="630" t="s">
        <v>94</v>
      </c>
      <c r="B5" s="639"/>
      <c r="C5" s="630" t="s">
        <v>530</v>
      </c>
      <c r="D5" s="630"/>
      <c r="E5" s="630"/>
      <c r="F5" s="630"/>
      <c r="G5" s="630"/>
      <c r="H5" s="630"/>
      <c r="I5" s="630"/>
      <c r="J5" s="630"/>
      <c r="K5" s="630"/>
      <c r="L5" s="396"/>
      <c r="M5" s="640" t="s">
        <v>97</v>
      </c>
    </row>
    <row r="6" spans="1:13" ht="24" customHeight="1">
      <c r="A6" s="630"/>
      <c r="B6" s="639"/>
      <c r="C6" s="363" t="s">
        <v>531</v>
      </c>
      <c r="D6" s="363" t="s">
        <v>532</v>
      </c>
      <c r="E6" s="363" t="s">
        <v>533</v>
      </c>
      <c r="F6" s="363" t="s">
        <v>534</v>
      </c>
      <c r="G6" s="363" t="s">
        <v>535</v>
      </c>
      <c r="H6" s="363" t="s">
        <v>536</v>
      </c>
      <c r="I6" s="363" t="s">
        <v>537</v>
      </c>
      <c r="J6" s="363" t="s">
        <v>538</v>
      </c>
      <c r="K6" s="363" t="s">
        <v>539</v>
      </c>
      <c r="L6" s="396"/>
      <c r="M6" s="640"/>
    </row>
    <row r="7" spans="1:13" ht="8.1" customHeight="1">
      <c r="A7" s="195"/>
      <c r="B7" s="196"/>
      <c r="K7" s="196"/>
    </row>
    <row r="8" spans="1:13" ht="24" customHeight="1">
      <c r="A8" s="197" t="s">
        <v>102</v>
      </c>
      <c r="B8" s="194"/>
      <c r="C8" s="198">
        <v>258</v>
      </c>
      <c r="D8" s="198">
        <v>367</v>
      </c>
      <c r="E8" s="198">
        <v>369</v>
      </c>
      <c r="F8" s="198">
        <v>344</v>
      </c>
      <c r="G8" s="198">
        <v>253</v>
      </c>
      <c r="H8" s="198">
        <v>172</v>
      </c>
      <c r="I8" s="198">
        <v>117</v>
      </c>
      <c r="J8" s="198">
        <v>68</v>
      </c>
      <c r="K8" s="198">
        <v>57</v>
      </c>
      <c r="M8" s="271">
        <v>2005</v>
      </c>
    </row>
    <row r="9" spans="1:13" ht="24" customHeight="1">
      <c r="A9" s="197" t="s">
        <v>103</v>
      </c>
      <c r="B9" s="194"/>
      <c r="C9" s="200">
        <v>1127</v>
      </c>
      <c r="D9" s="200">
        <v>2142</v>
      </c>
      <c r="E9" s="200">
        <v>2926</v>
      </c>
      <c r="F9" s="200">
        <v>2309</v>
      </c>
      <c r="G9" s="200">
        <v>2115</v>
      </c>
      <c r="H9" s="200">
        <v>1500</v>
      </c>
      <c r="I9" s="198">
        <v>575</v>
      </c>
      <c r="J9" s="198">
        <v>308</v>
      </c>
      <c r="K9" s="198">
        <v>308</v>
      </c>
      <c r="M9" s="271">
        <v>13310</v>
      </c>
    </row>
    <row r="10" spans="1:13" ht="24" customHeight="1">
      <c r="A10" s="197" t="s">
        <v>104</v>
      </c>
      <c r="B10" s="194"/>
      <c r="C10" s="198">
        <v>148</v>
      </c>
      <c r="D10" s="198">
        <v>169</v>
      </c>
      <c r="E10" s="198">
        <v>239</v>
      </c>
      <c r="F10" s="198">
        <v>217</v>
      </c>
      <c r="G10" s="198">
        <v>179</v>
      </c>
      <c r="H10" s="198">
        <v>127</v>
      </c>
      <c r="I10" s="198">
        <v>50</v>
      </c>
      <c r="J10" s="198">
        <v>39</v>
      </c>
      <c r="K10" s="198">
        <v>40</v>
      </c>
      <c r="M10" s="271">
        <v>1208</v>
      </c>
    </row>
    <row r="11" spans="1:13" ht="24" customHeight="1">
      <c r="A11" s="197" t="s">
        <v>105</v>
      </c>
      <c r="B11" s="194"/>
      <c r="C11" s="198">
        <v>83</v>
      </c>
      <c r="D11" s="198">
        <v>138</v>
      </c>
      <c r="E11" s="198">
        <v>196</v>
      </c>
      <c r="F11" s="198">
        <v>175</v>
      </c>
      <c r="G11" s="198">
        <v>144</v>
      </c>
      <c r="H11" s="198">
        <v>119</v>
      </c>
      <c r="I11" s="198">
        <v>72</v>
      </c>
      <c r="J11" s="198">
        <v>41</v>
      </c>
      <c r="K11" s="198">
        <v>50</v>
      </c>
      <c r="M11" s="271">
        <v>1018</v>
      </c>
    </row>
    <row r="12" spans="1:13" ht="24" customHeight="1">
      <c r="A12" s="197" t="s">
        <v>106</v>
      </c>
      <c r="B12" s="194"/>
      <c r="C12" s="198">
        <v>990</v>
      </c>
      <c r="D12" s="198">
        <v>862</v>
      </c>
      <c r="E12" s="198">
        <v>819</v>
      </c>
      <c r="F12" s="198">
        <v>742</v>
      </c>
      <c r="G12" s="198">
        <v>658</v>
      </c>
      <c r="H12" s="198">
        <v>470</v>
      </c>
      <c r="I12" s="198">
        <v>383</v>
      </c>
      <c r="J12" s="198">
        <v>317</v>
      </c>
      <c r="K12" s="198">
        <v>281</v>
      </c>
      <c r="M12" s="271">
        <v>5522</v>
      </c>
    </row>
    <row r="13" spans="1:13" ht="24" customHeight="1">
      <c r="A13" s="197" t="s">
        <v>107</v>
      </c>
      <c r="B13" s="194"/>
      <c r="C13" s="200">
        <v>1004</v>
      </c>
      <c r="D13" s="200">
        <v>1547</v>
      </c>
      <c r="E13" s="200">
        <v>1752</v>
      </c>
      <c r="F13" s="200">
        <v>1550</v>
      </c>
      <c r="G13" s="200">
        <v>1107</v>
      </c>
      <c r="H13" s="198">
        <v>724</v>
      </c>
      <c r="I13" s="198">
        <v>508</v>
      </c>
      <c r="J13" s="198">
        <v>284</v>
      </c>
      <c r="K13" s="198">
        <v>295</v>
      </c>
      <c r="M13" s="271">
        <v>8771</v>
      </c>
    </row>
    <row r="14" spans="1:13" ht="24" customHeight="1">
      <c r="A14" s="197" t="s">
        <v>108</v>
      </c>
      <c r="B14" s="194"/>
      <c r="C14" s="200">
        <v>1509</v>
      </c>
      <c r="D14" s="200">
        <v>2957</v>
      </c>
      <c r="E14" s="200">
        <v>4288</v>
      </c>
      <c r="F14" s="200">
        <v>4522</v>
      </c>
      <c r="G14" s="200">
        <v>4034</v>
      </c>
      <c r="H14" s="200">
        <v>3166</v>
      </c>
      <c r="I14" s="200">
        <v>2354</v>
      </c>
      <c r="J14" s="200">
        <v>1354</v>
      </c>
      <c r="K14" s="198">
        <v>1313</v>
      </c>
      <c r="M14" s="271">
        <v>25497</v>
      </c>
    </row>
    <row r="15" spans="1:13" ht="24" customHeight="1">
      <c r="A15" s="197" t="s">
        <v>109</v>
      </c>
      <c r="B15" s="194"/>
      <c r="C15" s="198">
        <v>692</v>
      </c>
      <c r="D15" s="198">
        <v>772</v>
      </c>
      <c r="E15" s="198">
        <v>804</v>
      </c>
      <c r="F15" s="198">
        <v>777</v>
      </c>
      <c r="G15" s="198">
        <v>517</v>
      </c>
      <c r="H15" s="198">
        <v>323</v>
      </c>
      <c r="I15" s="198">
        <v>204</v>
      </c>
      <c r="J15" s="198">
        <v>105</v>
      </c>
      <c r="K15" s="198">
        <v>147</v>
      </c>
      <c r="M15" s="271">
        <v>4341</v>
      </c>
    </row>
    <row r="16" spans="1:13" ht="24" customHeight="1">
      <c r="A16" s="197" t="s">
        <v>110</v>
      </c>
      <c r="B16" s="194"/>
      <c r="C16" s="198">
        <v>108</v>
      </c>
      <c r="D16" s="198">
        <v>176</v>
      </c>
      <c r="E16" s="198">
        <v>203</v>
      </c>
      <c r="F16" s="198">
        <v>206</v>
      </c>
      <c r="G16" s="198">
        <v>157</v>
      </c>
      <c r="H16" s="198">
        <v>148</v>
      </c>
      <c r="I16" s="198">
        <v>91</v>
      </c>
      <c r="J16" s="198">
        <v>56</v>
      </c>
      <c r="K16" s="198">
        <v>59</v>
      </c>
      <c r="M16" s="271">
        <v>1204</v>
      </c>
    </row>
    <row r="17" spans="1:13" ht="24" customHeight="1">
      <c r="A17" s="197" t="s">
        <v>111</v>
      </c>
      <c r="B17" s="194"/>
      <c r="C17" s="198">
        <v>332</v>
      </c>
      <c r="D17" s="198">
        <v>641</v>
      </c>
      <c r="E17" s="198">
        <v>855</v>
      </c>
      <c r="F17" s="198">
        <v>718</v>
      </c>
      <c r="G17" s="198">
        <v>585</v>
      </c>
      <c r="H17" s="198">
        <v>393</v>
      </c>
      <c r="I17" s="198">
        <v>277</v>
      </c>
      <c r="J17" s="198">
        <v>159</v>
      </c>
      <c r="K17" s="198">
        <v>172</v>
      </c>
      <c r="M17" s="271">
        <v>4132</v>
      </c>
    </row>
    <row r="18" spans="1:13" ht="24" customHeight="1">
      <c r="A18" s="197" t="s">
        <v>112</v>
      </c>
      <c r="B18" s="194"/>
      <c r="C18" s="200">
        <v>7376</v>
      </c>
      <c r="D18" s="200">
        <v>6283</v>
      </c>
      <c r="E18" s="200">
        <v>5674</v>
      </c>
      <c r="F18" s="200">
        <v>5330</v>
      </c>
      <c r="G18" s="200">
        <v>4081</v>
      </c>
      <c r="H18" s="200">
        <v>2839</v>
      </c>
      <c r="I18" s="200">
        <v>1746</v>
      </c>
      <c r="J18" s="200">
        <v>1041</v>
      </c>
      <c r="K18" s="198">
        <v>818</v>
      </c>
      <c r="M18" s="271">
        <v>35188</v>
      </c>
    </row>
    <row r="19" spans="1:13" ht="24" customHeight="1">
      <c r="A19" s="197" t="s">
        <v>113</v>
      </c>
      <c r="B19" s="194"/>
      <c r="C19" s="198">
        <v>995</v>
      </c>
      <c r="D19" s="200">
        <v>1341</v>
      </c>
      <c r="E19" s="200">
        <v>1311</v>
      </c>
      <c r="F19" s="198">
        <v>881</v>
      </c>
      <c r="G19" s="198">
        <v>716</v>
      </c>
      <c r="H19" s="198">
        <v>509</v>
      </c>
      <c r="I19" s="198">
        <v>264</v>
      </c>
      <c r="J19" s="198">
        <v>144</v>
      </c>
      <c r="K19" s="198">
        <v>229</v>
      </c>
      <c r="M19" s="271">
        <v>6390</v>
      </c>
    </row>
    <row r="20" spans="1:13" ht="24" customHeight="1">
      <c r="A20" s="197" t="s">
        <v>114</v>
      </c>
      <c r="B20" s="194"/>
      <c r="C20" s="198">
        <v>329</v>
      </c>
      <c r="D20" s="198">
        <v>490</v>
      </c>
      <c r="E20" s="198">
        <v>699</v>
      </c>
      <c r="F20" s="198">
        <v>615</v>
      </c>
      <c r="G20" s="198">
        <v>571</v>
      </c>
      <c r="H20" s="198">
        <v>459</v>
      </c>
      <c r="I20" s="198">
        <v>321</v>
      </c>
      <c r="J20" s="198">
        <v>230</v>
      </c>
      <c r="K20" s="198">
        <v>278</v>
      </c>
      <c r="M20" s="271">
        <v>3992</v>
      </c>
    </row>
    <row r="21" spans="1:13" ht="24" customHeight="1">
      <c r="A21" s="197" t="s">
        <v>115</v>
      </c>
      <c r="B21" s="194"/>
      <c r="C21" s="198">
        <v>473</v>
      </c>
      <c r="D21" s="198">
        <v>755</v>
      </c>
      <c r="E21" s="198">
        <v>879</v>
      </c>
      <c r="F21" s="198">
        <v>845</v>
      </c>
      <c r="G21" s="198">
        <v>739</v>
      </c>
      <c r="H21" s="198">
        <v>548</v>
      </c>
      <c r="I21" s="198">
        <v>344</v>
      </c>
      <c r="J21" s="198">
        <v>216</v>
      </c>
      <c r="K21" s="198">
        <v>286</v>
      </c>
      <c r="M21" s="271">
        <v>5085</v>
      </c>
    </row>
    <row r="22" spans="1:13" ht="24" customHeight="1">
      <c r="A22" s="197" t="s">
        <v>116</v>
      </c>
      <c r="B22" s="194"/>
      <c r="C22" s="200">
        <v>1428</v>
      </c>
      <c r="D22" s="200">
        <v>2184</v>
      </c>
      <c r="E22" s="200">
        <v>2578</v>
      </c>
      <c r="F22" s="200">
        <v>2277</v>
      </c>
      <c r="G22" s="200">
        <v>1830</v>
      </c>
      <c r="H22" s="200">
        <v>1284</v>
      </c>
      <c r="I22" s="198">
        <v>829</v>
      </c>
      <c r="J22" s="198">
        <v>454</v>
      </c>
      <c r="K22" s="198">
        <v>469</v>
      </c>
      <c r="M22" s="271">
        <v>13333</v>
      </c>
    </row>
    <row r="23" spans="1:13" ht="24" customHeight="1">
      <c r="A23" s="197" t="s">
        <v>117</v>
      </c>
      <c r="B23" s="194"/>
      <c r="C23" s="200">
        <v>1079</v>
      </c>
      <c r="D23" s="200">
        <v>1106</v>
      </c>
      <c r="E23" s="200">
        <v>1078</v>
      </c>
      <c r="F23" s="198">
        <v>957</v>
      </c>
      <c r="G23" s="198">
        <v>820</v>
      </c>
      <c r="H23" s="198">
        <v>625</v>
      </c>
      <c r="I23" s="198">
        <v>414</v>
      </c>
      <c r="J23" s="198">
        <v>251</v>
      </c>
      <c r="K23" s="198">
        <v>225</v>
      </c>
      <c r="M23" s="271">
        <v>6555</v>
      </c>
    </row>
    <row r="24" spans="1:13" ht="24" customHeight="1">
      <c r="A24" s="197" t="s">
        <v>118</v>
      </c>
      <c r="B24" s="194"/>
      <c r="C24" s="198">
        <v>380</v>
      </c>
      <c r="D24" s="198">
        <v>622</v>
      </c>
      <c r="E24" s="198">
        <v>689</v>
      </c>
      <c r="F24" s="198">
        <v>614</v>
      </c>
      <c r="G24" s="198">
        <v>528</v>
      </c>
      <c r="H24" s="198">
        <v>384</v>
      </c>
      <c r="I24" s="198">
        <v>270</v>
      </c>
      <c r="J24" s="198">
        <v>165</v>
      </c>
      <c r="K24" s="198">
        <v>228</v>
      </c>
      <c r="M24" s="271">
        <v>3880</v>
      </c>
    </row>
    <row r="25" spans="1:13" ht="24" customHeight="1">
      <c r="A25" s="197" t="s">
        <v>119</v>
      </c>
      <c r="B25" s="194"/>
      <c r="C25" s="198">
        <v>203</v>
      </c>
      <c r="D25" s="198">
        <v>345</v>
      </c>
      <c r="E25" s="198">
        <v>448</v>
      </c>
      <c r="F25" s="198">
        <v>473</v>
      </c>
      <c r="G25" s="198">
        <v>461</v>
      </c>
      <c r="H25" s="198">
        <v>332</v>
      </c>
      <c r="I25" s="198">
        <v>221</v>
      </c>
      <c r="J25" s="198">
        <v>108</v>
      </c>
      <c r="K25" s="198">
        <v>146</v>
      </c>
      <c r="M25" s="271">
        <v>2737</v>
      </c>
    </row>
    <row r="26" spans="1:13" ht="24" customHeight="1">
      <c r="A26" s="197" t="s">
        <v>120</v>
      </c>
      <c r="B26" s="194"/>
      <c r="C26" s="200">
        <v>1367</v>
      </c>
      <c r="D26" s="200">
        <v>1898</v>
      </c>
      <c r="E26" s="200">
        <v>2194</v>
      </c>
      <c r="F26" s="200">
        <v>1704</v>
      </c>
      <c r="G26" s="200">
        <v>1211</v>
      </c>
      <c r="H26" s="198">
        <v>835</v>
      </c>
      <c r="I26" s="198">
        <v>497</v>
      </c>
      <c r="J26" s="198">
        <v>253</v>
      </c>
      <c r="K26" s="198">
        <v>203</v>
      </c>
      <c r="M26" s="271">
        <v>10162</v>
      </c>
    </row>
    <row r="27" spans="1:13" ht="24" customHeight="1">
      <c r="A27" s="197" t="s">
        <v>121</v>
      </c>
      <c r="B27" s="194"/>
      <c r="C27" s="198">
        <v>219</v>
      </c>
      <c r="D27" s="198">
        <v>440</v>
      </c>
      <c r="E27" s="198">
        <v>652</v>
      </c>
      <c r="F27" s="198">
        <v>639</v>
      </c>
      <c r="G27" s="198">
        <v>584</v>
      </c>
      <c r="H27" s="198">
        <v>464</v>
      </c>
      <c r="I27" s="198">
        <v>365</v>
      </c>
      <c r="J27" s="198">
        <v>239</v>
      </c>
      <c r="K27" s="198">
        <v>259</v>
      </c>
      <c r="M27" s="271">
        <v>3861</v>
      </c>
    </row>
    <row r="28" spans="1:13" ht="24" customHeight="1">
      <c r="A28" s="197" t="s">
        <v>122</v>
      </c>
      <c r="B28" s="194"/>
      <c r="C28" s="198">
        <v>744</v>
      </c>
      <c r="D28" s="200">
        <v>1066</v>
      </c>
      <c r="E28" s="200">
        <v>1257</v>
      </c>
      <c r="F28" s="200">
        <v>1103</v>
      </c>
      <c r="G28" s="200">
        <v>1042</v>
      </c>
      <c r="H28" s="198">
        <v>804</v>
      </c>
      <c r="I28" s="198">
        <v>600</v>
      </c>
      <c r="J28" s="198">
        <v>418</v>
      </c>
      <c r="K28" s="198">
        <v>520</v>
      </c>
      <c r="M28" s="271">
        <v>7554</v>
      </c>
    </row>
    <row r="29" spans="1:13" ht="24" customHeight="1">
      <c r="A29" s="197" t="s">
        <v>123</v>
      </c>
      <c r="B29" s="194"/>
      <c r="C29" s="198">
        <v>425</v>
      </c>
      <c r="D29" s="198">
        <v>561</v>
      </c>
      <c r="E29" s="198">
        <v>610</v>
      </c>
      <c r="F29" s="198">
        <v>506</v>
      </c>
      <c r="G29" s="198">
        <v>367</v>
      </c>
      <c r="H29" s="198">
        <v>227</v>
      </c>
      <c r="I29" s="198">
        <v>145</v>
      </c>
      <c r="J29" s="198">
        <v>112</v>
      </c>
      <c r="K29" s="198">
        <v>90</v>
      </c>
      <c r="M29" s="271">
        <v>3043</v>
      </c>
    </row>
    <row r="30" spans="1:13" ht="24" customHeight="1">
      <c r="A30" s="197" t="s">
        <v>124</v>
      </c>
      <c r="B30" s="194"/>
      <c r="C30" s="198">
        <v>539</v>
      </c>
      <c r="D30" s="198">
        <v>718</v>
      </c>
      <c r="E30" s="198">
        <v>776</v>
      </c>
      <c r="F30" s="198">
        <v>605</v>
      </c>
      <c r="G30" s="198">
        <v>410</v>
      </c>
      <c r="H30" s="198">
        <v>289</v>
      </c>
      <c r="I30" s="198">
        <v>191</v>
      </c>
      <c r="J30" s="198">
        <v>102</v>
      </c>
      <c r="K30" s="198">
        <v>122</v>
      </c>
      <c r="M30" s="271">
        <v>3752</v>
      </c>
    </row>
    <row r="31" spans="1:13" ht="24" customHeight="1">
      <c r="A31" s="197" t="s">
        <v>125</v>
      </c>
      <c r="B31" s="194"/>
      <c r="C31" s="198">
        <v>459</v>
      </c>
      <c r="D31" s="198">
        <v>637</v>
      </c>
      <c r="E31" s="198">
        <v>606</v>
      </c>
      <c r="F31" s="198">
        <v>479</v>
      </c>
      <c r="G31" s="198">
        <v>372</v>
      </c>
      <c r="H31" s="198">
        <v>228</v>
      </c>
      <c r="I31" s="198">
        <v>159</v>
      </c>
      <c r="J31" s="198">
        <v>84</v>
      </c>
      <c r="K31" s="198">
        <v>108</v>
      </c>
      <c r="M31" s="271">
        <v>3132</v>
      </c>
    </row>
    <row r="32" spans="1:13" ht="24" customHeight="1">
      <c r="A32" s="197" t="s">
        <v>126</v>
      </c>
      <c r="B32" s="194"/>
      <c r="C32" s="198">
        <v>532</v>
      </c>
      <c r="D32" s="198">
        <v>738</v>
      </c>
      <c r="E32" s="198">
        <v>753</v>
      </c>
      <c r="F32" s="198">
        <v>606</v>
      </c>
      <c r="G32" s="198">
        <v>427</v>
      </c>
      <c r="H32" s="198">
        <v>403</v>
      </c>
      <c r="I32" s="198">
        <v>252</v>
      </c>
      <c r="J32" s="198">
        <v>192</v>
      </c>
      <c r="K32" s="198">
        <v>182</v>
      </c>
      <c r="M32" s="271">
        <v>4085</v>
      </c>
    </row>
    <row r="33" spans="1:13" ht="24" customHeight="1">
      <c r="A33" s="197" t="s">
        <v>127</v>
      </c>
      <c r="B33" s="194"/>
      <c r="C33" s="200">
        <v>1553</v>
      </c>
      <c r="D33" s="200">
        <v>1943</v>
      </c>
      <c r="E33" s="200">
        <v>2027</v>
      </c>
      <c r="F33" s="200">
        <v>1621</v>
      </c>
      <c r="G33" s="200">
        <v>1427</v>
      </c>
      <c r="H33" s="200">
        <v>1019</v>
      </c>
      <c r="I33" s="198">
        <v>714</v>
      </c>
      <c r="J33" s="198">
        <v>337</v>
      </c>
      <c r="K33" s="198">
        <v>339</v>
      </c>
      <c r="M33" s="271">
        <v>10980</v>
      </c>
    </row>
    <row r="34" spans="1:13" ht="24" customHeight="1">
      <c r="A34" s="197" t="s">
        <v>128</v>
      </c>
      <c r="B34" s="194"/>
      <c r="C34" s="198">
        <v>794</v>
      </c>
      <c r="D34" s="198">
        <v>673</v>
      </c>
      <c r="E34" s="198">
        <v>698</v>
      </c>
      <c r="F34" s="198">
        <v>572</v>
      </c>
      <c r="G34" s="198">
        <v>433</v>
      </c>
      <c r="H34" s="198">
        <v>338</v>
      </c>
      <c r="I34" s="198">
        <v>210</v>
      </c>
      <c r="J34" s="198">
        <v>138</v>
      </c>
      <c r="K34" s="198">
        <v>246</v>
      </c>
      <c r="M34" s="271">
        <v>4102</v>
      </c>
    </row>
    <row r="35" spans="1:13" ht="24" customHeight="1">
      <c r="A35" s="197" t="s">
        <v>129</v>
      </c>
      <c r="B35" s="194"/>
      <c r="C35" s="198">
        <v>387</v>
      </c>
      <c r="D35" s="198">
        <v>657</v>
      </c>
      <c r="E35" s="198">
        <v>728</v>
      </c>
      <c r="F35" s="198">
        <v>617</v>
      </c>
      <c r="G35" s="198">
        <v>529</v>
      </c>
      <c r="H35" s="198">
        <v>393</v>
      </c>
      <c r="I35" s="198">
        <v>304</v>
      </c>
      <c r="J35" s="198">
        <v>150</v>
      </c>
      <c r="K35" s="198">
        <v>237</v>
      </c>
      <c r="M35" s="271">
        <v>4002</v>
      </c>
    </row>
    <row r="36" spans="1:13" ht="24" customHeight="1">
      <c r="A36" s="197" t="s">
        <v>130</v>
      </c>
      <c r="B36" s="194"/>
      <c r="C36" s="198">
        <v>123</v>
      </c>
      <c r="D36" s="198">
        <v>170</v>
      </c>
      <c r="E36" s="198">
        <v>209</v>
      </c>
      <c r="F36" s="198">
        <v>199</v>
      </c>
      <c r="G36" s="198">
        <v>122</v>
      </c>
      <c r="H36" s="198">
        <v>106</v>
      </c>
      <c r="I36" s="198">
        <v>58</v>
      </c>
      <c r="J36" s="198">
        <v>32</v>
      </c>
      <c r="K36" s="198">
        <v>34</v>
      </c>
      <c r="M36" s="271">
        <v>1053</v>
      </c>
    </row>
    <row r="37" spans="1:13" ht="24" customHeight="1">
      <c r="A37" s="197" t="s">
        <v>131</v>
      </c>
      <c r="B37" s="194"/>
      <c r="C37" s="200">
        <v>1063</v>
      </c>
      <c r="D37" s="200">
        <v>1188</v>
      </c>
      <c r="E37" s="200">
        <v>1266</v>
      </c>
      <c r="F37" s="200">
        <v>1143</v>
      </c>
      <c r="G37" s="200">
        <v>1013</v>
      </c>
      <c r="H37" s="198">
        <v>855</v>
      </c>
      <c r="I37" s="198">
        <v>695</v>
      </c>
      <c r="J37" s="198">
        <v>444</v>
      </c>
      <c r="K37" s="198">
        <v>346</v>
      </c>
      <c r="M37" s="271">
        <v>8013</v>
      </c>
    </row>
    <row r="38" spans="1:13" ht="24" customHeight="1">
      <c r="A38" s="197" t="s">
        <v>132</v>
      </c>
      <c r="B38" s="194"/>
      <c r="C38" s="198">
        <v>161</v>
      </c>
      <c r="D38" s="198">
        <v>279</v>
      </c>
      <c r="E38" s="198">
        <v>290</v>
      </c>
      <c r="F38" s="198">
        <v>259</v>
      </c>
      <c r="G38" s="198">
        <v>249</v>
      </c>
      <c r="H38" s="198">
        <v>197</v>
      </c>
      <c r="I38" s="198">
        <v>125</v>
      </c>
      <c r="J38" s="198">
        <v>82</v>
      </c>
      <c r="K38" s="198">
        <v>110</v>
      </c>
      <c r="M38" s="271">
        <v>1752</v>
      </c>
    </row>
    <row r="39" spans="1:13" ht="24" customHeight="1">
      <c r="A39" s="197" t="s">
        <v>133</v>
      </c>
      <c r="B39" s="194"/>
      <c r="C39" s="198">
        <v>490</v>
      </c>
      <c r="D39" s="198">
        <v>492</v>
      </c>
      <c r="E39" s="198">
        <v>406</v>
      </c>
      <c r="F39" s="198">
        <v>299</v>
      </c>
      <c r="G39" s="198">
        <v>210</v>
      </c>
      <c r="H39" s="198">
        <v>151</v>
      </c>
      <c r="I39" s="198">
        <v>105</v>
      </c>
      <c r="J39" s="198">
        <v>60</v>
      </c>
      <c r="K39" s="198">
        <v>93</v>
      </c>
      <c r="M39" s="271">
        <v>2306</v>
      </c>
    </row>
    <row r="40" spans="1:13" ht="8.1" customHeight="1">
      <c r="A40" s="203"/>
      <c r="B40" s="194"/>
      <c r="C40" s="202"/>
      <c r="D40" s="202"/>
      <c r="E40" s="202"/>
      <c r="F40" s="202"/>
      <c r="G40" s="202"/>
      <c r="H40" s="202"/>
      <c r="I40" s="202"/>
      <c r="J40" s="202"/>
      <c r="K40" s="202"/>
    </row>
    <row r="41" spans="1:13" ht="24" customHeight="1">
      <c r="A41" s="272" t="s">
        <v>134</v>
      </c>
      <c r="B41" s="194"/>
      <c r="C41" s="205">
        <v>27370</v>
      </c>
      <c r="D41" s="205">
        <v>34357</v>
      </c>
      <c r="E41" s="205">
        <v>38279</v>
      </c>
      <c r="F41" s="205">
        <v>33904</v>
      </c>
      <c r="G41" s="205">
        <v>27891</v>
      </c>
      <c r="H41" s="205">
        <v>20431</v>
      </c>
      <c r="I41" s="205">
        <v>13460</v>
      </c>
      <c r="J41" s="205">
        <v>7983</v>
      </c>
      <c r="K41" s="205">
        <v>8290</v>
      </c>
      <c r="M41" s="273">
        <v>211965</v>
      </c>
    </row>
    <row r="42" spans="1:13" ht="8.1" customHeight="1">
      <c r="A42" s="194"/>
      <c r="B42" s="194"/>
      <c r="K42" s="194"/>
    </row>
    <row r="43" spans="1:13" ht="24" customHeight="1">
      <c r="A43" s="197" t="s">
        <v>135</v>
      </c>
      <c r="B43" s="195"/>
      <c r="C43" s="198">
        <v>15</v>
      </c>
      <c r="D43" s="198">
        <v>32</v>
      </c>
      <c r="E43" s="198">
        <v>91</v>
      </c>
      <c r="F43" s="198">
        <v>105</v>
      </c>
      <c r="G43" s="198">
        <v>101</v>
      </c>
      <c r="H43" s="198">
        <v>90</v>
      </c>
      <c r="I43" s="198">
        <v>57</v>
      </c>
      <c r="J43" s="198">
        <v>40</v>
      </c>
      <c r="K43" s="198">
        <v>42</v>
      </c>
      <c r="M43" s="271">
        <v>573</v>
      </c>
    </row>
    <row r="44" spans="1:13" ht="24" customHeight="1">
      <c r="A44" s="197" t="s">
        <v>136</v>
      </c>
      <c r="B44" s="195"/>
      <c r="C44" s="198">
        <v>120</v>
      </c>
      <c r="D44" s="198">
        <v>322</v>
      </c>
      <c r="E44" s="198">
        <v>424</v>
      </c>
      <c r="F44" s="198">
        <v>318</v>
      </c>
      <c r="G44" s="198">
        <v>372</v>
      </c>
      <c r="H44" s="198">
        <v>304</v>
      </c>
      <c r="I44" s="198">
        <v>237</v>
      </c>
      <c r="J44" s="198">
        <v>146</v>
      </c>
      <c r="K44" s="198">
        <v>57</v>
      </c>
      <c r="M44" s="271">
        <v>2300</v>
      </c>
    </row>
    <row r="45" spans="1:13" ht="24" customHeight="1">
      <c r="A45" s="197" t="s">
        <v>137</v>
      </c>
      <c r="B45" s="195"/>
      <c r="C45" s="198">
        <v>79</v>
      </c>
      <c r="D45" s="198">
        <v>241</v>
      </c>
      <c r="E45" s="198">
        <v>381</v>
      </c>
      <c r="F45" s="198">
        <v>356</v>
      </c>
      <c r="G45" s="198">
        <v>244</v>
      </c>
      <c r="H45" s="198">
        <v>198</v>
      </c>
      <c r="I45" s="198">
        <v>114</v>
      </c>
      <c r="J45" s="198">
        <v>43</v>
      </c>
      <c r="K45" s="198">
        <v>36</v>
      </c>
      <c r="M45" s="271">
        <v>1692</v>
      </c>
    </row>
    <row r="46" spans="1:13" ht="24" customHeight="1">
      <c r="A46" s="197" t="s">
        <v>138</v>
      </c>
      <c r="B46" s="195"/>
      <c r="C46" s="198">
        <v>7</v>
      </c>
      <c r="D46" s="198">
        <v>20</v>
      </c>
      <c r="E46" s="198">
        <v>26</v>
      </c>
      <c r="F46" s="198">
        <v>28</v>
      </c>
      <c r="G46" s="198">
        <v>26</v>
      </c>
      <c r="H46" s="198">
        <v>26</v>
      </c>
      <c r="I46" s="198">
        <v>17</v>
      </c>
      <c r="J46" s="198">
        <v>6</v>
      </c>
      <c r="K46" s="198">
        <v>2</v>
      </c>
      <c r="M46" s="271">
        <v>158</v>
      </c>
    </row>
    <row r="47" spans="1:13" ht="24" customHeight="1">
      <c r="A47" s="197" t="s">
        <v>139</v>
      </c>
      <c r="B47" s="195"/>
      <c r="C47" s="198">
        <v>21</v>
      </c>
      <c r="D47" s="198">
        <v>65</v>
      </c>
      <c r="E47" s="198">
        <v>90</v>
      </c>
      <c r="F47" s="198">
        <v>111</v>
      </c>
      <c r="G47" s="198">
        <v>124</v>
      </c>
      <c r="H47" s="198">
        <v>95</v>
      </c>
      <c r="I47" s="198">
        <v>75</v>
      </c>
      <c r="J47" s="198">
        <v>33</v>
      </c>
      <c r="K47" s="198">
        <v>21</v>
      </c>
      <c r="M47" s="271">
        <v>635</v>
      </c>
    </row>
    <row r="48" spans="1:13" ht="24" customHeight="1">
      <c r="A48" s="197" t="s">
        <v>140</v>
      </c>
      <c r="B48" s="195"/>
      <c r="C48" s="198">
        <v>326</v>
      </c>
      <c r="D48" s="198">
        <v>329</v>
      </c>
      <c r="E48" s="198">
        <v>374</v>
      </c>
      <c r="F48" s="198">
        <v>354</v>
      </c>
      <c r="G48" s="198">
        <v>266</v>
      </c>
      <c r="H48" s="198">
        <v>219</v>
      </c>
      <c r="I48" s="198">
        <v>107</v>
      </c>
      <c r="J48" s="198">
        <v>54</v>
      </c>
      <c r="K48" s="198">
        <v>33</v>
      </c>
      <c r="M48" s="271">
        <v>2062</v>
      </c>
    </row>
    <row r="49" spans="1:13" ht="24" customHeight="1">
      <c r="A49" s="197" t="s">
        <v>141</v>
      </c>
      <c r="B49" s="195"/>
      <c r="C49" s="198">
        <v>166</v>
      </c>
      <c r="D49" s="198">
        <v>317</v>
      </c>
      <c r="E49" s="198">
        <v>383</v>
      </c>
      <c r="F49" s="198">
        <v>351</v>
      </c>
      <c r="G49" s="198">
        <v>272</v>
      </c>
      <c r="H49" s="198">
        <v>191</v>
      </c>
      <c r="I49" s="198">
        <v>114</v>
      </c>
      <c r="J49" s="198">
        <v>53</v>
      </c>
      <c r="K49" s="198">
        <v>65</v>
      </c>
      <c r="M49" s="271">
        <v>1912</v>
      </c>
    </row>
    <row r="50" spans="1:13" ht="24" customHeight="1">
      <c r="A50" s="197" t="s">
        <v>142</v>
      </c>
      <c r="B50" s="195"/>
      <c r="C50" s="198">
        <v>131</v>
      </c>
      <c r="D50" s="198">
        <v>350</v>
      </c>
      <c r="E50" s="198">
        <v>513</v>
      </c>
      <c r="F50" s="198">
        <v>465</v>
      </c>
      <c r="G50" s="198">
        <v>334</v>
      </c>
      <c r="H50" s="198">
        <v>216</v>
      </c>
      <c r="I50" s="198">
        <v>157</v>
      </c>
      <c r="J50" s="198">
        <v>83</v>
      </c>
      <c r="K50" s="198">
        <v>75</v>
      </c>
      <c r="M50" s="271">
        <v>2324</v>
      </c>
    </row>
    <row r="51" spans="1:13" ht="24" customHeight="1">
      <c r="A51" s="197" t="s">
        <v>143</v>
      </c>
      <c r="B51" s="195"/>
      <c r="C51" s="198">
        <v>51</v>
      </c>
      <c r="D51" s="198">
        <v>208</v>
      </c>
      <c r="E51" s="198">
        <v>478</v>
      </c>
      <c r="F51" s="198">
        <v>457</v>
      </c>
      <c r="G51" s="198">
        <v>386</v>
      </c>
      <c r="H51" s="198">
        <v>289</v>
      </c>
      <c r="I51" s="198">
        <v>184</v>
      </c>
      <c r="J51" s="198">
        <v>93</v>
      </c>
      <c r="K51" s="198">
        <v>71</v>
      </c>
      <c r="M51" s="271">
        <v>2217</v>
      </c>
    </row>
    <row r="52" spans="1:13" ht="24" customHeight="1">
      <c r="A52" s="197" t="s">
        <v>144</v>
      </c>
      <c r="B52" s="195"/>
      <c r="C52" s="198">
        <v>92</v>
      </c>
      <c r="D52" s="198">
        <v>279</v>
      </c>
      <c r="E52" s="198">
        <v>444</v>
      </c>
      <c r="F52" s="198">
        <v>444</v>
      </c>
      <c r="G52" s="198">
        <v>374</v>
      </c>
      <c r="H52" s="198">
        <v>211</v>
      </c>
      <c r="I52" s="198">
        <v>116</v>
      </c>
      <c r="J52" s="198">
        <v>76</v>
      </c>
      <c r="K52" s="198">
        <v>44</v>
      </c>
      <c r="M52" s="271">
        <v>2080</v>
      </c>
    </row>
    <row r="53" spans="1:13" ht="24" customHeight="1">
      <c r="A53" s="197" t="s">
        <v>145</v>
      </c>
      <c r="B53" s="195"/>
      <c r="C53" s="198">
        <v>68</v>
      </c>
      <c r="D53" s="198">
        <v>177</v>
      </c>
      <c r="E53" s="198">
        <v>247</v>
      </c>
      <c r="F53" s="198">
        <v>233</v>
      </c>
      <c r="G53" s="198">
        <v>175</v>
      </c>
      <c r="H53" s="198">
        <v>130</v>
      </c>
      <c r="I53" s="198">
        <v>69</v>
      </c>
      <c r="J53" s="198">
        <v>44</v>
      </c>
      <c r="K53" s="198">
        <v>38</v>
      </c>
      <c r="M53" s="271">
        <v>1181</v>
      </c>
    </row>
    <row r="54" spans="1:13" ht="24" customHeight="1">
      <c r="A54" s="197" t="s">
        <v>146</v>
      </c>
      <c r="B54" s="195"/>
      <c r="C54" s="198">
        <v>74</v>
      </c>
      <c r="D54" s="198">
        <v>192</v>
      </c>
      <c r="E54" s="198">
        <v>280</v>
      </c>
      <c r="F54" s="198">
        <v>289</v>
      </c>
      <c r="G54" s="198">
        <v>218</v>
      </c>
      <c r="H54" s="198">
        <v>160</v>
      </c>
      <c r="I54" s="198">
        <v>123</v>
      </c>
      <c r="J54" s="198">
        <v>57</v>
      </c>
      <c r="K54" s="198">
        <v>36</v>
      </c>
      <c r="M54" s="271">
        <v>1429</v>
      </c>
    </row>
    <row r="55" spans="1:13" ht="24" customHeight="1">
      <c r="A55" s="197" t="s">
        <v>147</v>
      </c>
      <c r="B55" s="195"/>
      <c r="C55" s="198">
        <v>116</v>
      </c>
      <c r="D55" s="198">
        <v>257</v>
      </c>
      <c r="E55" s="198">
        <v>446</v>
      </c>
      <c r="F55" s="198">
        <v>423</v>
      </c>
      <c r="G55" s="198">
        <v>309</v>
      </c>
      <c r="H55" s="198">
        <v>241</v>
      </c>
      <c r="I55" s="198">
        <v>121</v>
      </c>
      <c r="J55" s="198">
        <v>69</v>
      </c>
      <c r="K55" s="198">
        <v>44</v>
      </c>
      <c r="M55" s="271">
        <v>2026</v>
      </c>
    </row>
    <row r="56" spans="1:13" ht="24" customHeight="1">
      <c r="A56" s="197" t="s">
        <v>148</v>
      </c>
      <c r="B56" s="195"/>
      <c r="C56" s="198">
        <v>2</v>
      </c>
      <c r="D56" s="198">
        <v>6</v>
      </c>
      <c r="E56" s="198">
        <v>25</v>
      </c>
      <c r="F56" s="198">
        <v>21</v>
      </c>
      <c r="G56" s="198">
        <v>14</v>
      </c>
      <c r="H56" s="198">
        <v>17</v>
      </c>
      <c r="I56" s="198">
        <v>23</v>
      </c>
      <c r="J56" s="198">
        <v>10</v>
      </c>
      <c r="K56" s="198">
        <v>11</v>
      </c>
      <c r="M56" s="271">
        <v>129</v>
      </c>
    </row>
    <row r="57" spans="1:13" ht="8.1" customHeight="1">
      <c r="A57" s="203"/>
      <c r="B57" s="195"/>
      <c r="C57" s="202"/>
      <c r="D57" s="202"/>
      <c r="E57" s="202"/>
      <c r="F57" s="202"/>
      <c r="G57" s="202"/>
      <c r="H57" s="202"/>
      <c r="I57" s="202"/>
      <c r="J57" s="202"/>
      <c r="K57" s="202"/>
    </row>
    <row r="58" spans="1:13" ht="24" customHeight="1">
      <c r="A58" s="272" t="s">
        <v>134</v>
      </c>
      <c r="B58" s="195"/>
      <c r="C58" s="205">
        <v>1268</v>
      </c>
      <c r="D58" s="205">
        <v>2795</v>
      </c>
      <c r="E58" s="205">
        <v>4202</v>
      </c>
      <c r="F58" s="205">
        <v>3955</v>
      </c>
      <c r="G58" s="205">
        <v>3215</v>
      </c>
      <c r="H58" s="205">
        <v>2387</v>
      </c>
      <c r="I58" s="205">
        <v>1514</v>
      </c>
      <c r="J58" s="205">
        <v>807</v>
      </c>
      <c r="K58" s="205">
        <v>575</v>
      </c>
      <c r="M58" s="273">
        <v>20718</v>
      </c>
    </row>
    <row r="59" spans="1:13" ht="8.1" customHeight="1">
      <c r="A59" s="201"/>
      <c r="B59" s="196"/>
      <c r="K59" s="195"/>
    </row>
    <row r="60" spans="1:13" ht="24" customHeight="1">
      <c r="A60" s="272" t="s">
        <v>97</v>
      </c>
      <c r="B60" s="196"/>
      <c r="C60" s="205">
        <v>28638</v>
      </c>
      <c r="D60" s="205">
        <v>37152</v>
      </c>
      <c r="E60" s="205">
        <v>42481</v>
      </c>
      <c r="F60" s="205">
        <v>37859</v>
      </c>
      <c r="G60" s="205">
        <v>31106</v>
      </c>
      <c r="H60" s="205">
        <v>22818</v>
      </c>
      <c r="I60" s="205">
        <v>14974</v>
      </c>
      <c r="J60" s="205">
        <v>8790</v>
      </c>
      <c r="K60" s="205">
        <v>8865</v>
      </c>
      <c r="M60" s="273">
        <v>232683</v>
      </c>
    </row>
    <row r="61" spans="1:13">
      <c r="A61" s="194"/>
    </row>
    <row r="62" spans="1:13" ht="14.1" customHeight="1">
      <c r="A62" s="397" t="s">
        <v>540</v>
      </c>
    </row>
    <row r="63" spans="1:13" ht="14.1" customHeight="1">
      <c r="A63" s="397" t="s">
        <v>92</v>
      </c>
    </row>
    <row r="64" spans="1:13" ht="14.1" customHeight="1">
      <c r="A64" s="397"/>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6" firstPageNumber="42"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3B40A-4B85-4223-A100-035E62D7732B}">
  <sheetPr>
    <pageSetUpPr fitToPage="1"/>
  </sheetPr>
  <dimension ref="A1:L32"/>
  <sheetViews>
    <sheetView view="pageBreakPreview" zoomScaleNormal="100" zoomScaleSheetLayoutView="100" workbookViewId="0">
      <selection activeCell="N25" sqref="N25"/>
    </sheetView>
  </sheetViews>
  <sheetFormatPr baseColWidth="10" defaultColWidth="11.42578125" defaultRowHeight="12.75"/>
  <cols>
    <col min="1" max="3" width="11.42578125" style="126"/>
    <col min="4" max="5" width="11.42578125" style="193"/>
    <col min="6" max="6" width="13" style="193" customWidth="1"/>
    <col min="7" max="7" width="12.7109375" style="193" bestFit="1" customWidth="1"/>
    <col min="8" max="16384" width="11.42578125" style="193"/>
  </cols>
  <sheetData>
    <row r="1" spans="1:12" ht="20.25">
      <c r="A1" s="641" t="s">
        <v>541</v>
      </c>
      <c r="B1" s="641"/>
      <c r="C1" s="641"/>
      <c r="D1" s="641"/>
      <c r="E1" s="641"/>
      <c r="F1" s="641"/>
      <c r="G1" s="641"/>
      <c r="H1" s="641"/>
      <c r="I1" s="641"/>
      <c r="J1" s="641"/>
      <c r="K1" s="539"/>
      <c r="L1" s="525"/>
    </row>
    <row r="2" spans="1:12" ht="20.25">
      <c r="A2" s="641" t="s">
        <v>48</v>
      </c>
      <c r="B2" s="641"/>
      <c r="C2" s="641"/>
      <c r="D2" s="641"/>
      <c r="E2" s="641"/>
      <c r="F2" s="641"/>
      <c r="G2" s="641"/>
      <c r="H2" s="641"/>
      <c r="I2" s="641"/>
      <c r="J2" s="641"/>
      <c r="K2" s="539"/>
      <c r="L2" s="525"/>
    </row>
    <row r="8" spans="1:12">
      <c r="D8" s="126"/>
      <c r="E8" s="126"/>
      <c r="F8" s="126"/>
      <c r="G8" s="126"/>
      <c r="H8" s="126"/>
      <c r="I8" s="126"/>
      <c r="J8" s="126"/>
    </row>
    <row r="9" spans="1:12">
      <c r="D9" s="126"/>
      <c r="E9" s="126"/>
      <c r="F9" s="126"/>
      <c r="G9" s="126"/>
      <c r="H9" s="126"/>
      <c r="I9" s="126"/>
      <c r="J9" s="126"/>
    </row>
    <row r="10" spans="1:12" s="206" customFormat="1">
      <c r="A10" s="206" t="s">
        <v>531</v>
      </c>
      <c r="B10" s="206" t="s">
        <v>532</v>
      </c>
      <c r="C10" s="206" t="s">
        <v>533</v>
      </c>
      <c r="D10" s="206" t="s">
        <v>534</v>
      </c>
      <c r="E10" s="206" t="s">
        <v>535</v>
      </c>
      <c r="F10" s="206" t="s">
        <v>536</v>
      </c>
      <c r="G10" s="206" t="s">
        <v>537</v>
      </c>
      <c r="H10" s="206" t="s">
        <v>538</v>
      </c>
      <c r="I10" s="206" t="s">
        <v>539</v>
      </c>
      <c r="J10" s="206" t="s">
        <v>97</v>
      </c>
    </row>
    <row r="11" spans="1:12" s="206" customFormat="1">
      <c r="A11" s="207">
        <v>28638</v>
      </c>
      <c r="B11" s="207">
        <v>37152</v>
      </c>
      <c r="C11" s="207">
        <v>42481</v>
      </c>
      <c r="D11" s="207">
        <v>37859</v>
      </c>
      <c r="E11" s="207">
        <v>31106</v>
      </c>
      <c r="F11" s="207">
        <v>22818</v>
      </c>
      <c r="G11" s="207">
        <v>14974</v>
      </c>
      <c r="H11" s="207">
        <v>8790</v>
      </c>
      <c r="I11" s="207">
        <v>8865</v>
      </c>
    </row>
    <row r="12" spans="1:12">
      <c r="D12" s="126"/>
      <c r="E12" s="126"/>
      <c r="F12" s="126"/>
      <c r="G12" s="126"/>
      <c r="H12" s="126"/>
      <c r="I12" s="126"/>
      <c r="J12" s="126"/>
    </row>
    <row r="27" spans="1:6" ht="24.75" customHeight="1"/>
    <row r="28" spans="1:6" ht="18.75">
      <c r="E28" s="208" t="s">
        <v>88</v>
      </c>
      <c r="F28" s="209">
        <v>232684</v>
      </c>
    </row>
    <row r="31" spans="1:6" ht="11.25" customHeight="1">
      <c r="A31" s="562" t="s">
        <v>91</v>
      </c>
    </row>
    <row r="32" spans="1:6" ht="11.25" customHeight="1">
      <c r="A32" s="562" t="s">
        <v>92</v>
      </c>
    </row>
  </sheetData>
  <mergeCells count="2">
    <mergeCell ref="A1:J1"/>
    <mergeCell ref="A2:J2"/>
  </mergeCells>
  <printOptions horizontalCentered="1"/>
  <pageMargins left="0.23622047244094491" right="0.23622047244094491" top="0.94488188976377963" bottom="0.35433070866141736" header="0.19685039370078741" footer="0.31496062992125984"/>
  <pageSetup firstPageNumber="43"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71883-F3B9-43B9-86A5-887E968A51B9}">
  <sheetPr>
    <pageSetUpPr fitToPage="1"/>
  </sheetPr>
  <dimension ref="A1:Q24"/>
  <sheetViews>
    <sheetView view="pageBreakPreview" zoomScale="85" zoomScaleNormal="100" zoomScaleSheetLayoutView="85" workbookViewId="0">
      <selection activeCell="K15" sqref="K15"/>
    </sheetView>
  </sheetViews>
  <sheetFormatPr baseColWidth="10" defaultColWidth="11.42578125" defaultRowHeight="12.75"/>
  <cols>
    <col min="1" max="1" width="23.7109375" style="193" customWidth="1"/>
    <col min="2" max="2" width="1.7109375" style="193" customWidth="1"/>
    <col min="3" max="8" width="14.7109375" style="193" customWidth="1"/>
    <col min="9" max="9" width="1.7109375" style="193" customWidth="1"/>
    <col min="10" max="15" width="14.7109375" style="193" customWidth="1"/>
    <col min="16" max="16" width="1.7109375" style="193" customWidth="1"/>
    <col min="17" max="17" width="14.7109375" style="193" customWidth="1"/>
    <col min="18" max="16384" width="11.42578125" style="193"/>
  </cols>
  <sheetData>
    <row r="1" spans="1:17">
      <c r="A1" s="193" t="s">
        <v>79</v>
      </c>
    </row>
    <row r="2" spans="1:17" ht="20.100000000000001" customHeight="1">
      <c r="A2" s="642" t="s">
        <v>542</v>
      </c>
      <c r="B2" s="642"/>
      <c r="C2" s="642"/>
      <c r="D2" s="642"/>
      <c r="E2" s="642"/>
      <c r="F2" s="642"/>
      <c r="G2" s="642"/>
      <c r="H2" s="642"/>
      <c r="I2" s="642"/>
      <c r="J2" s="642"/>
      <c r="K2" s="642"/>
      <c r="L2" s="642"/>
      <c r="M2" s="642"/>
      <c r="N2" s="642"/>
      <c r="O2" s="642"/>
      <c r="P2" s="642"/>
      <c r="Q2" s="642"/>
    </row>
    <row r="3" spans="1:17" ht="35.25" customHeight="1">
      <c r="A3" s="642" t="str">
        <f>UPPER(CONCATENATE("Febrero 2024"))</f>
        <v>FEBRERO 2024</v>
      </c>
      <c r="B3" s="642"/>
      <c r="C3" s="642"/>
      <c r="D3" s="642"/>
      <c r="E3" s="642"/>
      <c r="F3" s="642"/>
      <c r="G3" s="642"/>
      <c r="H3" s="642"/>
      <c r="I3" s="642"/>
      <c r="J3" s="642"/>
      <c r="K3" s="642"/>
      <c r="L3" s="642"/>
      <c r="M3" s="642"/>
      <c r="N3" s="642"/>
      <c r="O3" s="642"/>
      <c r="P3" s="642"/>
      <c r="Q3" s="642"/>
    </row>
    <row r="4" spans="1:17" ht="60" customHeight="1">
      <c r="A4" s="194"/>
    </row>
    <row r="5" spans="1:17" ht="20.100000000000001" customHeight="1">
      <c r="A5" s="607" t="s">
        <v>21</v>
      </c>
      <c r="B5" s="395"/>
      <c r="C5" s="607" t="s">
        <v>152</v>
      </c>
      <c r="D5" s="607"/>
      <c r="E5" s="607"/>
      <c r="F5" s="607"/>
      <c r="G5" s="607"/>
      <c r="H5" s="607"/>
      <c r="I5" s="395"/>
      <c r="J5" s="607" t="s">
        <v>153</v>
      </c>
      <c r="K5" s="607"/>
      <c r="L5" s="607"/>
      <c r="M5" s="607"/>
      <c r="N5" s="607"/>
      <c r="O5" s="607"/>
      <c r="P5" s="643"/>
      <c r="Q5" s="607" t="s">
        <v>97</v>
      </c>
    </row>
    <row r="6" spans="1:17" ht="20.100000000000001" customHeight="1">
      <c r="A6" s="607"/>
      <c r="B6" s="395"/>
      <c r="C6" s="607" t="s">
        <v>155</v>
      </c>
      <c r="D6" s="607"/>
      <c r="E6" s="607" t="s">
        <v>156</v>
      </c>
      <c r="F6" s="607"/>
      <c r="G6" s="607" t="s">
        <v>543</v>
      </c>
      <c r="H6" s="607" t="s">
        <v>52</v>
      </c>
      <c r="I6" s="395"/>
      <c r="J6" s="607" t="s">
        <v>155</v>
      </c>
      <c r="K6" s="607"/>
      <c r="L6" s="607" t="s">
        <v>156</v>
      </c>
      <c r="M6" s="607"/>
      <c r="N6" s="607" t="s">
        <v>543</v>
      </c>
      <c r="O6" s="607" t="s">
        <v>52</v>
      </c>
      <c r="P6" s="643"/>
      <c r="Q6" s="607"/>
    </row>
    <row r="7" spans="1:17" ht="20.100000000000001" customHeight="1">
      <c r="A7" s="607"/>
      <c r="B7" s="395"/>
      <c r="C7" s="305" t="s">
        <v>100</v>
      </c>
      <c r="D7" s="305" t="s">
        <v>101</v>
      </c>
      <c r="E7" s="305" t="s">
        <v>100</v>
      </c>
      <c r="F7" s="305" t="s">
        <v>101</v>
      </c>
      <c r="G7" s="607"/>
      <c r="H7" s="607"/>
      <c r="I7" s="395"/>
      <c r="J7" s="305" t="s">
        <v>100</v>
      </c>
      <c r="K7" s="305" t="s">
        <v>101</v>
      </c>
      <c r="L7" s="305" t="s">
        <v>100</v>
      </c>
      <c r="M7" s="305" t="s">
        <v>101</v>
      </c>
      <c r="N7" s="607"/>
      <c r="O7" s="607"/>
      <c r="P7" s="643"/>
      <c r="Q7" s="607"/>
    </row>
    <row r="8" spans="1:17" ht="8.1" customHeight="1">
      <c r="A8" s="194"/>
      <c r="B8" s="194"/>
      <c r="C8" s="194"/>
      <c r="D8" s="194"/>
      <c r="E8" s="194"/>
      <c r="F8" s="194"/>
      <c r="G8" s="194"/>
      <c r="H8" s="194"/>
      <c r="I8" s="194"/>
      <c r="J8" s="194"/>
      <c r="K8" s="194"/>
      <c r="L8" s="194"/>
      <c r="M8" s="194"/>
      <c r="N8" s="194"/>
      <c r="O8" s="194"/>
      <c r="P8" s="194"/>
      <c r="Q8" s="194"/>
    </row>
    <row r="9" spans="1:17" ht="39.950000000000003" customHeight="1">
      <c r="A9" s="197" t="s">
        <v>544</v>
      </c>
      <c r="B9" s="196"/>
      <c r="C9" s="200">
        <v>10636</v>
      </c>
      <c r="D9" s="200">
        <v>1027</v>
      </c>
      <c r="E9" s="200">
        <v>12766</v>
      </c>
      <c r="F9" s="198">
        <v>818</v>
      </c>
      <c r="G9" s="199">
        <v>25247</v>
      </c>
      <c r="H9" s="526">
        <f t="shared" ref="H9:H17" si="0">G9/Q9*100</f>
        <v>88.159089321880018</v>
      </c>
      <c r="I9" s="196"/>
      <c r="J9" s="200">
        <v>1537</v>
      </c>
      <c r="K9" s="198">
        <v>172</v>
      </c>
      <c r="L9" s="200">
        <v>1576</v>
      </c>
      <c r="M9" s="198">
        <v>106</v>
      </c>
      <c r="N9" s="199">
        <v>3391</v>
      </c>
      <c r="O9" s="526">
        <v>12</v>
      </c>
      <c r="P9" s="196"/>
      <c r="Q9" s="199">
        <v>28638</v>
      </c>
    </row>
    <row r="10" spans="1:17" ht="39.950000000000003" customHeight="1">
      <c r="A10" s="197" t="s">
        <v>545</v>
      </c>
      <c r="B10" s="196"/>
      <c r="C10" s="200">
        <v>11982</v>
      </c>
      <c r="D10" s="198">
        <v>998</v>
      </c>
      <c r="E10" s="200">
        <v>18355</v>
      </c>
      <c r="F10" s="200">
        <v>1058</v>
      </c>
      <c r="G10" s="199">
        <v>32393</v>
      </c>
      <c r="H10" s="526">
        <f t="shared" si="0"/>
        <v>87.190460809646851</v>
      </c>
      <c r="I10" s="196"/>
      <c r="J10" s="200">
        <v>1921</v>
      </c>
      <c r="K10" s="198">
        <v>200</v>
      </c>
      <c r="L10" s="200">
        <v>2492</v>
      </c>
      <c r="M10" s="198">
        <v>146</v>
      </c>
      <c r="N10" s="199">
        <v>4759</v>
      </c>
      <c r="O10" s="526">
        <v>13</v>
      </c>
      <c r="P10" s="196"/>
      <c r="Q10" s="199">
        <v>37152</v>
      </c>
    </row>
    <row r="11" spans="1:17" ht="39.950000000000003" customHeight="1">
      <c r="A11" s="197" t="s">
        <v>546</v>
      </c>
      <c r="B11" s="196"/>
      <c r="C11" s="200">
        <v>13169</v>
      </c>
      <c r="D11" s="200">
        <v>1018</v>
      </c>
      <c r="E11" s="200">
        <v>21730</v>
      </c>
      <c r="F11" s="200">
        <v>1129</v>
      </c>
      <c r="G11" s="199">
        <v>37046</v>
      </c>
      <c r="H11" s="526">
        <f t="shared" si="0"/>
        <v>87.206045055436547</v>
      </c>
      <c r="I11" s="196"/>
      <c r="J11" s="200">
        <v>2144</v>
      </c>
      <c r="K11" s="198">
        <v>212</v>
      </c>
      <c r="L11" s="200">
        <v>2906</v>
      </c>
      <c r="M11" s="198">
        <v>173</v>
      </c>
      <c r="N11" s="199">
        <v>5435</v>
      </c>
      <c r="O11" s="526">
        <v>13</v>
      </c>
      <c r="P11" s="196"/>
      <c r="Q11" s="199">
        <v>42481</v>
      </c>
    </row>
    <row r="12" spans="1:17" ht="39.950000000000003" customHeight="1">
      <c r="A12" s="197" t="s">
        <v>547</v>
      </c>
      <c r="B12" s="196"/>
      <c r="C12" s="200">
        <v>10756</v>
      </c>
      <c r="D12" s="198">
        <v>807</v>
      </c>
      <c r="E12" s="200">
        <v>20472</v>
      </c>
      <c r="F12" s="198">
        <v>931</v>
      </c>
      <c r="G12" s="199">
        <v>32966</v>
      </c>
      <c r="H12" s="526">
        <f t="shared" si="0"/>
        <v>87.075728360495518</v>
      </c>
      <c r="I12" s="196"/>
      <c r="J12" s="200">
        <v>1859</v>
      </c>
      <c r="K12" s="198">
        <v>158</v>
      </c>
      <c r="L12" s="200">
        <v>2733</v>
      </c>
      <c r="M12" s="198">
        <v>143</v>
      </c>
      <c r="N12" s="199">
        <v>4893</v>
      </c>
      <c r="O12" s="526">
        <v>13</v>
      </c>
      <c r="P12" s="196"/>
      <c r="Q12" s="199">
        <v>37859</v>
      </c>
    </row>
    <row r="13" spans="1:17" ht="39.950000000000003" customHeight="1">
      <c r="A13" s="197" t="s">
        <v>548</v>
      </c>
      <c r="B13" s="196"/>
      <c r="C13" s="200">
        <v>8674</v>
      </c>
      <c r="D13" s="198">
        <v>537</v>
      </c>
      <c r="E13" s="200">
        <v>17038</v>
      </c>
      <c r="F13" s="198">
        <v>804</v>
      </c>
      <c r="G13" s="199">
        <v>27053</v>
      </c>
      <c r="H13" s="526">
        <f t="shared" si="0"/>
        <v>86.970359416189808</v>
      </c>
      <c r="I13" s="196"/>
      <c r="J13" s="200">
        <v>1460</v>
      </c>
      <c r="K13" s="198">
        <v>127</v>
      </c>
      <c r="L13" s="200">
        <v>2349</v>
      </c>
      <c r="M13" s="198">
        <v>117</v>
      </c>
      <c r="N13" s="199">
        <v>4053</v>
      </c>
      <c r="O13" s="526">
        <v>13</v>
      </c>
      <c r="P13" s="196"/>
      <c r="Q13" s="199">
        <v>31106</v>
      </c>
    </row>
    <row r="14" spans="1:17" ht="39.950000000000003" customHeight="1">
      <c r="A14" s="197" t="s">
        <v>549</v>
      </c>
      <c r="B14" s="196"/>
      <c r="C14" s="200">
        <v>6222</v>
      </c>
      <c r="D14" s="198">
        <v>392</v>
      </c>
      <c r="E14" s="200">
        <v>12597</v>
      </c>
      <c r="F14" s="198">
        <v>572</v>
      </c>
      <c r="G14" s="199">
        <v>19783</v>
      </c>
      <c r="H14" s="526">
        <f t="shared" si="0"/>
        <v>86.699097203961784</v>
      </c>
      <c r="I14" s="196"/>
      <c r="J14" s="200">
        <v>1051</v>
      </c>
      <c r="K14" s="198">
        <v>96</v>
      </c>
      <c r="L14" s="200">
        <v>1812</v>
      </c>
      <c r="M14" s="198">
        <v>76</v>
      </c>
      <c r="N14" s="199">
        <v>3035</v>
      </c>
      <c r="O14" s="526">
        <v>13</v>
      </c>
      <c r="P14" s="196"/>
      <c r="Q14" s="199">
        <v>22818</v>
      </c>
    </row>
    <row r="15" spans="1:17" ht="39.950000000000003" customHeight="1">
      <c r="A15" s="197" t="s">
        <v>550</v>
      </c>
      <c r="B15" s="196"/>
      <c r="C15" s="200">
        <v>4217</v>
      </c>
      <c r="D15" s="198">
        <v>238</v>
      </c>
      <c r="E15" s="200">
        <v>8253</v>
      </c>
      <c r="F15" s="198">
        <v>327</v>
      </c>
      <c r="G15" s="199">
        <v>13035</v>
      </c>
      <c r="H15" s="526">
        <f t="shared" si="0"/>
        <v>87.050888206224116</v>
      </c>
      <c r="I15" s="196"/>
      <c r="J15" s="198">
        <v>650</v>
      </c>
      <c r="K15" s="198">
        <v>54</v>
      </c>
      <c r="L15" s="200">
        <v>1178</v>
      </c>
      <c r="M15" s="198">
        <v>57</v>
      </c>
      <c r="N15" s="199">
        <v>1939</v>
      </c>
      <c r="O15" s="526">
        <v>13</v>
      </c>
      <c r="P15" s="196"/>
      <c r="Q15" s="199">
        <v>14974</v>
      </c>
    </row>
    <row r="16" spans="1:17" ht="39.950000000000003" customHeight="1">
      <c r="A16" s="197" t="s">
        <v>551</v>
      </c>
      <c r="B16" s="196"/>
      <c r="C16" s="200">
        <v>2386</v>
      </c>
      <c r="D16" s="198">
        <v>147</v>
      </c>
      <c r="E16" s="200">
        <v>4937</v>
      </c>
      <c r="F16" s="198">
        <v>202</v>
      </c>
      <c r="G16" s="199">
        <v>7672</v>
      </c>
      <c r="H16" s="526">
        <f t="shared" si="0"/>
        <v>87.281001137656432</v>
      </c>
      <c r="I16" s="196"/>
      <c r="J16" s="198">
        <v>379</v>
      </c>
      <c r="K16" s="198">
        <v>38</v>
      </c>
      <c r="L16" s="198">
        <v>664</v>
      </c>
      <c r="M16" s="198">
        <v>37</v>
      </c>
      <c r="N16" s="199">
        <v>1118</v>
      </c>
      <c r="O16" s="526">
        <v>13</v>
      </c>
      <c r="P16" s="196"/>
      <c r="Q16" s="199">
        <v>8790</v>
      </c>
    </row>
    <row r="17" spans="1:17" ht="39.950000000000003" customHeight="1">
      <c r="A17" s="197" t="s">
        <v>552</v>
      </c>
      <c r="B17" s="196"/>
      <c r="C17" s="200">
        <v>2258</v>
      </c>
      <c r="D17" s="200">
        <v>100</v>
      </c>
      <c r="E17" s="200">
        <v>5478</v>
      </c>
      <c r="F17" s="200">
        <v>173</v>
      </c>
      <c r="G17" s="199">
        <v>8009</v>
      </c>
      <c r="H17" s="526">
        <f t="shared" si="0"/>
        <v>90.34404963338973</v>
      </c>
      <c r="I17" s="196"/>
      <c r="J17" s="200">
        <v>271</v>
      </c>
      <c r="K17" s="200">
        <v>31</v>
      </c>
      <c r="L17" s="200">
        <v>524</v>
      </c>
      <c r="M17" s="200">
        <v>30</v>
      </c>
      <c r="N17" s="199">
        <v>856</v>
      </c>
      <c r="O17" s="526">
        <v>9.6559503666102646</v>
      </c>
      <c r="P17" s="196"/>
      <c r="Q17" s="199">
        <v>8865</v>
      </c>
    </row>
    <row r="18" spans="1:17" ht="8.1" customHeight="1">
      <c r="A18" s="194"/>
      <c r="B18" s="194"/>
      <c r="C18" s="194"/>
      <c r="D18" s="194"/>
      <c r="E18" s="194"/>
      <c r="F18" s="194"/>
      <c r="G18" s="194"/>
      <c r="H18" s="194"/>
      <c r="I18" s="194"/>
      <c r="J18" s="194"/>
      <c r="K18" s="194"/>
      <c r="L18" s="194"/>
      <c r="M18" s="194"/>
      <c r="N18" s="194"/>
      <c r="O18" s="194"/>
      <c r="P18" s="194"/>
      <c r="Q18" s="194"/>
    </row>
    <row r="19" spans="1:17" s="213" customFormat="1" ht="39.950000000000003" customHeight="1">
      <c r="A19" s="212" t="s">
        <v>97</v>
      </c>
      <c r="B19" s="195"/>
      <c r="C19" s="204">
        <v>70300</v>
      </c>
      <c r="D19" s="204">
        <v>5264</v>
      </c>
      <c r="E19" s="204">
        <v>121626</v>
      </c>
      <c r="F19" s="204">
        <v>6014</v>
      </c>
      <c r="G19" s="204">
        <v>203204</v>
      </c>
      <c r="H19" s="527">
        <v>87</v>
      </c>
      <c r="I19" s="195"/>
      <c r="J19" s="204">
        <v>11272</v>
      </c>
      <c r="K19" s="204">
        <v>1088</v>
      </c>
      <c r="L19" s="204">
        <v>16234</v>
      </c>
      <c r="M19" s="210">
        <v>885</v>
      </c>
      <c r="N19" s="204">
        <v>29479</v>
      </c>
      <c r="O19" s="527">
        <v>13</v>
      </c>
      <c r="P19" s="195"/>
      <c r="Q19" s="204">
        <v>232683</v>
      </c>
    </row>
    <row r="20" spans="1:17">
      <c r="A20" s="194"/>
    </row>
    <row r="21" spans="1:17">
      <c r="A21" s="211" t="s">
        <v>91</v>
      </c>
    </row>
    <row r="22" spans="1:17">
      <c r="A22" s="211" t="s">
        <v>92</v>
      </c>
    </row>
    <row r="23" spans="1:17">
      <c r="A23" s="211"/>
    </row>
    <row r="24" spans="1:17">
      <c r="A24" s="211"/>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scale="63" firstPageNumber="44"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1B36-5694-4982-8829-3E235ECAD262}">
  <sheetPr>
    <pageSetUpPr fitToPage="1"/>
  </sheetPr>
  <dimension ref="A1:V65"/>
  <sheetViews>
    <sheetView view="pageBreakPreview" zoomScale="55" zoomScaleNormal="70" zoomScaleSheetLayoutView="55" workbookViewId="0">
      <selection activeCell="I51" sqref="I51"/>
    </sheetView>
  </sheetViews>
  <sheetFormatPr baseColWidth="10" defaultColWidth="11.42578125" defaultRowHeight="15"/>
  <cols>
    <col min="1" max="1" width="75.5703125" style="419" customWidth="1"/>
    <col min="2" max="2" width="1.5703125" style="419" customWidth="1"/>
    <col min="3" max="20" width="14.5703125" style="419" customWidth="1"/>
    <col min="21" max="21" width="1.5703125" style="419" customWidth="1"/>
    <col min="22" max="22" width="20.5703125" style="419" customWidth="1"/>
    <col min="23" max="16384" width="11.42578125" style="419"/>
  </cols>
  <sheetData>
    <row r="1" spans="1:22">
      <c r="A1" s="464" t="s">
        <v>79</v>
      </c>
    </row>
    <row r="2" spans="1:22" ht="30.75" customHeight="1">
      <c r="A2" s="644" t="s">
        <v>576</v>
      </c>
      <c r="B2" s="644"/>
      <c r="C2" s="644"/>
      <c r="D2" s="644"/>
      <c r="E2" s="644"/>
      <c r="F2" s="644"/>
      <c r="G2" s="644"/>
      <c r="H2" s="644"/>
      <c r="I2" s="644"/>
      <c r="J2" s="644"/>
      <c r="K2" s="644"/>
      <c r="L2" s="644"/>
      <c r="M2" s="644"/>
      <c r="N2" s="644"/>
      <c r="O2" s="644"/>
      <c r="P2" s="644"/>
      <c r="Q2" s="644"/>
      <c r="R2" s="644"/>
      <c r="S2" s="644"/>
      <c r="T2" s="644"/>
      <c r="U2" s="644"/>
      <c r="V2" s="644"/>
    </row>
    <row r="3" spans="1:22" ht="30.75" customHeight="1">
      <c r="A3" s="644" t="str">
        <f>UPPER('[1]TOTAL CF Y EF'!P4&amp; " "&amp; '[1]TOTAL CF Y EF'!P3)</f>
        <v>FEBRERO 2024</v>
      </c>
      <c r="B3" s="644"/>
      <c r="C3" s="644"/>
      <c r="D3" s="644"/>
      <c r="E3" s="644"/>
      <c r="F3" s="644"/>
      <c r="G3" s="644"/>
      <c r="H3" s="644"/>
      <c r="I3" s="644"/>
      <c r="J3" s="644"/>
      <c r="K3" s="644"/>
      <c r="L3" s="644"/>
      <c r="M3" s="644"/>
      <c r="N3" s="644"/>
      <c r="O3" s="644"/>
      <c r="P3" s="644"/>
      <c r="Q3" s="644"/>
      <c r="R3" s="644"/>
      <c r="S3" s="644"/>
      <c r="T3" s="644"/>
      <c r="U3" s="644"/>
      <c r="V3" s="644"/>
    </row>
    <row r="4" spans="1:22" ht="30.75" hidden="1" customHeight="1">
      <c r="A4" s="465"/>
      <c r="B4" s="465"/>
      <c r="C4" s="465"/>
      <c r="D4" s="465"/>
      <c r="E4" s="465"/>
      <c r="F4" s="465"/>
      <c r="G4" s="465"/>
      <c r="H4" s="465"/>
      <c r="I4" s="465"/>
      <c r="J4" s="465"/>
      <c r="K4" s="465"/>
      <c r="L4" s="465"/>
      <c r="M4" s="465"/>
      <c r="N4" s="465"/>
      <c r="O4" s="465"/>
      <c r="P4" s="465"/>
      <c r="Q4" s="465"/>
      <c r="R4" s="465"/>
      <c r="S4" s="465"/>
      <c r="T4" s="465"/>
      <c r="U4" s="465"/>
      <c r="V4" s="465"/>
    </row>
    <row r="5" spans="1:22" ht="30.75" customHeight="1">
      <c r="A5" s="465"/>
      <c r="B5" s="465"/>
      <c r="C5" s="465"/>
      <c r="D5" s="465"/>
      <c r="E5" s="465"/>
      <c r="F5" s="465"/>
      <c r="G5" s="465"/>
      <c r="H5" s="465"/>
      <c r="I5" s="465"/>
      <c r="J5" s="465"/>
      <c r="K5" s="465"/>
      <c r="L5" s="465"/>
      <c r="M5" s="465"/>
      <c r="N5" s="465"/>
      <c r="O5" s="465"/>
      <c r="P5" s="465"/>
      <c r="Q5" s="465"/>
      <c r="R5" s="465"/>
      <c r="S5" s="465"/>
      <c r="T5" s="465"/>
      <c r="U5" s="465"/>
      <c r="V5" s="465"/>
    </row>
    <row r="6" spans="1:22" ht="30.75" customHeight="1">
      <c r="A6" s="645" t="s">
        <v>94</v>
      </c>
      <c r="B6" s="646"/>
      <c r="C6" s="645" t="s">
        <v>25</v>
      </c>
      <c r="D6" s="645"/>
      <c r="E6" s="645"/>
      <c r="F6" s="645"/>
      <c r="G6" s="645"/>
      <c r="H6" s="645"/>
      <c r="I6" s="645"/>
      <c r="J6" s="645"/>
      <c r="K6" s="645"/>
      <c r="L6" s="645"/>
      <c r="M6" s="645"/>
      <c r="N6" s="645"/>
      <c r="O6" s="645"/>
      <c r="P6" s="645"/>
      <c r="Q6" s="645"/>
      <c r="R6" s="645"/>
      <c r="S6" s="645"/>
      <c r="T6" s="645"/>
      <c r="U6" s="466"/>
      <c r="V6" s="647" t="s">
        <v>87</v>
      </c>
    </row>
    <row r="7" spans="1:22" ht="112.5" customHeight="1">
      <c r="A7" s="645"/>
      <c r="B7" s="646"/>
      <c r="C7" s="467" t="s">
        <v>558</v>
      </c>
      <c r="D7" s="467" t="s">
        <v>559</v>
      </c>
      <c r="E7" s="467" t="s">
        <v>560</v>
      </c>
      <c r="F7" s="467" t="s">
        <v>561</v>
      </c>
      <c r="G7" s="467" t="s">
        <v>562</v>
      </c>
      <c r="H7" s="467" t="s">
        <v>563</v>
      </c>
      <c r="I7" s="467" t="s">
        <v>564</v>
      </c>
      <c r="J7" s="467" t="s">
        <v>565</v>
      </c>
      <c r="K7" s="467" t="s">
        <v>566</v>
      </c>
      <c r="L7" s="467" t="s">
        <v>567</v>
      </c>
      <c r="M7" s="467" t="s">
        <v>568</v>
      </c>
      <c r="N7" s="467" t="s">
        <v>569</v>
      </c>
      <c r="O7" s="467" t="s">
        <v>570</v>
      </c>
      <c r="P7" s="467" t="s">
        <v>571</v>
      </c>
      <c r="Q7" s="467" t="s">
        <v>572</v>
      </c>
      <c r="R7" s="467" t="s">
        <v>573</v>
      </c>
      <c r="S7" s="467" t="s">
        <v>574</v>
      </c>
      <c r="T7" s="467" t="s">
        <v>575</v>
      </c>
      <c r="U7" s="466"/>
      <c r="V7" s="647"/>
    </row>
    <row r="8" spans="1:22" ht="8.1" customHeight="1">
      <c r="A8" s="468"/>
      <c r="B8" s="469"/>
      <c r="C8" s="469"/>
      <c r="D8" s="469"/>
      <c r="E8" s="469"/>
      <c r="F8" s="468"/>
      <c r="U8" s="469"/>
      <c r="V8" s="469"/>
    </row>
    <row r="9" spans="1:22" s="475" customFormat="1" ht="23.25" customHeight="1">
      <c r="A9" s="470" t="s">
        <v>102</v>
      </c>
      <c r="B9" s="471"/>
      <c r="C9" s="472">
        <v>51</v>
      </c>
      <c r="D9" s="472">
        <v>29</v>
      </c>
      <c r="E9" s="472">
        <v>0</v>
      </c>
      <c r="F9" s="472">
        <v>0</v>
      </c>
      <c r="G9" s="472">
        <v>125</v>
      </c>
      <c r="H9" s="472">
        <v>298</v>
      </c>
      <c r="I9" s="472">
        <v>179</v>
      </c>
      <c r="J9" s="472">
        <v>826</v>
      </c>
      <c r="K9" s="472">
        <v>101</v>
      </c>
      <c r="L9" s="472">
        <v>149</v>
      </c>
      <c r="M9" s="472">
        <v>21</v>
      </c>
      <c r="N9" s="472">
        <v>39</v>
      </c>
      <c r="O9" s="472">
        <v>91</v>
      </c>
      <c r="P9" s="472">
        <v>91</v>
      </c>
      <c r="Q9" s="472">
        <v>1</v>
      </c>
      <c r="R9" s="472">
        <v>4</v>
      </c>
      <c r="S9" s="472">
        <v>0</v>
      </c>
      <c r="T9" s="472">
        <v>0</v>
      </c>
      <c r="U9" s="473">
        <v>0</v>
      </c>
      <c r="V9" s="474">
        <v>2005</v>
      </c>
    </row>
    <row r="10" spans="1:22" s="475" customFormat="1" ht="23.25" customHeight="1">
      <c r="A10" s="470" t="s">
        <v>103</v>
      </c>
      <c r="B10" s="471"/>
      <c r="C10" s="472">
        <v>172</v>
      </c>
      <c r="D10" s="472">
        <v>194</v>
      </c>
      <c r="E10" s="472">
        <v>0</v>
      </c>
      <c r="F10" s="472">
        <v>0</v>
      </c>
      <c r="G10" s="472">
        <v>1046</v>
      </c>
      <c r="H10" s="472">
        <v>2006</v>
      </c>
      <c r="I10" s="472">
        <v>2431</v>
      </c>
      <c r="J10" s="472">
        <v>4191</v>
      </c>
      <c r="K10" s="472">
        <v>1503</v>
      </c>
      <c r="L10" s="472">
        <v>1163</v>
      </c>
      <c r="M10" s="472">
        <v>0</v>
      </c>
      <c r="N10" s="472">
        <v>149</v>
      </c>
      <c r="O10" s="472">
        <v>226</v>
      </c>
      <c r="P10" s="472">
        <v>215</v>
      </c>
      <c r="Q10" s="472">
        <v>0</v>
      </c>
      <c r="R10" s="472">
        <v>12</v>
      </c>
      <c r="S10" s="472">
        <v>0</v>
      </c>
      <c r="T10" s="472">
        <v>2</v>
      </c>
      <c r="U10" s="476"/>
      <c r="V10" s="474">
        <v>13310</v>
      </c>
    </row>
    <row r="11" spans="1:22" s="475" customFormat="1" ht="23.25" customHeight="1">
      <c r="A11" s="470" t="s">
        <v>104</v>
      </c>
      <c r="B11" s="471"/>
      <c r="C11" s="472">
        <v>33</v>
      </c>
      <c r="D11" s="472">
        <v>35</v>
      </c>
      <c r="E11" s="472">
        <v>0</v>
      </c>
      <c r="F11" s="472">
        <v>1</v>
      </c>
      <c r="G11" s="472">
        <v>66</v>
      </c>
      <c r="H11" s="472">
        <v>158</v>
      </c>
      <c r="I11" s="472">
        <v>104</v>
      </c>
      <c r="J11" s="472">
        <v>499</v>
      </c>
      <c r="K11" s="472">
        <v>121</v>
      </c>
      <c r="L11" s="472">
        <v>154</v>
      </c>
      <c r="M11" s="472">
        <v>0</v>
      </c>
      <c r="N11" s="472">
        <v>1</v>
      </c>
      <c r="O11" s="472">
        <v>7</v>
      </c>
      <c r="P11" s="472">
        <v>28</v>
      </c>
      <c r="Q11" s="472">
        <v>0</v>
      </c>
      <c r="R11" s="472">
        <v>0</v>
      </c>
      <c r="S11" s="472">
        <v>0</v>
      </c>
      <c r="T11" s="472">
        <v>1</v>
      </c>
      <c r="U11" s="476"/>
      <c r="V11" s="474">
        <v>1208</v>
      </c>
    </row>
    <row r="12" spans="1:22" s="475" customFormat="1" ht="23.25" customHeight="1">
      <c r="A12" s="470" t="s">
        <v>105</v>
      </c>
      <c r="B12" s="471"/>
      <c r="C12" s="472">
        <v>113</v>
      </c>
      <c r="D12" s="472">
        <v>1</v>
      </c>
      <c r="E12" s="472">
        <v>0</v>
      </c>
      <c r="F12" s="472">
        <v>0</v>
      </c>
      <c r="G12" s="472">
        <v>135</v>
      </c>
      <c r="H12" s="472">
        <v>126</v>
      </c>
      <c r="I12" s="472">
        <v>100</v>
      </c>
      <c r="J12" s="472">
        <v>222</v>
      </c>
      <c r="K12" s="472">
        <v>188</v>
      </c>
      <c r="L12" s="472">
        <v>77</v>
      </c>
      <c r="M12" s="472">
        <v>0</v>
      </c>
      <c r="N12" s="472">
        <v>7</v>
      </c>
      <c r="O12" s="472">
        <v>7</v>
      </c>
      <c r="P12" s="472">
        <v>41</v>
      </c>
      <c r="Q12" s="472">
        <v>0</v>
      </c>
      <c r="R12" s="472">
        <v>1</v>
      </c>
      <c r="S12" s="472">
        <v>0</v>
      </c>
      <c r="T12" s="472">
        <v>0</v>
      </c>
      <c r="U12" s="476"/>
      <c r="V12" s="474">
        <v>1018</v>
      </c>
    </row>
    <row r="13" spans="1:22" s="475" customFormat="1" ht="23.25" customHeight="1">
      <c r="A13" s="470" t="s">
        <v>106</v>
      </c>
      <c r="B13" s="471"/>
      <c r="C13" s="472">
        <v>692</v>
      </c>
      <c r="D13" s="472">
        <v>507</v>
      </c>
      <c r="E13" s="472">
        <v>1</v>
      </c>
      <c r="F13" s="472">
        <v>0</v>
      </c>
      <c r="G13" s="472">
        <v>846</v>
      </c>
      <c r="H13" s="472">
        <v>841</v>
      </c>
      <c r="I13" s="472">
        <v>608</v>
      </c>
      <c r="J13" s="472">
        <v>819</v>
      </c>
      <c r="K13" s="472">
        <v>272</v>
      </c>
      <c r="L13" s="472">
        <v>361</v>
      </c>
      <c r="M13" s="472">
        <v>24</v>
      </c>
      <c r="N13" s="472">
        <v>125</v>
      </c>
      <c r="O13" s="472">
        <v>130</v>
      </c>
      <c r="P13" s="472">
        <v>242</v>
      </c>
      <c r="Q13" s="472">
        <v>22</v>
      </c>
      <c r="R13" s="472">
        <v>30</v>
      </c>
      <c r="S13" s="472">
        <v>0</v>
      </c>
      <c r="T13" s="472">
        <v>2</v>
      </c>
      <c r="U13" s="476"/>
      <c r="V13" s="474">
        <v>5522</v>
      </c>
    </row>
    <row r="14" spans="1:22" s="475" customFormat="1" ht="23.25" customHeight="1">
      <c r="A14" s="470" t="s">
        <v>107</v>
      </c>
      <c r="B14" s="471"/>
      <c r="C14" s="472">
        <v>121</v>
      </c>
      <c r="D14" s="472">
        <v>84</v>
      </c>
      <c r="E14" s="472">
        <v>69</v>
      </c>
      <c r="F14" s="472">
        <v>48</v>
      </c>
      <c r="G14" s="472">
        <v>1019</v>
      </c>
      <c r="H14" s="472">
        <v>1845</v>
      </c>
      <c r="I14" s="472">
        <v>989</v>
      </c>
      <c r="J14" s="472">
        <v>1965</v>
      </c>
      <c r="K14" s="472">
        <v>1041</v>
      </c>
      <c r="L14" s="472">
        <v>1041</v>
      </c>
      <c r="M14" s="472">
        <v>76</v>
      </c>
      <c r="N14" s="472">
        <v>108</v>
      </c>
      <c r="O14" s="472">
        <v>176</v>
      </c>
      <c r="P14" s="472">
        <v>169</v>
      </c>
      <c r="Q14" s="472">
        <v>10</v>
      </c>
      <c r="R14" s="472">
        <v>10</v>
      </c>
      <c r="S14" s="472">
        <v>0</v>
      </c>
      <c r="T14" s="472">
        <v>0</v>
      </c>
      <c r="U14" s="476"/>
      <c r="V14" s="474">
        <v>8771</v>
      </c>
    </row>
    <row r="15" spans="1:22" s="475" customFormat="1" ht="23.25" customHeight="1">
      <c r="A15" s="470" t="s">
        <v>108</v>
      </c>
      <c r="B15" s="471"/>
      <c r="C15" s="472">
        <v>451</v>
      </c>
      <c r="D15" s="472">
        <v>262</v>
      </c>
      <c r="E15" s="472">
        <v>0</v>
      </c>
      <c r="F15" s="472">
        <v>0</v>
      </c>
      <c r="G15" s="472">
        <v>1655</v>
      </c>
      <c r="H15" s="472">
        <v>3968</v>
      </c>
      <c r="I15" s="472">
        <v>3093</v>
      </c>
      <c r="J15" s="472">
        <v>9032</v>
      </c>
      <c r="K15" s="472">
        <v>1731</v>
      </c>
      <c r="L15" s="472">
        <v>2437</v>
      </c>
      <c r="M15" s="472">
        <v>0</v>
      </c>
      <c r="N15" s="472">
        <v>348</v>
      </c>
      <c r="O15" s="472">
        <v>953</v>
      </c>
      <c r="P15" s="472">
        <v>1504</v>
      </c>
      <c r="Q15" s="472">
        <v>0</v>
      </c>
      <c r="R15" s="472">
        <v>60</v>
      </c>
      <c r="S15" s="472">
        <v>0</v>
      </c>
      <c r="T15" s="472">
        <v>3</v>
      </c>
      <c r="U15" s="476"/>
      <c r="V15" s="474">
        <v>25497</v>
      </c>
    </row>
    <row r="16" spans="1:22" s="475" customFormat="1" ht="23.25" customHeight="1">
      <c r="A16" s="470" t="s">
        <v>109</v>
      </c>
      <c r="B16" s="471"/>
      <c r="C16" s="472">
        <v>188</v>
      </c>
      <c r="D16" s="472">
        <v>12</v>
      </c>
      <c r="E16" s="472">
        <v>0</v>
      </c>
      <c r="F16" s="472">
        <v>0</v>
      </c>
      <c r="G16" s="472">
        <v>339</v>
      </c>
      <c r="H16" s="472">
        <v>760</v>
      </c>
      <c r="I16" s="472">
        <v>363</v>
      </c>
      <c r="J16" s="472">
        <v>1801</v>
      </c>
      <c r="K16" s="472">
        <v>221</v>
      </c>
      <c r="L16" s="472">
        <v>441</v>
      </c>
      <c r="M16" s="472">
        <v>18</v>
      </c>
      <c r="N16" s="472">
        <v>34</v>
      </c>
      <c r="O16" s="472">
        <v>49</v>
      </c>
      <c r="P16" s="472">
        <v>112</v>
      </c>
      <c r="Q16" s="472">
        <v>0</v>
      </c>
      <c r="R16" s="472">
        <v>2</v>
      </c>
      <c r="S16" s="472">
        <v>0</v>
      </c>
      <c r="T16" s="472">
        <v>1</v>
      </c>
      <c r="U16" s="476"/>
      <c r="V16" s="474">
        <v>4341</v>
      </c>
    </row>
    <row r="17" spans="1:22" s="475" customFormat="1" ht="23.25" customHeight="1">
      <c r="A17" s="470" t="s">
        <v>110</v>
      </c>
      <c r="B17" s="471"/>
      <c r="C17" s="472">
        <v>30</v>
      </c>
      <c r="D17" s="472">
        <v>5</v>
      </c>
      <c r="E17" s="472">
        <v>0</v>
      </c>
      <c r="F17" s="472">
        <v>0</v>
      </c>
      <c r="G17" s="472">
        <v>122</v>
      </c>
      <c r="H17" s="472">
        <v>198</v>
      </c>
      <c r="I17" s="472">
        <v>264</v>
      </c>
      <c r="J17" s="472">
        <v>338</v>
      </c>
      <c r="K17" s="472">
        <v>105</v>
      </c>
      <c r="L17" s="472">
        <v>100</v>
      </c>
      <c r="M17" s="472">
        <v>11</v>
      </c>
      <c r="N17" s="472">
        <v>6</v>
      </c>
      <c r="O17" s="472">
        <v>12</v>
      </c>
      <c r="P17" s="472">
        <v>10</v>
      </c>
      <c r="Q17" s="472">
        <v>0</v>
      </c>
      <c r="R17" s="472">
        <v>2</v>
      </c>
      <c r="S17" s="472">
        <v>0</v>
      </c>
      <c r="T17" s="472">
        <v>1</v>
      </c>
      <c r="U17" s="476"/>
      <c r="V17" s="474">
        <v>1204</v>
      </c>
    </row>
    <row r="18" spans="1:22" s="475" customFormat="1" ht="23.25" customHeight="1">
      <c r="A18" s="470" t="s">
        <v>111</v>
      </c>
      <c r="B18" s="471"/>
      <c r="C18" s="472">
        <v>126</v>
      </c>
      <c r="D18" s="472">
        <v>32</v>
      </c>
      <c r="E18" s="472">
        <v>2</v>
      </c>
      <c r="F18" s="472">
        <v>6</v>
      </c>
      <c r="G18" s="472">
        <v>280</v>
      </c>
      <c r="H18" s="472">
        <v>602</v>
      </c>
      <c r="I18" s="472">
        <v>268</v>
      </c>
      <c r="J18" s="472">
        <v>1738</v>
      </c>
      <c r="K18" s="472">
        <v>364</v>
      </c>
      <c r="L18" s="472">
        <v>469</v>
      </c>
      <c r="M18" s="472">
        <v>6</v>
      </c>
      <c r="N18" s="472">
        <v>27</v>
      </c>
      <c r="O18" s="472">
        <v>66</v>
      </c>
      <c r="P18" s="472">
        <v>133</v>
      </c>
      <c r="Q18" s="472">
        <v>2</v>
      </c>
      <c r="R18" s="472">
        <v>7</v>
      </c>
      <c r="S18" s="472">
        <v>0</v>
      </c>
      <c r="T18" s="472">
        <v>4</v>
      </c>
      <c r="U18" s="476"/>
      <c r="V18" s="474">
        <v>4132</v>
      </c>
    </row>
    <row r="19" spans="1:22" s="475" customFormat="1" ht="23.25" customHeight="1">
      <c r="A19" s="470" t="s">
        <v>112</v>
      </c>
      <c r="B19" s="471"/>
      <c r="C19" s="472">
        <v>6167</v>
      </c>
      <c r="D19" s="472">
        <v>3821</v>
      </c>
      <c r="E19" s="472">
        <v>150</v>
      </c>
      <c r="F19" s="472">
        <v>128</v>
      </c>
      <c r="G19" s="472">
        <v>4333</v>
      </c>
      <c r="H19" s="472">
        <v>4094</v>
      </c>
      <c r="I19" s="472">
        <v>3696</v>
      </c>
      <c r="J19" s="472">
        <v>5265</v>
      </c>
      <c r="K19" s="472">
        <v>2398</v>
      </c>
      <c r="L19" s="472">
        <v>2171</v>
      </c>
      <c r="M19" s="472">
        <v>1097</v>
      </c>
      <c r="N19" s="472">
        <v>704</v>
      </c>
      <c r="O19" s="472">
        <v>553</v>
      </c>
      <c r="P19" s="472">
        <v>526</v>
      </c>
      <c r="Q19" s="472">
        <v>42</v>
      </c>
      <c r="R19" s="472">
        <v>18</v>
      </c>
      <c r="S19" s="472">
        <v>1</v>
      </c>
      <c r="T19" s="472">
        <v>24</v>
      </c>
      <c r="U19" s="476"/>
      <c r="V19" s="474">
        <v>35188</v>
      </c>
    </row>
    <row r="20" spans="1:22" s="475" customFormat="1" ht="23.25" customHeight="1">
      <c r="A20" s="470" t="s">
        <v>113</v>
      </c>
      <c r="B20" s="471"/>
      <c r="C20" s="472">
        <v>93</v>
      </c>
      <c r="D20" s="472">
        <v>138</v>
      </c>
      <c r="E20" s="472">
        <v>0</v>
      </c>
      <c r="F20" s="472">
        <v>0</v>
      </c>
      <c r="G20" s="472">
        <v>578</v>
      </c>
      <c r="H20" s="472">
        <v>959</v>
      </c>
      <c r="I20" s="472">
        <v>659</v>
      </c>
      <c r="J20" s="472">
        <v>1962</v>
      </c>
      <c r="K20" s="472">
        <v>1239</v>
      </c>
      <c r="L20" s="472">
        <v>522</v>
      </c>
      <c r="M20" s="472">
        <v>5</v>
      </c>
      <c r="N20" s="472">
        <v>22</v>
      </c>
      <c r="O20" s="472">
        <v>103</v>
      </c>
      <c r="P20" s="472">
        <v>106</v>
      </c>
      <c r="Q20" s="472">
        <v>2</v>
      </c>
      <c r="R20" s="472">
        <v>1</v>
      </c>
      <c r="S20" s="472">
        <v>0</v>
      </c>
      <c r="T20" s="472">
        <v>1</v>
      </c>
      <c r="U20" s="476"/>
      <c r="V20" s="474">
        <v>6390</v>
      </c>
    </row>
    <row r="21" spans="1:22" s="475" customFormat="1" ht="23.25" customHeight="1">
      <c r="A21" s="470" t="s">
        <v>114</v>
      </c>
      <c r="B21" s="471"/>
      <c r="C21" s="472">
        <v>225</v>
      </c>
      <c r="D21" s="472">
        <v>404</v>
      </c>
      <c r="E21" s="472">
        <v>25</v>
      </c>
      <c r="F21" s="472">
        <v>1</v>
      </c>
      <c r="G21" s="472">
        <v>520</v>
      </c>
      <c r="H21" s="472">
        <v>480</v>
      </c>
      <c r="I21" s="472">
        <v>460</v>
      </c>
      <c r="J21" s="472">
        <v>657</v>
      </c>
      <c r="K21" s="472">
        <v>350</v>
      </c>
      <c r="L21" s="472">
        <v>325</v>
      </c>
      <c r="M21" s="472">
        <v>96</v>
      </c>
      <c r="N21" s="472">
        <v>123</v>
      </c>
      <c r="O21" s="472">
        <v>130</v>
      </c>
      <c r="P21" s="472">
        <v>169</v>
      </c>
      <c r="Q21" s="472">
        <v>8</v>
      </c>
      <c r="R21" s="472">
        <v>12</v>
      </c>
      <c r="S21" s="472">
        <v>7</v>
      </c>
      <c r="T21" s="472">
        <v>0</v>
      </c>
      <c r="U21" s="476"/>
      <c r="V21" s="474">
        <v>3992</v>
      </c>
    </row>
    <row r="22" spans="1:22" s="475" customFormat="1" ht="23.25" customHeight="1">
      <c r="A22" s="470" t="s">
        <v>115</v>
      </c>
      <c r="B22" s="471"/>
      <c r="C22" s="472">
        <v>125</v>
      </c>
      <c r="D22" s="472">
        <v>12</v>
      </c>
      <c r="E22" s="472">
        <v>12</v>
      </c>
      <c r="F22" s="472">
        <v>0</v>
      </c>
      <c r="G22" s="472">
        <v>420</v>
      </c>
      <c r="H22" s="472">
        <v>571</v>
      </c>
      <c r="I22" s="472">
        <v>478</v>
      </c>
      <c r="J22" s="472">
        <v>1626</v>
      </c>
      <c r="K22" s="472">
        <v>888</v>
      </c>
      <c r="L22" s="472">
        <v>597</v>
      </c>
      <c r="M22" s="472">
        <v>3</v>
      </c>
      <c r="N22" s="472">
        <v>39</v>
      </c>
      <c r="O22" s="472">
        <v>93</v>
      </c>
      <c r="P22" s="472">
        <v>210</v>
      </c>
      <c r="Q22" s="472">
        <v>0</v>
      </c>
      <c r="R22" s="472">
        <v>10</v>
      </c>
      <c r="S22" s="472">
        <v>0</v>
      </c>
      <c r="T22" s="472">
        <v>1</v>
      </c>
      <c r="U22" s="476"/>
      <c r="V22" s="474">
        <v>5085</v>
      </c>
    </row>
    <row r="23" spans="1:22" s="475" customFormat="1" ht="23.25" customHeight="1">
      <c r="A23" s="470" t="s">
        <v>116</v>
      </c>
      <c r="B23" s="471"/>
      <c r="C23" s="472">
        <v>120</v>
      </c>
      <c r="D23" s="472">
        <v>402</v>
      </c>
      <c r="E23" s="472">
        <v>0</v>
      </c>
      <c r="F23" s="472">
        <v>0</v>
      </c>
      <c r="G23" s="472">
        <v>1941</v>
      </c>
      <c r="H23" s="472">
        <v>2410</v>
      </c>
      <c r="I23" s="472">
        <v>2050</v>
      </c>
      <c r="J23" s="472">
        <v>3510</v>
      </c>
      <c r="K23" s="472">
        <v>1216</v>
      </c>
      <c r="L23" s="472">
        <v>984</v>
      </c>
      <c r="M23" s="472">
        <v>47</v>
      </c>
      <c r="N23" s="472">
        <v>122</v>
      </c>
      <c r="O23" s="472">
        <v>297</v>
      </c>
      <c r="P23" s="472">
        <v>220</v>
      </c>
      <c r="Q23" s="472">
        <v>3</v>
      </c>
      <c r="R23" s="472">
        <v>8</v>
      </c>
      <c r="S23" s="472">
        <v>0</v>
      </c>
      <c r="T23" s="472">
        <v>3</v>
      </c>
      <c r="U23" s="476"/>
      <c r="V23" s="474">
        <v>13333</v>
      </c>
    </row>
    <row r="24" spans="1:22" s="475" customFormat="1" ht="23.25" customHeight="1">
      <c r="A24" s="470" t="s">
        <v>117</v>
      </c>
      <c r="B24" s="471"/>
      <c r="C24" s="472">
        <v>290</v>
      </c>
      <c r="D24" s="472">
        <v>126</v>
      </c>
      <c r="E24" s="472">
        <v>0</v>
      </c>
      <c r="F24" s="472">
        <v>0</v>
      </c>
      <c r="G24" s="472">
        <v>1178</v>
      </c>
      <c r="H24" s="472">
        <v>1394</v>
      </c>
      <c r="I24" s="472">
        <v>1233</v>
      </c>
      <c r="J24" s="472">
        <v>1160</v>
      </c>
      <c r="K24" s="472">
        <v>500</v>
      </c>
      <c r="L24" s="472">
        <v>396</v>
      </c>
      <c r="M24" s="472">
        <v>15</v>
      </c>
      <c r="N24" s="472">
        <v>41</v>
      </c>
      <c r="O24" s="472">
        <v>121</v>
      </c>
      <c r="P24" s="472">
        <v>96</v>
      </c>
      <c r="Q24" s="472">
        <v>0</v>
      </c>
      <c r="R24" s="472">
        <v>2</v>
      </c>
      <c r="S24" s="472">
        <v>1</v>
      </c>
      <c r="T24" s="472">
        <v>2</v>
      </c>
      <c r="U24" s="476"/>
      <c r="V24" s="474">
        <v>6555</v>
      </c>
    </row>
    <row r="25" spans="1:22" s="475" customFormat="1" ht="23.25" customHeight="1">
      <c r="A25" s="470" t="s">
        <v>118</v>
      </c>
      <c r="B25" s="471"/>
      <c r="C25" s="472">
        <v>105</v>
      </c>
      <c r="D25" s="472">
        <v>87</v>
      </c>
      <c r="E25" s="472">
        <v>0</v>
      </c>
      <c r="F25" s="472">
        <v>0</v>
      </c>
      <c r="G25" s="472">
        <v>354</v>
      </c>
      <c r="H25" s="472">
        <v>550</v>
      </c>
      <c r="I25" s="472">
        <v>363</v>
      </c>
      <c r="J25" s="472">
        <v>1325</v>
      </c>
      <c r="K25" s="472">
        <v>273</v>
      </c>
      <c r="L25" s="472">
        <v>414</v>
      </c>
      <c r="M25" s="472">
        <v>107</v>
      </c>
      <c r="N25" s="472">
        <v>83</v>
      </c>
      <c r="O25" s="472">
        <v>127</v>
      </c>
      <c r="P25" s="472">
        <v>86</v>
      </c>
      <c r="Q25" s="472">
        <v>1</v>
      </c>
      <c r="R25" s="472">
        <v>5</v>
      </c>
      <c r="S25" s="472">
        <v>0</v>
      </c>
      <c r="T25" s="472">
        <v>0</v>
      </c>
      <c r="U25" s="476"/>
      <c r="V25" s="474">
        <v>3880</v>
      </c>
    </row>
    <row r="26" spans="1:22" s="475" customFormat="1" ht="23.25" customHeight="1">
      <c r="A26" s="470" t="s">
        <v>119</v>
      </c>
      <c r="B26" s="471"/>
      <c r="C26" s="472">
        <v>136</v>
      </c>
      <c r="D26" s="472">
        <v>72</v>
      </c>
      <c r="E26" s="472">
        <v>49</v>
      </c>
      <c r="F26" s="472">
        <v>51</v>
      </c>
      <c r="G26" s="472">
        <v>293</v>
      </c>
      <c r="H26" s="472">
        <v>459</v>
      </c>
      <c r="I26" s="472">
        <v>241</v>
      </c>
      <c r="J26" s="472">
        <v>893</v>
      </c>
      <c r="K26" s="472">
        <v>150</v>
      </c>
      <c r="L26" s="472">
        <v>285</v>
      </c>
      <c r="M26" s="472">
        <v>17</v>
      </c>
      <c r="N26" s="472">
        <v>10</v>
      </c>
      <c r="O26" s="472">
        <v>17</v>
      </c>
      <c r="P26" s="472">
        <v>64</v>
      </c>
      <c r="Q26" s="472">
        <v>0</v>
      </c>
      <c r="R26" s="472">
        <v>0</v>
      </c>
      <c r="S26" s="472">
        <v>0</v>
      </c>
      <c r="T26" s="472">
        <v>0</v>
      </c>
      <c r="U26" s="476"/>
      <c r="V26" s="474">
        <v>2737</v>
      </c>
    </row>
    <row r="27" spans="1:22" s="475" customFormat="1" ht="23.25" customHeight="1">
      <c r="A27" s="470" t="s">
        <v>120</v>
      </c>
      <c r="B27" s="471"/>
      <c r="C27" s="472">
        <v>141</v>
      </c>
      <c r="D27" s="472">
        <v>88</v>
      </c>
      <c r="E27" s="472">
        <v>8</v>
      </c>
      <c r="F27" s="472">
        <v>2</v>
      </c>
      <c r="G27" s="472">
        <v>697</v>
      </c>
      <c r="H27" s="472">
        <v>1297</v>
      </c>
      <c r="I27" s="472">
        <v>1328</v>
      </c>
      <c r="J27" s="472">
        <v>4170</v>
      </c>
      <c r="K27" s="472">
        <v>892</v>
      </c>
      <c r="L27" s="472">
        <v>854</v>
      </c>
      <c r="M27" s="472">
        <v>33</v>
      </c>
      <c r="N27" s="472">
        <v>223</v>
      </c>
      <c r="O27" s="472">
        <v>195</v>
      </c>
      <c r="P27" s="472">
        <v>223</v>
      </c>
      <c r="Q27" s="472">
        <v>1</v>
      </c>
      <c r="R27" s="472">
        <v>9</v>
      </c>
      <c r="S27" s="472">
        <v>0</v>
      </c>
      <c r="T27" s="472">
        <v>1</v>
      </c>
      <c r="U27" s="476"/>
      <c r="V27" s="474">
        <v>10162</v>
      </c>
    </row>
    <row r="28" spans="1:22" s="475" customFormat="1" ht="23.25" customHeight="1">
      <c r="A28" s="470" t="s">
        <v>121</v>
      </c>
      <c r="B28" s="471"/>
      <c r="C28" s="472">
        <v>317</v>
      </c>
      <c r="D28" s="472">
        <v>11</v>
      </c>
      <c r="E28" s="472">
        <v>0</v>
      </c>
      <c r="F28" s="472">
        <v>0</v>
      </c>
      <c r="G28" s="472">
        <v>704</v>
      </c>
      <c r="H28" s="472">
        <v>789</v>
      </c>
      <c r="I28" s="472">
        <v>267</v>
      </c>
      <c r="J28" s="472">
        <v>1038</v>
      </c>
      <c r="K28" s="472">
        <v>158</v>
      </c>
      <c r="L28" s="472">
        <v>337</v>
      </c>
      <c r="M28" s="472">
        <v>3</v>
      </c>
      <c r="N28" s="472">
        <v>21</v>
      </c>
      <c r="O28" s="472">
        <v>59</v>
      </c>
      <c r="P28" s="472">
        <v>153</v>
      </c>
      <c r="Q28" s="472">
        <v>1</v>
      </c>
      <c r="R28" s="472">
        <v>3</v>
      </c>
      <c r="S28" s="472">
        <v>0</v>
      </c>
      <c r="T28" s="472">
        <v>0</v>
      </c>
      <c r="U28" s="476"/>
      <c r="V28" s="474">
        <v>3861</v>
      </c>
    </row>
    <row r="29" spans="1:22" s="475" customFormat="1" ht="23.25" customHeight="1">
      <c r="A29" s="470" t="s">
        <v>122</v>
      </c>
      <c r="B29" s="471"/>
      <c r="C29" s="472">
        <v>319</v>
      </c>
      <c r="D29" s="472">
        <v>87</v>
      </c>
      <c r="E29" s="472">
        <v>0</v>
      </c>
      <c r="F29" s="472">
        <v>8</v>
      </c>
      <c r="G29" s="472">
        <v>618</v>
      </c>
      <c r="H29" s="472">
        <v>1888</v>
      </c>
      <c r="I29" s="472">
        <v>476</v>
      </c>
      <c r="J29" s="472">
        <v>2450</v>
      </c>
      <c r="K29" s="472">
        <v>268</v>
      </c>
      <c r="L29" s="472">
        <v>981</v>
      </c>
      <c r="M29" s="472">
        <v>7</v>
      </c>
      <c r="N29" s="472">
        <v>68</v>
      </c>
      <c r="O29" s="472">
        <v>103</v>
      </c>
      <c r="P29" s="472">
        <v>256</v>
      </c>
      <c r="Q29" s="472">
        <v>0</v>
      </c>
      <c r="R29" s="472">
        <v>25</v>
      </c>
      <c r="S29" s="472">
        <v>0</v>
      </c>
      <c r="T29" s="472">
        <v>0</v>
      </c>
      <c r="U29" s="476"/>
      <c r="V29" s="474">
        <v>7554</v>
      </c>
    </row>
    <row r="30" spans="1:22" s="475" customFormat="1" ht="23.25" customHeight="1">
      <c r="A30" s="470" t="s">
        <v>123</v>
      </c>
      <c r="B30" s="471"/>
      <c r="C30" s="472">
        <v>29</v>
      </c>
      <c r="D30" s="472">
        <v>310</v>
      </c>
      <c r="E30" s="472">
        <v>0</v>
      </c>
      <c r="F30" s="472">
        <v>0</v>
      </c>
      <c r="G30" s="472">
        <v>237</v>
      </c>
      <c r="H30" s="472">
        <v>324</v>
      </c>
      <c r="I30" s="472">
        <v>310</v>
      </c>
      <c r="J30" s="472">
        <v>1153</v>
      </c>
      <c r="K30" s="472">
        <v>307</v>
      </c>
      <c r="L30" s="472">
        <v>227</v>
      </c>
      <c r="M30" s="472">
        <v>11</v>
      </c>
      <c r="N30" s="472">
        <v>23</v>
      </c>
      <c r="O30" s="472">
        <v>45</v>
      </c>
      <c r="P30" s="472">
        <v>62</v>
      </c>
      <c r="Q30" s="472">
        <v>1</v>
      </c>
      <c r="R30" s="472">
        <v>4</v>
      </c>
      <c r="S30" s="472">
        <v>0</v>
      </c>
      <c r="T30" s="472">
        <v>0</v>
      </c>
      <c r="U30" s="476"/>
      <c r="V30" s="474">
        <v>3043</v>
      </c>
    </row>
    <row r="31" spans="1:22" s="475" customFormat="1" ht="23.25" customHeight="1">
      <c r="A31" s="470" t="s">
        <v>124</v>
      </c>
      <c r="B31" s="471"/>
      <c r="C31" s="472">
        <v>133</v>
      </c>
      <c r="D31" s="472">
        <v>115</v>
      </c>
      <c r="E31" s="472">
        <v>0</v>
      </c>
      <c r="F31" s="472">
        <v>0</v>
      </c>
      <c r="G31" s="472">
        <v>267</v>
      </c>
      <c r="H31" s="472">
        <v>548</v>
      </c>
      <c r="I31" s="472">
        <v>233</v>
      </c>
      <c r="J31" s="472">
        <v>1581</v>
      </c>
      <c r="K31" s="472">
        <v>127</v>
      </c>
      <c r="L31" s="472">
        <v>553</v>
      </c>
      <c r="M31" s="472">
        <v>4</v>
      </c>
      <c r="N31" s="472">
        <v>28</v>
      </c>
      <c r="O31" s="472">
        <v>31</v>
      </c>
      <c r="P31" s="472">
        <v>125</v>
      </c>
      <c r="Q31" s="472">
        <v>0</v>
      </c>
      <c r="R31" s="472">
        <v>5</v>
      </c>
      <c r="S31" s="472">
        <v>0</v>
      </c>
      <c r="T31" s="472">
        <v>2</v>
      </c>
      <c r="U31" s="477"/>
      <c r="V31" s="474">
        <v>3752</v>
      </c>
    </row>
    <row r="32" spans="1:22" s="475" customFormat="1" ht="23.25" customHeight="1">
      <c r="A32" s="470" t="s">
        <v>125</v>
      </c>
      <c r="B32" s="471"/>
      <c r="C32" s="472">
        <v>91</v>
      </c>
      <c r="D32" s="472">
        <v>5</v>
      </c>
      <c r="E32" s="472">
        <v>0</v>
      </c>
      <c r="F32" s="472">
        <v>1</v>
      </c>
      <c r="G32" s="472">
        <v>257</v>
      </c>
      <c r="H32" s="472">
        <v>611</v>
      </c>
      <c r="I32" s="472">
        <v>224</v>
      </c>
      <c r="J32" s="472">
        <v>1191</v>
      </c>
      <c r="K32" s="472">
        <v>98</v>
      </c>
      <c r="L32" s="472">
        <v>466</v>
      </c>
      <c r="M32" s="472">
        <v>0</v>
      </c>
      <c r="N32" s="472">
        <v>28</v>
      </c>
      <c r="O32" s="472">
        <v>47</v>
      </c>
      <c r="P32" s="472">
        <v>109</v>
      </c>
      <c r="Q32" s="472">
        <v>0</v>
      </c>
      <c r="R32" s="472">
        <v>4</v>
      </c>
      <c r="S32" s="472">
        <v>0</v>
      </c>
      <c r="T32" s="472">
        <v>0</v>
      </c>
      <c r="U32" s="476"/>
      <c r="V32" s="474">
        <v>3132</v>
      </c>
    </row>
    <row r="33" spans="1:22" s="475" customFormat="1" ht="23.25" customHeight="1">
      <c r="A33" s="470" t="s">
        <v>126</v>
      </c>
      <c r="B33" s="471"/>
      <c r="C33" s="472">
        <v>74</v>
      </c>
      <c r="D33" s="472">
        <v>63</v>
      </c>
      <c r="E33" s="472">
        <v>0</v>
      </c>
      <c r="F33" s="472">
        <v>0</v>
      </c>
      <c r="G33" s="472">
        <v>572</v>
      </c>
      <c r="H33" s="472">
        <v>409</v>
      </c>
      <c r="I33" s="472">
        <v>899</v>
      </c>
      <c r="J33" s="472">
        <v>972</v>
      </c>
      <c r="K33" s="472">
        <v>535</v>
      </c>
      <c r="L33" s="472">
        <v>266</v>
      </c>
      <c r="M33" s="472">
        <v>2</v>
      </c>
      <c r="N33" s="472">
        <v>8</v>
      </c>
      <c r="O33" s="472">
        <v>181</v>
      </c>
      <c r="P33" s="472">
        <v>103</v>
      </c>
      <c r="Q33" s="472">
        <v>1</v>
      </c>
      <c r="R33" s="472">
        <v>0</v>
      </c>
      <c r="S33" s="472">
        <v>0</v>
      </c>
      <c r="T33" s="472">
        <v>0</v>
      </c>
      <c r="U33" s="476"/>
      <c r="V33" s="474">
        <v>4085</v>
      </c>
    </row>
    <row r="34" spans="1:22" s="475" customFormat="1" ht="23.25" customHeight="1">
      <c r="A34" s="470" t="s">
        <v>127</v>
      </c>
      <c r="B34" s="471"/>
      <c r="C34" s="472">
        <v>284</v>
      </c>
      <c r="D34" s="472">
        <v>29</v>
      </c>
      <c r="E34" s="472">
        <v>11</v>
      </c>
      <c r="F34" s="472">
        <v>5</v>
      </c>
      <c r="G34" s="472">
        <v>840</v>
      </c>
      <c r="H34" s="472">
        <v>1127</v>
      </c>
      <c r="I34" s="472">
        <v>1848</v>
      </c>
      <c r="J34" s="472">
        <v>4010</v>
      </c>
      <c r="K34" s="472">
        <v>1191</v>
      </c>
      <c r="L34" s="472">
        <v>1001</v>
      </c>
      <c r="M34" s="472">
        <v>43</v>
      </c>
      <c r="N34" s="472">
        <v>133</v>
      </c>
      <c r="O34" s="472">
        <v>190</v>
      </c>
      <c r="P34" s="472">
        <v>261</v>
      </c>
      <c r="Q34" s="472">
        <v>2</v>
      </c>
      <c r="R34" s="472">
        <v>4</v>
      </c>
      <c r="S34" s="472">
        <v>0</v>
      </c>
      <c r="T34" s="472">
        <v>1</v>
      </c>
      <c r="U34" s="476"/>
      <c r="V34" s="474">
        <v>10980</v>
      </c>
    </row>
    <row r="35" spans="1:22" s="475" customFormat="1" ht="23.25" customHeight="1">
      <c r="A35" s="470" t="s">
        <v>128</v>
      </c>
      <c r="B35" s="471"/>
      <c r="C35" s="472">
        <v>431</v>
      </c>
      <c r="D35" s="472">
        <v>336</v>
      </c>
      <c r="E35" s="472">
        <v>0</v>
      </c>
      <c r="F35" s="472">
        <v>30</v>
      </c>
      <c r="G35" s="472">
        <v>344</v>
      </c>
      <c r="H35" s="472">
        <v>803</v>
      </c>
      <c r="I35" s="472">
        <v>388</v>
      </c>
      <c r="J35" s="472">
        <v>1094</v>
      </c>
      <c r="K35" s="472">
        <v>134</v>
      </c>
      <c r="L35" s="472">
        <v>390</v>
      </c>
      <c r="M35" s="472">
        <v>6</v>
      </c>
      <c r="N35" s="472">
        <v>33</v>
      </c>
      <c r="O35" s="472">
        <v>36</v>
      </c>
      <c r="P35" s="472">
        <v>76</v>
      </c>
      <c r="Q35" s="472">
        <v>0</v>
      </c>
      <c r="R35" s="472">
        <v>1</v>
      </c>
      <c r="S35" s="472">
        <v>0</v>
      </c>
      <c r="T35" s="472">
        <v>0</v>
      </c>
      <c r="U35" s="476"/>
      <c r="V35" s="474">
        <v>4102</v>
      </c>
    </row>
    <row r="36" spans="1:22" s="475" customFormat="1" ht="23.25" customHeight="1">
      <c r="A36" s="470" t="s">
        <v>129</v>
      </c>
      <c r="B36" s="471"/>
      <c r="C36" s="472">
        <v>124</v>
      </c>
      <c r="D36" s="472">
        <v>48</v>
      </c>
      <c r="E36" s="472">
        <v>0</v>
      </c>
      <c r="F36" s="472">
        <v>0</v>
      </c>
      <c r="G36" s="472">
        <v>473</v>
      </c>
      <c r="H36" s="472">
        <v>599</v>
      </c>
      <c r="I36" s="472">
        <v>481</v>
      </c>
      <c r="J36" s="472">
        <v>1283</v>
      </c>
      <c r="K36" s="472">
        <v>14</v>
      </c>
      <c r="L36" s="472">
        <v>768</v>
      </c>
      <c r="M36" s="472">
        <v>0</v>
      </c>
      <c r="N36" s="472">
        <v>0</v>
      </c>
      <c r="O36" s="472">
        <v>109</v>
      </c>
      <c r="P36" s="472">
        <v>94</v>
      </c>
      <c r="Q36" s="472">
        <v>3</v>
      </c>
      <c r="R36" s="472">
        <v>6</v>
      </c>
      <c r="S36" s="472">
        <v>0</v>
      </c>
      <c r="T36" s="472">
        <v>0</v>
      </c>
      <c r="U36" s="476"/>
      <c r="V36" s="474">
        <v>4002</v>
      </c>
    </row>
    <row r="37" spans="1:22" s="475" customFormat="1" ht="23.25" customHeight="1">
      <c r="A37" s="470" t="s">
        <v>130</v>
      </c>
      <c r="B37" s="471"/>
      <c r="C37" s="472">
        <v>18</v>
      </c>
      <c r="D37" s="472">
        <v>205</v>
      </c>
      <c r="E37" s="472">
        <v>0</v>
      </c>
      <c r="F37" s="472">
        <v>0</v>
      </c>
      <c r="G37" s="472">
        <v>34</v>
      </c>
      <c r="H37" s="472">
        <v>83</v>
      </c>
      <c r="I37" s="472">
        <v>43</v>
      </c>
      <c r="J37" s="472">
        <v>347</v>
      </c>
      <c r="K37" s="472">
        <v>96</v>
      </c>
      <c r="L37" s="472">
        <v>169</v>
      </c>
      <c r="M37" s="472">
        <v>2</v>
      </c>
      <c r="N37" s="472">
        <v>3</v>
      </c>
      <c r="O37" s="472">
        <v>15</v>
      </c>
      <c r="P37" s="472">
        <v>34</v>
      </c>
      <c r="Q37" s="472">
        <v>1</v>
      </c>
      <c r="R37" s="472">
        <v>3</v>
      </c>
      <c r="S37" s="472">
        <v>0</v>
      </c>
      <c r="T37" s="472">
        <v>0</v>
      </c>
      <c r="U37" s="476"/>
      <c r="V37" s="474">
        <v>1053</v>
      </c>
    </row>
    <row r="38" spans="1:22" s="475" customFormat="1" ht="23.25" customHeight="1">
      <c r="A38" s="470" t="s">
        <v>131</v>
      </c>
      <c r="B38" s="471"/>
      <c r="C38" s="472">
        <v>299</v>
      </c>
      <c r="D38" s="472">
        <v>447</v>
      </c>
      <c r="E38" s="472">
        <v>33</v>
      </c>
      <c r="F38" s="472">
        <v>18</v>
      </c>
      <c r="G38" s="472">
        <v>862</v>
      </c>
      <c r="H38" s="472">
        <v>1027</v>
      </c>
      <c r="I38" s="472">
        <v>963</v>
      </c>
      <c r="J38" s="472">
        <v>1164</v>
      </c>
      <c r="K38" s="472">
        <v>911</v>
      </c>
      <c r="L38" s="472">
        <v>910</v>
      </c>
      <c r="M38" s="472">
        <v>528</v>
      </c>
      <c r="N38" s="472">
        <v>357</v>
      </c>
      <c r="O38" s="472">
        <v>299</v>
      </c>
      <c r="P38" s="472">
        <v>190</v>
      </c>
      <c r="Q38" s="472">
        <v>0</v>
      </c>
      <c r="R38" s="472">
        <v>3</v>
      </c>
      <c r="S38" s="472">
        <v>0</v>
      </c>
      <c r="T38" s="472">
        <v>2</v>
      </c>
      <c r="U38" s="476"/>
      <c r="V38" s="474">
        <v>8013</v>
      </c>
    </row>
    <row r="39" spans="1:22" s="475" customFormat="1" ht="23.25" customHeight="1">
      <c r="A39" s="470" t="s">
        <v>132</v>
      </c>
      <c r="B39" s="471"/>
      <c r="C39" s="472">
        <v>67</v>
      </c>
      <c r="D39" s="472">
        <v>2</v>
      </c>
      <c r="E39" s="472">
        <v>0</v>
      </c>
      <c r="F39" s="472">
        <v>0</v>
      </c>
      <c r="G39" s="472">
        <v>221</v>
      </c>
      <c r="H39" s="472">
        <v>304</v>
      </c>
      <c r="I39" s="472">
        <v>210</v>
      </c>
      <c r="J39" s="472">
        <v>573</v>
      </c>
      <c r="K39" s="472">
        <v>77</v>
      </c>
      <c r="L39" s="472">
        <v>197</v>
      </c>
      <c r="M39" s="472">
        <v>0</v>
      </c>
      <c r="N39" s="472">
        <v>9</v>
      </c>
      <c r="O39" s="472">
        <v>19</v>
      </c>
      <c r="P39" s="472">
        <v>73</v>
      </c>
      <c r="Q39" s="472">
        <v>0</v>
      </c>
      <c r="R39" s="472">
        <v>0</v>
      </c>
      <c r="S39" s="472">
        <v>0</v>
      </c>
      <c r="T39" s="472">
        <v>0</v>
      </c>
      <c r="U39" s="476"/>
      <c r="V39" s="474">
        <v>1752</v>
      </c>
    </row>
    <row r="40" spans="1:22" s="475" customFormat="1" ht="23.25" customHeight="1">
      <c r="A40" s="470" t="s">
        <v>133</v>
      </c>
      <c r="B40" s="471"/>
      <c r="C40" s="472">
        <v>80</v>
      </c>
      <c r="D40" s="472">
        <v>202</v>
      </c>
      <c r="E40" s="472">
        <v>2</v>
      </c>
      <c r="F40" s="472">
        <v>1</v>
      </c>
      <c r="G40" s="472">
        <v>225</v>
      </c>
      <c r="H40" s="472">
        <v>255</v>
      </c>
      <c r="I40" s="472">
        <v>310</v>
      </c>
      <c r="J40" s="472">
        <v>425</v>
      </c>
      <c r="K40" s="472">
        <v>237</v>
      </c>
      <c r="L40" s="472">
        <v>195</v>
      </c>
      <c r="M40" s="472">
        <v>102</v>
      </c>
      <c r="N40" s="472">
        <v>106</v>
      </c>
      <c r="O40" s="472">
        <v>94</v>
      </c>
      <c r="P40" s="472">
        <v>71</v>
      </c>
      <c r="Q40" s="472">
        <v>0</v>
      </c>
      <c r="R40" s="472">
        <v>1</v>
      </c>
      <c r="S40" s="472">
        <v>0</v>
      </c>
      <c r="T40" s="472">
        <v>0</v>
      </c>
      <c r="U40" s="476"/>
      <c r="V40" s="474">
        <v>2306</v>
      </c>
    </row>
    <row r="41" spans="1:22" ht="8.1" customHeight="1">
      <c r="A41" s="478"/>
      <c r="B41" s="478"/>
      <c r="C41" s="479"/>
      <c r="D41" s="480"/>
      <c r="E41" s="481"/>
      <c r="F41" s="481"/>
      <c r="G41" s="481"/>
      <c r="H41" s="481"/>
      <c r="I41" s="481"/>
      <c r="J41" s="481"/>
      <c r="K41" s="481"/>
      <c r="L41" s="482"/>
      <c r="M41" s="482"/>
      <c r="N41" s="482"/>
      <c r="O41" s="482"/>
      <c r="P41" s="483"/>
      <c r="Q41" s="483"/>
      <c r="R41" s="483"/>
      <c r="S41" s="482"/>
      <c r="T41" s="482"/>
      <c r="U41" s="484"/>
      <c r="V41" s="485"/>
    </row>
    <row r="42" spans="1:22" s="475" customFormat="1" ht="27" customHeight="1">
      <c r="A42" s="486" t="s">
        <v>543</v>
      </c>
      <c r="B42" s="471"/>
      <c r="C42" s="487">
        <v>11645</v>
      </c>
      <c r="D42" s="487">
        <v>8171</v>
      </c>
      <c r="E42" s="487">
        <v>362</v>
      </c>
      <c r="F42" s="487">
        <v>300</v>
      </c>
      <c r="G42" s="487">
        <v>21601</v>
      </c>
      <c r="H42" s="487">
        <v>31783</v>
      </c>
      <c r="I42" s="487">
        <v>25559</v>
      </c>
      <c r="J42" s="487">
        <v>59280</v>
      </c>
      <c r="K42" s="487">
        <v>17706</v>
      </c>
      <c r="L42" s="487">
        <v>19400</v>
      </c>
      <c r="M42" s="487">
        <v>2284</v>
      </c>
      <c r="N42" s="487">
        <v>3028</v>
      </c>
      <c r="O42" s="487">
        <v>4581</v>
      </c>
      <c r="P42" s="487">
        <v>5852</v>
      </c>
      <c r="Q42" s="487">
        <v>101</v>
      </c>
      <c r="R42" s="487">
        <v>252</v>
      </c>
      <c r="S42" s="487">
        <v>9</v>
      </c>
      <c r="T42" s="487">
        <v>51</v>
      </c>
      <c r="U42" s="476"/>
      <c r="V42" s="487">
        <v>211965</v>
      </c>
    </row>
    <row r="43" spans="1:22" ht="8.1" customHeight="1">
      <c r="A43" s="478"/>
      <c r="B43" s="478"/>
      <c r="C43" s="488"/>
      <c r="D43" s="488"/>
      <c r="E43" s="488"/>
      <c r="F43" s="488"/>
      <c r="G43" s="484"/>
      <c r="H43" s="484"/>
      <c r="I43" s="484"/>
      <c r="J43" s="484"/>
      <c r="K43" s="484"/>
      <c r="L43" s="484"/>
      <c r="M43" s="484"/>
      <c r="N43" s="484"/>
      <c r="O43" s="484"/>
      <c r="P43" s="484"/>
      <c r="Q43" s="484"/>
      <c r="R43" s="484"/>
      <c r="S43" s="484"/>
      <c r="T43" s="484"/>
      <c r="U43" s="484"/>
      <c r="V43" s="485"/>
    </row>
    <row r="44" spans="1:22" s="475" customFormat="1" ht="23.25" customHeight="1">
      <c r="A44" s="470" t="s">
        <v>135</v>
      </c>
      <c r="B44" s="466"/>
      <c r="C44" s="472">
        <v>3</v>
      </c>
      <c r="D44" s="472">
        <v>10</v>
      </c>
      <c r="E44" s="472">
        <v>0</v>
      </c>
      <c r="F44" s="472">
        <v>0</v>
      </c>
      <c r="G44" s="472">
        <v>18</v>
      </c>
      <c r="H44" s="472">
        <v>39</v>
      </c>
      <c r="I44" s="472">
        <v>46</v>
      </c>
      <c r="J44" s="472">
        <v>188</v>
      </c>
      <c r="K44" s="472">
        <v>70</v>
      </c>
      <c r="L44" s="472">
        <v>100</v>
      </c>
      <c r="M44" s="472">
        <v>4</v>
      </c>
      <c r="N44" s="472">
        <v>7</v>
      </c>
      <c r="O44" s="472">
        <v>34</v>
      </c>
      <c r="P44" s="472">
        <v>41</v>
      </c>
      <c r="Q44" s="472">
        <v>2</v>
      </c>
      <c r="R44" s="472">
        <v>8</v>
      </c>
      <c r="S44" s="472">
        <v>1</v>
      </c>
      <c r="T44" s="472">
        <v>2</v>
      </c>
      <c r="U44" s="489"/>
      <c r="V44" s="474">
        <v>573</v>
      </c>
    </row>
    <row r="45" spans="1:22" s="475" customFormat="1" ht="23.25" customHeight="1">
      <c r="A45" s="470" t="s">
        <v>136</v>
      </c>
      <c r="B45" s="466"/>
      <c r="C45" s="472">
        <v>4</v>
      </c>
      <c r="D45" s="472">
        <v>5</v>
      </c>
      <c r="E45" s="472">
        <v>0</v>
      </c>
      <c r="F45" s="472">
        <v>0</v>
      </c>
      <c r="G45" s="472">
        <v>123</v>
      </c>
      <c r="H45" s="472">
        <v>295</v>
      </c>
      <c r="I45" s="472">
        <v>111</v>
      </c>
      <c r="J45" s="472">
        <v>934</v>
      </c>
      <c r="K45" s="472">
        <v>251</v>
      </c>
      <c r="L45" s="472">
        <v>453</v>
      </c>
      <c r="M45" s="472">
        <v>0</v>
      </c>
      <c r="N45" s="472">
        <v>6</v>
      </c>
      <c r="O45" s="472">
        <v>57</v>
      </c>
      <c r="P45" s="472">
        <v>59</v>
      </c>
      <c r="Q45" s="472">
        <v>0</v>
      </c>
      <c r="R45" s="472">
        <v>2</v>
      </c>
      <c r="S45" s="472">
        <v>0</v>
      </c>
      <c r="T45" s="472">
        <v>0</v>
      </c>
      <c r="U45" s="489"/>
      <c r="V45" s="474">
        <v>2300</v>
      </c>
    </row>
    <row r="46" spans="1:22" s="475" customFormat="1" ht="23.25" customHeight="1">
      <c r="A46" s="470" t="s">
        <v>137</v>
      </c>
      <c r="B46" s="466"/>
      <c r="C46" s="472">
        <v>20</v>
      </c>
      <c r="D46" s="472">
        <v>29</v>
      </c>
      <c r="E46" s="472">
        <v>0</v>
      </c>
      <c r="F46" s="472">
        <v>0</v>
      </c>
      <c r="G46" s="472">
        <v>106</v>
      </c>
      <c r="H46" s="472">
        <v>234</v>
      </c>
      <c r="I46" s="472">
        <v>163</v>
      </c>
      <c r="J46" s="472">
        <v>645</v>
      </c>
      <c r="K46" s="472">
        <v>231</v>
      </c>
      <c r="L46" s="472">
        <v>157</v>
      </c>
      <c r="M46" s="472">
        <v>1</v>
      </c>
      <c r="N46" s="472">
        <v>6</v>
      </c>
      <c r="O46" s="472">
        <v>55</v>
      </c>
      <c r="P46" s="472">
        <v>43</v>
      </c>
      <c r="Q46" s="472">
        <v>1</v>
      </c>
      <c r="R46" s="472">
        <v>0</v>
      </c>
      <c r="S46" s="472">
        <v>0</v>
      </c>
      <c r="T46" s="472">
        <v>1</v>
      </c>
      <c r="U46" s="489"/>
      <c r="V46" s="474">
        <v>1692</v>
      </c>
    </row>
    <row r="47" spans="1:22" s="475" customFormat="1" ht="23.25" customHeight="1">
      <c r="A47" s="470" t="s">
        <v>138</v>
      </c>
      <c r="B47" s="466"/>
      <c r="C47" s="472">
        <v>1</v>
      </c>
      <c r="D47" s="472">
        <v>0</v>
      </c>
      <c r="E47" s="472">
        <v>0</v>
      </c>
      <c r="F47" s="472">
        <v>0</v>
      </c>
      <c r="G47" s="472">
        <v>6</v>
      </c>
      <c r="H47" s="472">
        <v>2</v>
      </c>
      <c r="I47" s="472">
        <v>10</v>
      </c>
      <c r="J47" s="472">
        <v>24</v>
      </c>
      <c r="K47" s="472">
        <v>38</v>
      </c>
      <c r="L47" s="472">
        <v>39</v>
      </c>
      <c r="M47" s="472">
        <v>0</v>
      </c>
      <c r="N47" s="472">
        <v>0</v>
      </c>
      <c r="O47" s="472">
        <v>33</v>
      </c>
      <c r="P47" s="472">
        <v>5</v>
      </c>
      <c r="Q47" s="472">
        <v>0</v>
      </c>
      <c r="R47" s="472">
        <v>0</v>
      </c>
      <c r="S47" s="472">
        <v>0</v>
      </c>
      <c r="T47" s="472">
        <v>0</v>
      </c>
      <c r="U47" s="489"/>
      <c r="V47" s="474">
        <v>158</v>
      </c>
    </row>
    <row r="48" spans="1:22" s="475" customFormat="1" ht="23.25" customHeight="1">
      <c r="A48" s="470" t="s">
        <v>139</v>
      </c>
      <c r="B48" s="466"/>
      <c r="C48" s="472">
        <v>2</v>
      </c>
      <c r="D48" s="472">
        <v>3</v>
      </c>
      <c r="E48" s="472">
        <v>0</v>
      </c>
      <c r="F48" s="472">
        <v>0</v>
      </c>
      <c r="G48" s="472">
        <v>28</v>
      </c>
      <c r="H48" s="472">
        <v>50</v>
      </c>
      <c r="I48" s="472">
        <v>33</v>
      </c>
      <c r="J48" s="472">
        <v>209</v>
      </c>
      <c r="K48" s="472">
        <v>191</v>
      </c>
      <c r="L48" s="472">
        <v>82</v>
      </c>
      <c r="M48" s="472">
        <v>0</v>
      </c>
      <c r="N48" s="472">
        <v>0</v>
      </c>
      <c r="O48" s="472">
        <v>11</v>
      </c>
      <c r="P48" s="472">
        <v>25</v>
      </c>
      <c r="Q48" s="472">
        <v>0</v>
      </c>
      <c r="R48" s="472">
        <v>1</v>
      </c>
      <c r="S48" s="472">
        <v>0</v>
      </c>
      <c r="T48" s="472">
        <v>0</v>
      </c>
      <c r="U48" s="489"/>
      <c r="V48" s="474">
        <v>635</v>
      </c>
    </row>
    <row r="49" spans="1:22" s="475" customFormat="1" ht="23.25" customHeight="1">
      <c r="A49" s="470" t="s">
        <v>140</v>
      </c>
      <c r="B49" s="466"/>
      <c r="C49" s="472">
        <v>16</v>
      </c>
      <c r="D49" s="472">
        <v>24</v>
      </c>
      <c r="E49" s="472">
        <v>0</v>
      </c>
      <c r="F49" s="472">
        <v>0</v>
      </c>
      <c r="G49" s="472">
        <v>77</v>
      </c>
      <c r="H49" s="472">
        <v>220</v>
      </c>
      <c r="I49" s="472">
        <v>204</v>
      </c>
      <c r="J49" s="472">
        <v>872</v>
      </c>
      <c r="K49" s="472">
        <v>317</v>
      </c>
      <c r="L49" s="472">
        <v>198</v>
      </c>
      <c r="M49" s="472">
        <v>6</v>
      </c>
      <c r="N49" s="472">
        <v>15</v>
      </c>
      <c r="O49" s="472">
        <v>77</v>
      </c>
      <c r="P49" s="472">
        <v>33</v>
      </c>
      <c r="Q49" s="472">
        <v>1</v>
      </c>
      <c r="R49" s="472">
        <v>1</v>
      </c>
      <c r="S49" s="472">
        <v>0</v>
      </c>
      <c r="T49" s="472">
        <v>1</v>
      </c>
      <c r="U49" s="489"/>
      <c r="V49" s="474">
        <v>2062</v>
      </c>
    </row>
    <row r="50" spans="1:22" s="475" customFormat="1" ht="23.25" customHeight="1">
      <c r="A50" s="470" t="s">
        <v>141</v>
      </c>
      <c r="B50" s="466"/>
      <c r="C50" s="472">
        <v>13</v>
      </c>
      <c r="D50" s="472">
        <v>14</v>
      </c>
      <c r="E50" s="472">
        <v>0</v>
      </c>
      <c r="F50" s="472">
        <v>0</v>
      </c>
      <c r="G50" s="472">
        <v>81</v>
      </c>
      <c r="H50" s="472">
        <v>217</v>
      </c>
      <c r="I50" s="472">
        <v>197</v>
      </c>
      <c r="J50" s="472">
        <v>972</v>
      </c>
      <c r="K50" s="472">
        <v>161</v>
      </c>
      <c r="L50" s="472">
        <v>147</v>
      </c>
      <c r="M50" s="472">
        <v>1</v>
      </c>
      <c r="N50" s="472">
        <v>13</v>
      </c>
      <c r="O50" s="472">
        <v>42</v>
      </c>
      <c r="P50" s="472">
        <v>51</v>
      </c>
      <c r="Q50" s="472">
        <v>2</v>
      </c>
      <c r="R50" s="472">
        <v>1</v>
      </c>
      <c r="S50" s="472">
        <v>0</v>
      </c>
      <c r="T50" s="472">
        <v>0</v>
      </c>
      <c r="U50" s="489"/>
      <c r="V50" s="474">
        <v>1912</v>
      </c>
    </row>
    <row r="51" spans="1:22" s="475" customFormat="1" ht="23.25" customHeight="1">
      <c r="A51" s="470" t="s">
        <v>142</v>
      </c>
      <c r="B51" s="466"/>
      <c r="C51" s="472">
        <v>40</v>
      </c>
      <c r="D51" s="472">
        <v>56</v>
      </c>
      <c r="E51" s="472">
        <v>0</v>
      </c>
      <c r="F51" s="472">
        <v>0</v>
      </c>
      <c r="G51" s="472">
        <v>141</v>
      </c>
      <c r="H51" s="472">
        <v>329</v>
      </c>
      <c r="I51" s="472">
        <v>205</v>
      </c>
      <c r="J51" s="472">
        <v>909</v>
      </c>
      <c r="K51" s="472">
        <v>233</v>
      </c>
      <c r="L51" s="472">
        <v>236</v>
      </c>
      <c r="M51" s="472">
        <v>2</v>
      </c>
      <c r="N51" s="472">
        <v>37</v>
      </c>
      <c r="O51" s="472">
        <v>68</v>
      </c>
      <c r="P51" s="472">
        <v>58</v>
      </c>
      <c r="Q51" s="472">
        <v>3</v>
      </c>
      <c r="R51" s="472">
        <v>6</v>
      </c>
      <c r="S51" s="472">
        <v>0</v>
      </c>
      <c r="T51" s="472">
        <v>1</v>
      </c>
      <c r="U51" s="489"/>
      <c r="V51" s="474">
        <v>2324</v>
      </c>
    </row>
    <row r="52" spans="1:22" s="475" customFormat="1" ht="23.25" customHeight="1">
      <c r="A52" s="470" t="s">
        <v>143</v>
      </c>
      <c r="B52" s="466"/>
      <c r="C52" s="472">
        <v>9</v>
      </c>
      <c r="D52" s="472">
        <v>17</v>
      </c>
      <c r="E52" s="472">
        <v>0</v>
      </c>
      <c r="F52" s="472">
        <v>0</v>
      </c>
      <c r="G52" s="472">
        <v>143</v>
      </c>
      <c r="H52" s="472">
        <v>295</v>
      </c>
      <c r="I52" s="472">
        <v>225</v>
      </c>
      <c r="J52" s="472">
        <v>823</v>
      </c>
      <c r="K52" s="472">
        <v>284</v>
      </c>
      <c r="L52" s="472">
        <v>251</v>
      </c>
      <c r="M52" s="472">
        <v>8</v>
      </c>
      <c r="N52" s="472">
        <v>21</v>
      </c>
      <c r="O52" s="472">
        <v>79</v>
      </c>
      <c r="P52" s="472">
        <v>54</v>
      </c>
      <c r="Q52" s="472">
        <v>1</v>
      </c>
      <c r="R52" s="472">
        <v>5</v>
      </c>
      <c r="S52" s="472">
        <v>0</v>
      </c>
      <c r="T52" s="472">
        <v>2</v>
      </c>
      <c r="U52" s="489"/>
      <c r="V52" s="474">
        <v>2217</v>
      </c>
    </row>
    <row r="53" spans="1:22" s="475" customFormat="1" ht="23.25" customHeight="1">
      <c r="A53" s="470" t="s">
        <v>144</v>
      </c>
      <c r="B53" s="466"/>
      <c r="C53" s="472">
        <v>36</v>
      </c>
      <c r="D53" s="472">
        <v>218</v>
      </c>
      <c r="E53" s="472">
        <v>0</v>
      </c>
      <c r="F53" s="472">
        <v>0</v>
      </c>
      <c r="G53" s="472">
        <v>0</v>
      </c>
      <c r="H53" s="472">
        <v>567</v>
      </c>
      <c r="I53" s="472">
        <v>0</v>
      </c>
      <c r="J53" s="472">
        <v>912</v>
      </c>
      <c r="K53" s="472">
        <v>0</v>
      </c>
      <c r="L53" s="472">
        <v>290</v>
      </c>
      <c r="M53" s="472">
        <v>0</v>
      </c>
      <c r="N53" s="472">
        <v>19</v>
      </c>
      <c r="O53" s="472">
        <v>0</v>
      </c>
      <c r="P53" s="472">
        <v>32</v>
      </c>
      <c r="Q53" s="472">
        <v>0</v>
      </c>
      <c r="R53" s="472">
        <v>6</v>
      </c>
      <c r="S53" s="472">
        <v>0</v>
      </c>
      <c r="T53" s="472">
        <v>0</v>
      </c>
      <c r="U53" s="489"/>
      <c r="V53" s="474">
        <v>2080</v>
      </c>
    </row>
    <row r="54" spans="1:22" s="475" customFormat="1" ht="23.25" customHeight="1">
      <c r="A54" s="470" t="s">
        <v>145</v>
      </c>
      <c r="B54" s="466"/>
      <c r="C54" s="472">
        <v>13</v>
      </c>
      <c r="D54" s="472">
        <v>8</v>
      </c>
      <c r="E54" s="472">
        <v>0</v>
      </c>
      <c r="F54" s="472">
        <v>0</v>
      </c>
      <c r="G54" s="472">
        <v>34</v>
      </c>
      <c r="H54" s="472">
        <v>92</v>
      </c>
      <c r="I54" s="472">
        <v>90</v>
      </c>
      <c r="J54" s="472">
        <v>489</v>
      </c>
      <c r="K54" s="472">
        <v>182</v>
      </c>
      <c r="L54" s="472">
        <v>130</v>
      </c>
      <c r="M54" s="472">
        <v>3</v>
      </c>
      <c r="N54" s="472">
        <v>23</v>
      </c>
      <c r="O54" s="472">
        <v>49</v>
      </c>
      <c r="P54" s="472">
        <v>58</v>
      </c>
      <c r="Q54" s="472">
        <v>4</v>
      </c>
      <c r="R54" s="472">
        <v>5</v>
      </c>
      <c r="S54" s="472">
        <v>0</v>
      </c>
      <c r="T54" s="472">
        <v>1</v>
      </c>
      <c r="U54" s="489"/>
      <c r="V54" s="474">
        <v>1181</v>
      </c>
    </row>
    <row r="55" spans="1:22" s="475" customFormat="1" ht="23.25" customHeight="1">
      <c r="A55" s="470" t="s">
        <v>146</v>
      </c>
      <c r="B55" s="466"/>
      <c r="C55" s="472">
        <v>0</v>
      </c>
      <c r="D55" s="472">
        <v>382</v>
      </c>
      <c r="E55" s="472">
        <v>0</v>
      </c>
      <c r="F55" s="472">
        <v>0</v>
      </c>
      <c r="G55" s="472">
        <v>84</v>
      </c>
      <c r="H55" s="472">
        <v>188</v>
      </c>
      <c r="I55" s="472">
        <v>135</v>
      </c>
      <c r="J55" s="472">
        <v>465</v>
      </c>
      <c r="K55" s="472">
        <v>84</v>
      </c>
      <c r="L55" s="472">
        <v>16</v>
      </c>
      <c r="M55" s="472">
        <v>0</v>
      </c>
      <c r="N55" s="472">
        <v>6</v>
      </c>
      <c r="O55" s="472">
        <v>23</v>
      </c>
      <c r="P55" s="472">
        <v>46</v>
      </c>
      <c r="Q55" s="472">
        <v>0</v>
      </c>
      <c r="R55" s="472">
        <v>0</v>
      </c>
      <c r="S55" s="472">
        <v>0</v>
      </c>
      <c r="T55" s="472">
        <v>0</v>
      </c>
      <c r="U55" s="489"/>
      <c r="V55" s="474">
        <v>1429</v>
      </c>
    </row>
    <row r="56" spans="1:22" s="475" customFormat="1" ht="23.25" customHeight="1">
      <c r="A56" s="470" t="s">
        <v>147</v>
      </c>
      <c r="B56" s="466"/>
      <c r="C56" s="472">
        <v>0</v>
      </c>
      <c r="D56" s="472">
        <v>37</v>
      </c>
      <c r="E56" s="472">
        <v>0</v>
      </c>
      <c r="F56" s="472">
        <v>0</v>
      </c>
      <c r="G56" s="472">
        <v>171</v>
      </c>
      <c r="H56" s="472">
        <v>281</v>
      </c>
      <c r="I56" s="472">
        <v>187</v>
      </c>
      <c r="J56" s="472">
        <v>747</v>
      </c>
      <c r="K56" s="472">
        <v>152</v>
      </c>
      <c r="L56" s="472">
        <v>271</v>
      </c>
      <c r="M56" s="472">
        <v>32</v>
      </c>
      <c r="N56" s="472">
        <v>27</v>
      </c>
      <c r="O56" s="472">
        <v>69</v>
      </c>
      <c r="P56" s="472">
        <v>49</v>
      </c>
      <c r="Q56" s="472">
        <v>0</v>
      </c>
      <c r="R56" s="472">
        <v>3</v>
      </c>
      <c r="S56" s="472">
        <v>0</v>
      </c>
      <c r="T56" s="472">
        <v>0</v>
      </c>
      <c r="U56" s="489"/>
      <c r="V56" s="474">
        <v>2026</v>
      </c>
    </row>
    <row r="57" spans="1:22" s="475" customFormat="1" ht="23.25" customHeight="1">
      <c r="A57" s="470" t="s">
        <v>148</v>
      </c>
      <c r="B57" s="466"/>
      <c r="C57" s="472">
        <v>0</v>
      </c>
      <c r="D57" s="472">
        <v>7</v>
      </c>
      <c r="E57" s="472">
        <v>0</v>
      </c>
      <c r="F57" s="472">
        <v>0</v>
      </c>
      <c r="G57" s="472">
        <v>23</v>
      </c>
      <c r="H57" s="472">
        <v>23</v>
      </c>
      <c r="I57" s="472">
        <v>9</v>
      </c>
      <c r="J57" s="472">
        <v>37</v>
      </c>
      <c r="K57" s="472">
        <v>10</v>
      </c>
      <c r="L57" s="472">
        <v>11</v>
      </c>
      <c r="M57" s="472">
        <v>1</v>
      </c>
      <c r="N57" s="472">
        <v>1</v>
      </c>
      <c r="O57" s="472">
        <v>4</v>
      </c>
      <c r="P57" s="472">
        <v>3</v>
      </c>
      <c r="Q57" s="472">
        <v>0</v>
      </c>
      <c r="R57" s="472">
        <v>0</v>
      </c>
      <c r="S57" s="472">
        <v>0</v>
      </c>
      <c r="T57" s="472">
        <v>0</v>
      </c>
      <c r="U57" s="489"/>
      <c r="V57" s="474">
        <v>129</v>
      </c>
    </row>
    <row r="58" spans="1:22" ht="8.1" customHeight="1">
      <c r="A58" s="478"/>
      <c r="B58" s="478"/>
      <c r="C58" s="488"/>
      <c r="D58" s="488"/>
      <c r="E58" s="488"/>
      <c r="F58" s="488"/>
      <c r="G58" s="484"/>
      <c r="H58" s="484"/>
      <c r="I58" s="484"/>
      <c r="J58" s="484"/>
      <c r="K58" s="484"/>
      <c r="L58" s="484"/>
      <c r="M58" s="484"/>
      <c r="N58" s="484"/>
      <c r="O58" s="484"/>
      <c r="P58" s="484"/>
      <c r="Q58" s="484"/>
      <c r="R58" s="484"/>
      <c r="S58" s="484"/>
      <c r="T58" s="484"/>
      <c r="U58" s="484"/>
      <c r="V58" s="485"/>
    </row>
    <row r="59" spans="1:22" s="475" customFormat="1" ht="23.25" customHeight="1">
      <c r="A59" s="486" t="s">
        <v>543</v>
      </c>
      <c r="B59" s="471"/>
      <c r="C59" s="487">
        <v>157</v>
      </c>
      <c r="D59" s="487">
        <v>810</v>
      </c>
      <c r="E59" s="487">
        <v>0</v>
      </c>
      <c r="F59" s="487">
        <v>0</v>
      </c>
      <c r="G59" s="487">
        <v>1035</v>
      </c>
      <c r="H59" s="487">
        <v>2832</v>
      </c>
      <c r="I59" s="487">
        <v>1615</v>
      </c>
      <c r="J59" s="487">
        <v>8226</v>
      </c>
      <c r="K59" s="487">
        <v>2204</v>
      </c>
      <c r="L59" s="487">
        <v>2381</v>
      </c>
      <c r="M59" s="487">
        <v>58</v>
      </c>
      <c r="N59" s="487">
        <v>181</v>
      </c>
      <c r="O59" s="487">
        <v>601</v>
      </c>
      <c r="P59" s="487">
        <v>557</v>
      </c>
      <c r="Q59" s="487">
        <v>14</v>
      </c>
      <c r="R59" s="487">
        <v>38</v>
      </c>
      <c r="S59" s="487">
        <v>1</v>
      </c>
      <c r="T59" s="487">
        <v>8</v>
      </c>
      <c r="U59" s="476"/>
      <c r="V59" s="487">
        <v>20718</v>
      </c>
    </row>
    <row r="60" spans="1:22" ht="8.1" customHeight="1">
      <c r="A60" s="478"/>
      <c r="B60" s="478"/>
      <c r="C60" s="488"/>
      <c r="D60" s="488"/>
      <c r="E60" s="488"/>
      <c r="F60" s="488"/>
      <c r="G60" s="484"/>
      <c r="H60" s="484"/>
      <c r="I60" s="484"/>
      <c r="J60" s="484"/>
      <c r="K60" s="484"/>
      <c r="L60" s="484"/>
      <c r="M60" s="484"/>
      <c r="N60" s="484"/>
      <c r="O60" s="484"/>
      <c r="P60" s="484"/>
      <c r="Q60" s="484"/>
      <c r="R60" s="484"/>
      <c r="S60" s="484"/>
      <c r="T60" s="484"/>
      <c r="U60" s="484"/>
      <c r="V60" s="485"/>
    </row>
    <row r="61" spans="1:22" s="475" customFormat="1" ht="31.5" customHeight="1">
      <c r="A61" s="486" t="s">
        <v>97</v>
      </c>
      <c r="B61" s="471"/>
      <c r="C61" s="487">
        <v>11802</v>
      </c>
      <c r="D61" s="487">
        <v>8981</v>
      </c>
      <c r="E61" s="487">
        <v>362</v>
      </c>
      <c r="F61" s="487">
        <v>300</v>
      </c>
      <c r="G61" s="487">
        <v>22636</v>
      </c>
      <c r="H61" s="487">
        <v>34615</v>
      </c>
      <c r="I61" s="487">
        <v>27174</v>
      </c>
      <c r="J61" s="487">
        <v>67506</v>
      </c>
      <c r="K61" s="487">
        <v>19910</v>
      </c>
      <c r="L61" s="487">
        <v>21781</v>
      </c>
      <c r="M61" s="487">
        <v>2342</v>
      </c>
      <c r="N61" s="487">
        <v>3209</v>
      </c>
      <c r="O61" s="487">
        <v>5182</v>
      </c>
      <c r="P61" s="487">
        <v>6409</v>
      </c>
      <c r="Q61" s="487">
        <v>115</v>
      </c>
      <c r="R61" s="487">
        <v>290</v>
      </c>
      <c r="S61" s="487">
        <v>10</v>
      </c>
      <c r="T61" s="487">
        <v>59</v>
      </c>
      <c r="U61" s="476"/>
      <c r="V61" s="487">
        <v>232683</v>
      </c>
    </row>
    <row r="62" spans="1:22" ht="15" customHeight="1">
      <c r="A62" s="478"/>
    </row>
    <row r="63" spans="1:22" ht="19.350000000000001" customHeight="1">
      <c r="A63" s="540" t="s">
        <v>577</v>
      </c>
    </row>
    <row r="64" spans="1:22" ht="19.350000000000001" customHeight="1">
      <c r="A64" s="540" t="s">
        <v>92</v>
      </c>
    </row>
    <row r="65" spans="1:1" ht="14.1" customHeight="1">
      <c r="A65" s="460"/>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16" footer="0.31496062992125984"/>
  <pageSetup scale="34" orientation="landscape" useFirstPageNumber="1" r:id="rId1"/>
  <headerFooter scaleWithDoc="0">
    <oddHeader>&amp;L&amp;G&amp;R&amp;G</oddHeader>
    <oddFooter>&amp;R&amp;"Montserrat,Normal"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78C08-41CE-479B-AE7B-C048140260DB}">
  <sheetPr>
    <pageSetUpPr fitToPage="1"/>
  </sheetPr>
  <dimension ref="A1:Q67"/>
  <sheetViews>
    <sheetView view="pageBreakPreview" topLeftCell="A2" zoomScale="80" zoomScaleNormal="100" zoomScaleSheetLayoutView="80" workbookViewId="0">
      <selection activeCell="K49" sqref="K49"/>
    </sheetView>
  </sheetViews>
  <sheetFormatPr baseColWidth="10" defaultColWidth="11.42578125" defaultRowHeight="15"/>
  <cols>
    <col min="1" max="1" width="55.5703125" style="494" customWidth="1"/>
    <col min="2" max="2" width="1.5703125" style="494" customWidth="1"/>
    <col min="3" max="8" width="14.5703125" style="494" customWidth="1"/>
    <col min="9" max="9" width="1.5703125" style="494" customWidth="1"/>
    <col min="10" max="15" width="14.5703125" style="494" customWidth="1"/>
    <col min="16" max="16" width="1.5703125" style="494" customWidth="1"/>
    <col min="17" max="17" width="14.5703125" style="494" customWidth="1"/>
    <col min="18" max="16384" width="11.42578125" style="494"/>
  </cols>
  <sheetData>
    <row r="1" spans="1:17" ht="9.75" customHeight="1">
      <c r="A1" s="493" t="s">
        <v>79</v>
      </c>
    </row>
    <row r="2" spans="1:17" ht="53.25" customHeight="1">
      <c r="A2" s="648" t="s">
        <v>580</v>
      </c>
      <c r="B2" s="648"/>
      <c r="C2" s="648"/>
      <c r="D2" s="648"/>
      <c r="E2" s="648"/>
      <c r="F2" s="648"/>
      <c r="G2" s="648"/>
      <c r="H2" s="648"/>
      <c r="I2" s="648"/>
      <c r="J2" s="648"/>
      <c r="K2" s="648"/>
      <c r="L2" s="648"/>
      <c r="M2" s="648"/>
      <c r="N2" s="648"/>
      <c r="O2" s="648"/>
      <c r="P2" s="648"/>
      <c r="Q2" s="648"/>
    </row>
    <row r="3" spans="1:17" ht="20.100000000000001" customHeight="1">
      <c r="A3" s="649" t="str">
        <f>UPPER('[1]TOTAL CF Y EF'!P4&amp; " "&amp; '[1]TOTAL CF Y EF'!P3)</f>
        <v>FEBRERO 2024</v>
      </c>
      <c r="B3" s="649"/>
      <c r="C3" s="649"/>
      <c r="D3" s="649"/>
      <c r="E3" s="649"/>
      <c r="F3" s="649"/>
      <c r="G3" s="649"/>
      <c r="H3" s="649"/>
      <c r="I3" s="649"/>
      <c r="J3" s="649"/>
      <c r="K3" s="649"/>
      <c r="L3" s="649"/>
      <c r="M3" s="649"/>
      <c r="N3" s="649"/>
      <c r="O3" s="649"/>
      <c r="P3" s="649"/>
      <c r="Q3" s="649"/>
    </row>
    <row r="4" spans="1:17" ht="6" customHeight="1">
      <c r="A4" s="495"/>
    </row>
    <row r="5" spans="1:17" ht="15.75" customHeight="1">
      <c r="A5" s="650" t="s">
        <v>94</v>
      </c>
      <c r="B5" s="496"/>
      <c r="C5" s="651" t="s">
        <v>152</v>
      </c>
      <c r="D5" s="651"/>
      <c r="E5" s="651"/>
      <c r="F5" s="651"/>
      <c r="G5" s="651"/>
      <c r="H5" s="651"/>
      <c r="I5" s="496"/>
      <c r="J5" s="651" t="s">
        <v>153</v>
      </c>
      <c r="K5" s="651"/>
      <c r="L5" s="651"/>
      <c r="M5" s="651"/>
      <c r="N5" s="651"/>
      <c r="O5" s="651"/>
      <c r="P5" s="652"/>
      <c r="Q5" s="650" t="s">
        <v>87</v>
      </c>
    </row>
    <row r="6" spans="1:17" ht="15.75" customHeight="1">
      <c r="A6" s="650"/>
      <c r="B6" s="496"/>
      <c r="C6" s="653" t="s">
        <v>155</v>
      </c>
      <c r="D6" s="654"/>
      <c r="E6" s="653" t="s">
        <v>156</v>
      </c>
      <c r="F6" s="654"/>
      <c r="G6" s="651" t="s">
        <v>134</v>
      </c>
      <c r="H6" s="651" t="s">
        <v>52</v>
      </c>
      <c r="I6" s="496"/>
      <c r="J6" s="655" t="s">
        <v>155</v>
      </c>
      <c r="K6" s="655"/>
      <c r="L6" s="653" t="s">
        <v>156</v>
      </c>
      <c r="M6" s="654"/>
      <c r="N6" s="651" t="s">
        <v>134</v>
      </c>
      <c r="O6" s="651" t="s">
        <v>52</v>
      </c>
      <c r="P6" s="652"/>
      <c r="Q6" s="650"/>
    </row>
    <row r="7" spans="1:17" ht="15.75" customHeight="1">
      <c r="A7" s="650"/>
      <c r="B7" s="496"/>
      <c r="C7" s="429" t="s">
        <v>100</v>
      </c>
      <c r="D7" s="429" t="s">
        <v>101</v>
      </c>
      <c r="E7" s="429" t="s">
        <v>100</v>
      </c>
      <c r="F7" s="429" t="s">
        <v>101</v>
      </c>
      <c r="G7" s="651"/>
      <c r="H7" s="651"/>
      <c r="I7" s="496"/>
      <c r="J7" s="429" t="s">
        <v>100</v>
      </c>
      <c r="K7" s="429" t="s">
        <v>101</v>
      </c>
      <c r="L7" s="429" t="s">
        <v>100</v>
      </c>
      <c r="M7" s="429" t="s">
        <v>101</v>
      </c>
      <c r="N7" s="651"/>
      <c r="O7" s="651"/>
      <c r="P7" s="652"/>
      <c r="Q7" s="650"/>
    </row>
    <row r="8" spans="1:17" ht="8.1" customHeight="1">
      <c r="A8" s="495"/>
      <c r="B8" s="495"/>
      <c r="C8" s="495"/>
      <c r="D8" s="495"/>
      <c r="E8" s="495"/>
      <c r="F8" s="495"/>
      <c r="G8" s="495"/>
      <c r="H8" s="495"/>
      <c r="I8" s="495"/>
      <c r="J8" s="495"/>
      <c r="K8" s="495"/>
      <c r="L8" s="495"/>
      <c r="M8" s="495"/>
      <c r="N8" s="495"/>
      <c r="O8" s="495"/>
      <c r="P8" s="495"/>
      <c r="Q8" s="495"/>
    </row>
    <row r="9" spans="1:17" ht="17.100000000000001" customHeight="1">
      <c r="A9" s="497" t="s">
        <v>102</v>
      </c>
      <c r="B9" s="498"/>
      <c r="C9" s="499">
        <v>460</v>
      </c>
      <c r="D9" s="499">
        <v>45</v>
      </c>
      <c r="E9" s="499">
        <v>1215</v>
      </c>
      <c r="F9" s="499">
        <v>66</v>
      </c>
      <c r="G9" s="500">
        <v>1786</v>
      </c>
      <c r="H9" s="541">
        <f>G9/Q9*100</f>
        <v>89.077306733167077</v>
      </c>
      <c r="I9" s="502"/>
      <c r="J9" s="499">
        <v>102</v>
      </c>
      <c r="K9" s="499">
        <v>17</v>
      </c>
      <c r="L9" s="499">
        <v>89</v>
      </c>
      <c r="M9" s="499">
        <v>11</v>
      </c>
      <c r="N9" s="500">
        <v>219</v>
      </c>
      <c r="O9" s="541">
        <v>10.922693266832917</v>
      </c>
      <c r="P9" s="503"/>
      <c r="Q9" s="500">
        <v>2005</v>
      </c>
    </row>
    <row r="10" spans="1:17" ht="17.100000000000001" customHeight="1">
      <c r="A10" s="497" t="s">
        <v>103</v>
      </c>
      <c r="B10" s="498"/>
      <c r="C10" s="499">
        <v>4881</v>
      </c>
      <c r="D10" s="499">
        <v>248</v>
      </c>
      <c r="E10" s="499">
        <v>5705</v>
      </c>
      <c r="F10" s="499">
        <v>184</v>
      </c>
      <c r="G10" s="500">
        <v>11018</v>
      </c>
      <c r="H10" s="541">
        <v>82.779864763335837</v>
      </c>
      <c r="I10" s="502"/>
      <c r="J10" s="499">
        <v>1248</v>
      </c>
      <c r="K10" s="499">
        <v>114</v>
      </c>
      <c r="L10" s="499">
        <v>853</v>
      </c>
      <c r="M10" s="499">
        <v>77</v>
      </c>
      <c r="N10" s="500">
        <v>2292</v>
      </c>
      <c r="O10" s="541">
        <v>17.220135236664163</v>
      </c>
      <c r="P10" s="503"/>
      <c r="Q10" s="500">
        <v>13310</v>
      </c>
    </row>
    <row r="11" spans="1:17" ht="17.100000000000001" customHeight="1">
      <c r="A11" s="497" t="s">
        <v>104</v>
      </c>
      <c r="B11" s="498"/>
      <c r="C11" s="499">
        <v>356</v>
      </c>
      <c r="D11" s="499">
        <v>10</v>
      </c>
      <c r="E11" s="499">
        <v>712</v>
      </c>
      <c r="F11" s="499">
        <v>14</v>
      </c>
      <c r="G11" s="500">
        <v>1092</v>
      </c>
      <c r="H11" s="541">
        <v>90.397350993377486</v>
      </c>
      <c r="I11" s="502"/>
      <c r="J11" s="499">
        <v>44</v>
      </c>
      <c r="K11" s="499">
        <v>4</v>
      </c>
      <c r="L11" s="499">
        <v>64</v>
      </c>
      <c r="M11" s="499">
        <v>4</v>
      </c>
      <c r="N11" s="500">
        <v>116</v>
      </c>
      <c r="O11" s="541">
        <v>9.6026490066225172</v>
      </c>
      <c r="P11" s="503"/>
      <c r="Q11" s="500">
        <v>1208</v>
      </c>
    </row>
    <row r="12" spans="1:17" ht="17.100000000000001" customHeight="1">
      <c r="A12" s="497" t="s">
        <v>105</v>
      </c>
      <c r="B12" s="498"/>
      <c r="C12" s="499">
        <v>202</v>
      </c>
      <c r="D12" s="499">
        <v>9</v>
      </c>
      <c r="E12" s="499">
        <v>721</v>
      </c>
      <c r="F12" s="499">
        <v>14</v>
      </c>
      <c r="G12" s="500">
        <v>946</v>
      </c>
      <c r="H12" s="541">
        <v>92.927308447937136</v>
      </c>
      <c r="I12" s="502"/>
      <c r="J12" s="499">
        <v>28</v>
      </c>
      <c r="K12" s="499">
        <v>2</v>
      </c>
      <c r="L12" s="499">
        <v>40</v>
      </c>
      <c r="M12" s="499">
        <v>2</v>
      </c>
      <c r="N12" s="500">
        <v>72</v>
      </c>
      <c r="O12" s="541">
        <v>7.0726915520628681</v>
      </c>
      <c r="P12" s="503"/>
      <c r="Q12" s="500">
        <v>1018</v>
      </c>
    </row>
    <row r="13" spans="1:17" ht="17.100000000000001" customHeight="1">
      <c r="A13" s="497" t="s">
        <v>106</v>
      </c>
      <c r="B13" s="498"/>
      <c r="C13" s="499">
        <v>2298</v>
      </c>
      <c r="D13" s="499">
        <v>158</v>
      </c>
      <c r="E13" s="499">
        <v>2720</v>
      </c>
      <c r="F13" s="499">
        <v>103</v>
      </c>
      <c r="G13" s="500">
        <v>5279</v>
      </c>
      <c r="H13" s="541">
        <v>95.599420499818905</v>
      </c>
      <c r="I13" s="502"/>
      <c r="J13" s="499">
        <v>75</v>
      </c>
      <c r="K13" s="499">
        <v>1</v>
      </c>
      <c r="L13" s="499">
        <v>155</v>
      </c>
      <c r="M13" s="499">
        <v>12</v>
      </c>
      <c r="N13" s="500">
        <v>243</v>
      </c>
      <c r="O13" s="541">
        <v>4.4005795001810935</v>
      </c>
      <c r="P13" s="503"/>
      <c r="Q13" s="500">
        <v>5522</v>
      </c>
    </row>
    <row r="14" spans="1:17" ht="17.100000000000001" customHeight="1">
      <c r="A14" s="497" t="s">
        <v>107</v>
      </c>
      <c r="B14" s="498"/>
      <c r="C14" s="499">
        <v>2397</v>
      </c>
      <c r="D14" s="499">
        <v>142</v>
      </c>
      <c r="E14" s="499">
        <v>4773</v>
      </c>
      <c r="F14" s="499">
        <v>201</v>
      </c>
      <c r="G14" s="500">
        <v>7513</v>
      </c>
      <c r="H14" s="541">
        <v>85.657279671645199</v>
      </c>
      <c r="I14" s="502"/>
      <c r="J14" s="499">
        <v>486</v>
      </c>
      <c r="K14" s="499">
        <v>65</v>
      </c>
      <c r="L14" s="499">
        <v>640</v>
      </c>
      <c r="M14" s="499">
        <v>67</v>
      </c>
      <c r="N14" s="500">
        <v>1258</v>
      </c>
      <c r="O14" s="541">
        <v>14.342720328354806</v>
      </c>
      <c r="P14" s="503"/>
      <c r="Q14" s="500">
        <v>8771</v>
      </c>
    </row>
    <row r="15" spans="1:17" ht="17.100000000000001" customHeight="1">
      <c r="A15" s="497" t="s">
        <v>108</v>
      </c>
      <c r="B15" s="498"/>
      <c r="C15" s="499">
        <v>5327</v>
      </c>
      <c r="D15" s="499">
        <v>561</v>
      </c>
      <c r="E15" s="499">
        <v>16183</v>
      </c>
      <c r="F15" s="499">
        <v>807</v>
      </c>
      <c r="G15" s="500">
        <v>22878</v>
      </c>
      <c r="H15" s="541">
        <v>89.728203318037416</v>
      </c>
      <c r="I15" s="502"/>
      <c r="J15" s="499">
        <v>402</v>
      </c>
      <c r="K15" s="499">
        <v>58</v>
      </c>
      <c r="L15" s="499">
        <v>2055</v>
      </c>
      <c r="M15" s="499">
        <v>104</v>
      </c>
      <c r="N15" s="500">
        <v>2619</v>
      </c>
      <c r="O15" s="541">
        <v>10.271796681962584</v>
      </c>
      <c r="P15" s="503"/>
      <c r="Q15" s="500">
        <v>25497</v>
      </c>
    </row>
    <row r="16" spans="1:17" ht="17.100000000000001" customHeight="1">
      <c r="A16" s="497" t="s">
        <v>109</v>
      </c>
      <c r="B16" s="498"/>
      <c r="C16" s="499">
        <v>1944</v>
      </c>
      <c r="D16" s="499">
        <v>98</v>
      </c>
      <c r="E16" s="499">
        <v>2162</v>
      </c>
      <c r="F16" s="499">
        <v>116</v>
      </c>
      <c r="G16" s="500">
        <v>4320</v>
      </c>
      <c r="H16" s="541">
        <v>99.516240497581208</v>
      </c>
      <c r="I16" s="502"/>
      <c r="J16" s="499">
        <v>4</v>
      </c>
      <c r="K16" s="499">
        <v>0</v>
      </c>
      <c r="L16" s="499">
        <v>13</v>
      </c>
      <c r="M16" s="499">
        <v>4</v>
      </c>
      <c r="N16" s="500">
        <v>21</v>
      </c>
      <c r="O16" s="541">
        <v>0.4837595024187975</v>
      </c>
      <c r="P16" s="503"/>
      <c r="Q16" s="500">
        <v>4341</v>
      </c>
    </row>
    <row r="17" spans="1:17" ht="17.100000000000001" customHeight="1">
      <c r="A17" s="497" t="s">
        <v>110</v>
      </c>
      <c r="B17" s="498"/>
      <c r="C17" s="499">
        <v>264</v>
      </c>
      <c r="D17" s="499">
        <v>10</v>
      </c>
      <c r="E17" s="499">
        <v>529</v>
      </c>
      <c r="F17" s="499">
        <v>14</v>
      </c>
      <c r="G17" s="500">
        <v>817</v>
      </c>
      <c r="H17" s="541">
        <v>67.857142857142861</v>
      </c>
      <c r="I17" s="502"/>
      <c r="J17" s="499">
        <v>126</v>
      </c>
      <c r="K17" s="499">
        <v>7</v>
      </c>
      <c r="L17" s="499">
        <v>238</v>
      </c>
      <c r="M17" s="499">
        <v>16</v>
      </c>
      <c r="N17" s="500">
        <v>387</v>
      </c>
      <c r="O17" s="541">
        <v>32.142857142857146</v>
      </c>
      <c r="P17" s="503"/>
      <c r="Q17" s="500">
        <v>1204</v>
      </c>
    </row>
    <row r="18" spans="1:17" ht="17.100000000000001" customHeight="1">
      <c r="A18" s="497" t="s">
        <v>111</v>
      </c>
      <c r="B18" s="498"/>
      <c r="C18" s="499">
        <v>1450</v>
      </c>
      <c r="D18" s="499">
        <v>112</v>
      </c>
      <c r="E18" s="499">
        <v>2389</v>
      </c>
      <c r="F18" s="499">
        <v>143</v>
      </c>
      <c r="G18" s="500">
        <v>4094</v>
      </c>
      <c r="H18" s="541">
        <v>99.080348499515978</v>
      </c>
      <c r="I18" s="502"/>
      <c r="J18" s="499">
        <v>4</v>
      </c>
      <c r="K18" s="499">
        <v>0</v>
      </c>
      <c r="L18" s="499">
        <v>32</v>
      </c>
      <c r="M18" s="499">
        <v>2</v>
      </c>
      <c r="N18" s="500">
        <v>38</v>
      </c>
      <c r="O18" s="541">
        <v>0.91965150048402711</v>
      </c>
      <c r="P18" s="503"/>
      <c r="Q18" s="500">
        <v>4132</v>
      </c>
    </row>
    <row r="19" spans="1:17" ht="16.5" customHeight="1">
      <c r="A19" s="497" t="s">
        <v>112</v>
      </c>
      <c r="B19" s="498"/>
      <c r="C19" s="499">
        <v>6770</v>
      </c>
      <c r="D19" s="499">
        <v>655</v>
      </c>
      <c r="E19" s="499">
        <v>24981</v>
      </c>
      <c r="F19" s="499">
        <v>1443</v>
      </c>
      <c r="G19" s="500">
        <v>33849</v>
      </c>
      <c r="H19" s="541">
        <v>96.194725474593611</v>
      </c>
      <c r="I19" s="502"/>
      <c r="J19" s="499">
        <v>676</v>
      </c>
      <c r="K19" s="499">
        <v>103</v>
      </c>
      <c r="L19" s="499">
        <v>507</v>
      </c>
      <c r="M19" s="499">
        <v>53</v>
      </c>
      <c r="N19" s="500">
        <v>1339</v>
      </c>
      <c r="O19" s="541">
        <v>3.8052745254063884</v>
      </c>
      <c r="P19" s="503"/>
      <c r="Q19" s="500">
        <v>35188</v>
      </c>
    </row>
    <row r="20" spans="1:17" ht="17.100000000000001" customHeight="1">
      <c r="A20" s="497" t="s">
        <v>113</v>
      </c>
      <c r="B20" s="498"/>
      <c r="C20" s="499">
        <v>2058</v>
      </c>
      <c r="D20" s="499">
        <v>136</v>
      </c>
      <c r="E20" s="499">
        <v>3764</v>
      </c>
      <c r="F20" s="499">
        <v>149</v>
      </c>
      <c r="G20" s="500">
        <v>6107</v>
      </c>
      <c r="H20" s="541">
        <v>95.57120500782473</v>
      </c>
      <c r="I20" s="502"/>
      <c r="J20" s="499">
        <v>65</v>
      </c>
      <c r="K20" s="499">
        <v>20</v>
      </c>
      <c r="L20" s="499">
        <v>173</v>
      </c>
      <c r="M20" s="499">
        <v>25</v>
      </c>
      <c r="N20" s="500">
        <v>283</v>
      </c>
      <c r="O20" s="541">
        <v>4.4287949921752743</v>
      </c>
      <c r="P20" s="503"/>
      <c r="Q20" s="500">
        <v>6390</v>
      </c>
    </row>
    <row r="21" spans="1:17" ht="17.100000000000001" customHeight="1">
      <c r="A21" s="497" t="s">
        <v>114</v>
      </c>
      <c r="B21" s="498"/>
      <c r="C21" s="499">
        <v>1049</v>
      </c>
      <c r="D21" s="499">
        <v>92</v>
      </c>
      <c r="E21" s="499">
        <v>2006</v>
      </c>
      <c r="F21" s="499">
        <v>94</v>
      </c>
      <c r="G21" s="500">
        <v>3241</v>
      </c>
      <c r="H21" s="541">
        <v>81.187374749499</v>
      </c>
      <c r="I21" s="502"/>
      <c r="J21" s="499">
        <v>274</v>
      </c>
      <c r="K21" s="499">
        <v>23</v>
      </c>
      <c r="L21" s="499">
        <v>441</v>
      </c>
      <c r="M21" s="499">
        <v>13</v>
      </c>
      <c r="N21" s="500">
        <v>751</v>
      </c>
      <c r="O21" s="541">
        <v>18.812625250501004</v>
      </c>
      <c r="P21" s="503"/>
      <c r="Q21" s="500">
        <v>3992</v>
      </c>
    </row>
    <row r="22" spans="1:17" ht="17.100000000000001" customHeight="1">
      <c r="A22" s="497" t="s">
        <v>115</v>
      </c>
      <c r="B22" s="498"/>
      <c r="C22" s="499">
        <v>1438</v>
      </c>
      <c r="D22" s="499">
        <v>144</v>
      </c>
      <c r="E22" s="499">
        <v>2929</v>
      </c>
      <c r="F22" s="499">
        <v>226</v>
      </c>
      <c r="G22" s="500">
        <v>4737</v>
      </c>
      <c r="H22" s="541">
        <v>93.156342182890853</v>
      </c>
      <c r="I22" s="502"/>
      <c r="J22" s="499">
        <v>139</v>
      </c>
      <c r="K22" s="499">
        <v>18</v>
      </c>
      <c r="L22" s="499">
        <v>179</v>
      </c>
      <c r="M22" s="499">
        <v>12</v>
      </c>
      <c r="N22" s="500">
        <v>348</v>
      </c>
      <c r="O22" s="541">
        <v>6.8436578171091442</v>
      </c>
      <c r="P22" s="503"/>
      <c r="Q22" s="500">
        <v>5085</v>
      </c>
    </row>
    <row r="23" spans="1:17" ht="17.100000000000001" customHeight="1">
      <c r="A23" s="497" t="s">
        <v>116</v>
      </c>
      <c r="B23" s="498"/>
      <c r="C23" s="499">
        <v>6469</v>
      </c>
      <c r="D23" s="499">
        <v>338</v>
      </c>
      <c r="E23" s="499">
        <v>4613</v>
      </c>
      <c r="F23" s="499">
        <v>208</v>
      </c>
      <c r="G23" s="500">
        <v>11628</v>
      </c>
      <c r="H23" s="541">
        <v>87.212180304507612</v>
      </c>
      <c r="I23" s="502"/>
      <c r="J23" s="499">
        <v>920</v>
      </c>
      <c r="K23" s="499">
        <v>50</v>
      </c>
      <c r="L23" s="499">
        <v>708</v>
      </c>
      <c r="M23" s="499">
        <v>27</v>
      </c>
      <c r="N23" s="500">
        <v>1705</v>
      </c>
      <c r="O23" s="541">
        <v>12.787819695492388</v>
      </c>
      <c r="P23" s="503"/>
      <c r="Q23" s="500">
        <v>13333</v>
      </c>
    </row>
    <row r="24" spans="1:17" ht="17.100000000000001" customHeight="1">
      <c r="A24" s="497" t="s">
        <v>117</v>
      </c>
      <c r="B24" s="498"/>
      <c r="C24" s="499">
        <v>2247</v>
      </c>
      <c r="D24" s="499">
        <v>197</v>
      </c>
      <c r="E24" s="499">
        <v>2574</v>
      </c>
      <c r="F24" s="499">
        <v>91</v>
      </c>
      <c r="G24" s="500">
        <v>5109</v>
      </c>
      <c r="H24" s="541">
        <v>77.940503432494282</v>
      </c>
      <c r="I24" s="502"/>
      <c r="J24" s="499">
        <v>841</v>
      </c>
      <c r="K24" s="499">
        <v>69</v>
      </c>
      <c r="L24" s="499">
        <v>531</v>
      </c>
      <c r="M24" s="499">
        <v>5</v>
      </c>
      <c r="N24" s="500">
        <v>1446</v>
      </c>
      <c r="O24" s="541">
        <v>22.059496567505722</v>
      </c>
      <c r="P24" s="503"/>
      <c r="Q24" s="500">
        <v>6555</v>
      </c>
    </row>
    <row r="25" spans="1:17" ht="17.100000000000001" customHeight="1">
      <c r="A25" s="497" t="s">
        <v>118</v>
      </c>
      <c r="B25" s="498"/>
      <c r="C25" s="499">
        <v>975</v>
      </c>
      <c r="D25" s="499">
        <v>78</v>
      </c>
      <c r="E25" s="499">
        <v>2328</v>
      </c>
      <c r="F25" s="499">
        <v>155</v>
      </c>
      <c r="G25" s="500">
        <v>3536</v>
      </c>
      <c r="H25" s="541">
        <v>91.134020618556704</v>
      </c>
      <c r="I25" s="502"/>
      <c r="J25" s="499">
        <v>137</v>
      </c>
      <c r="K25" s="499">
        <v>4</v>
      </c>
      <c r="L25" s="499">
        <v>199</v>
      </c>
      <c r="M25" s="499">
        <v>4</v>
      </c>
      <c r="N25" s="500">
        <v>344</v>
      </c>
      <c r="O25" s="541">
        <v>8.8659793814432994</v>
      </c>
      <c r="P25" s="503"/>
      <c r="Q25" s="500">
        <v>3880</v>
      </c>
    </row>
    <row r="26" spans="1:17" ht="17.100000000000001" customHeight="1">
      <c r="A26" s="497" t="s">
        <v>119</v>
      </c>
      <c r="B26" s="498"/>
      <c r="C26" s="499">
        <v>1273</v>
      </c>
      <c r="D26" s="499">
        <v>94</v>
      </c>
      <c r="E26" s="499">
        <v>1250</v>
      </c>
      <c r="F26" s="499">
        <v>79</v>
      </c>
      <c r="G26" s="500">
        <v>2696</v>
      </c>
      <c r="H26" s="541">
        <v>98.502009499451958</v>
      </c>
      <c r="I26" s="502"/>
      <c r="J26" s="499">
        <v>14</v>
      </c>
      <c r="K26" s="499">
        <v>2</v>
      </c>
      <c r="L26" s="499">
        <v>23</v>
      </c>
      <c r="M26" s="499">
        <v>2</v>
      </c>
      <c r="N26" s="500">
        <v>41</v>
      </c>
      <c r="O26" s="541">
        <v>1.4979905005480454</v>
      </c>
      <c r="P26" s="503"/>
      <c r="Q26" s="500">
        <v>2737</v>
      </c>
    </row>
    <row r="27" spans="1:17" ht="17.100000000000001" customHeight="1">
      <c r="A27" s="497" t="s">
        <v>120</v>
      </c>
      <c r="B27" s="498"/>
      <c r="C27" s="499">
        <v>3566</v>
      </c>
      <c r="D27" s="499">
        <v>276</v>
      </c>
      <c r="E27" s="499">
        <v>5394</v>
      </c>
      <c r="F27" s="499">
        <v>239</v>
      </c>
      <c r="G27" s="500">
        <v>9475</v>
      </c>
      <c r="H27" s="541">
        <v>93.239519779570955</v>
      </c>
      <c r="I27" s="502"/>
      <c r="J27" s="499">
        <v>309</v>
      </c>
      <c r="K27" s="499">
        <v>28</v>
      </c>
      <c r="L27" s="499">
        <v>340</v>
      </c>
      <c r="M27" s="499">
        <v>10</v>
      </c>
      <c r="N27" s="500">
        <v>687</v>
      </c>
      <c r="O27" s="541">
        <v>6.7604802204290495</v>
      </c>
      <c r="P27" s="503"/>
      <c r="Q27" s="500">
        <v>10162</v>
      </c>
    </row>
    <row r="28" spans="1:17" ht="17.100000000000001" customHeight="1">
      <c r="A28" s="497" t="s">
        <v>121</v>
      </c>
      <c r="B28" s="498"/>
      <c r="C28" s="499">
        <v>1884</v>
      </c>
      <c r="D28" s="499">
        <v>91</v>
      </c>
      <c r="E28" s="499">
        <v>1757</v>
      </c>
      <c r="F28" s="499">
        <v>54</v>
      </c>
      <c r="G28" s="500">
        <v>3786</v>
      </c>
      <c r="H28" s="541">
        <v>98.057498057498051</v>
      </c>
      <c r="I28" s="502"/>
      <c r="J28" s="499">
        <v>16</v>
      </c>
      <c r="K28" s="499">
        <v>15</v>
      </c>
      <c r="L28" s="499">
        <v>33</v>
      </c>
      <c r="M28" s="499">
        <v>11</v>
      </c>
      <c r="N28" s="500">
        <v>75</v>
      </c>
      <c r="O28" s="541">
        <v>1.9425019425019425</v>
      </c>
      <c r="P28" s="503"/>
      <c r="Q28" s="500">
        <v>3861</v>
      </c>
    </row>
    <row r="29" spans="1:17" ht="17.100000000000001" customHeight="1">
      <c r="A29" s="497" t="s">
        <v>122</v>
      </c>
      <c r="B29" s="498"/>
      <c r="C29" s="499">
        <v>3718</v>
      </c>
      <c r="D29" s="499">
        <v>337</v>
      </c>
      <c r="E29" s="499">
        <v>2716</v>
      </c>
      <c r="F29" s="499">
        <v>193</v>
      </c>
      <c r="G29" s="500">
        <v>6964</v>
      </c>
      <c r="H29" s="541">
        <v>92.189568440561288</v>
      </c>
      <c r="I29" s="502"/>
      <c r="J29" s="499">
        <v>183</v>
      </c>
      <c r="K29" s="499">
        <v>15</v>
      </c>
      <c r="L29" s="499">
        <v>372</v>
      </c>
      <c r="M29" s="499">
        <v>20</v>
      </c>
      <c r="N29" s="500">
        <v>590</v>
      </c>
      <c r="O29" s="541">
        <v>7.8104315594387081</v>
      </c>
      <c r="P29" s="503"/>
      <c r="Q29" s="500">
        <v>7554</v>
      </c>
    </row>
    <row r="30" spans="1:17" ht="17.100000000000001" customHeight="1">
      <c r="A30" s="497" t="s">
        <v>123</v>
      </c>
      <c r="B30" s="498"/>
      <c r="C30" s="499">
        <v>793</v>
      </c>
      <c r="D30" s="499">
        <v>50</v>
      </c>
      <c r="E30" s="499">
        <v>1928</v>
      </c>
      <c r="F30" s="499">
        <v>109</v>
      </c>
      <c r="G30" s="500">
        <v>2880</v>
      </c>
      <c r="H30" s="541">
        <v>94.643443969766679</v>
      </c>
      <c r="I30" s="502"/>
      <c r="J30" s="499">
        <v>21</v>
      </c>
      <c r="K30" s="499">
        <v>2</v>
      </c>
      <c r="L30" s="499">
        <v>137</v>
      </c>
      <c r="M30" s="499">
        <v>3</v>
      </c>
      <c r="N30" s="500">
        <v>163</v>
      </c>
      <c r="O30" s="541">
        <v>5.3565560302333219</v>
      </c>
      <c r="P30" s="503"/>
      <c r="Q30" s="500">
        <v>3043</v>
      </c>
    </row>
    <row r="31" spans="1:17" ht="17.100000000000001" customHeight="1">
      <c r="A31" s="497" t="s">
        <v>124</v>
      </c>
      <c r="B31" s="498"/>
      <c r="C31" s="499">
        <v>2202</v>
      </c>
      <c r="D31" s="499">
        <v>154</v>
      </c>
      <c r="E31" s="499">
        <v>1066</v>
      </c>
      <c r="F31" s="499">
        <v>29</v>
      </c>
      <c r="G31" s="500">
        <v>3451</v>
      </c>
      <c r="H31" s="541">
        <v>91.977611940298502</v>
      </c>
      <c r="I31" s="502"/>
      <c r="J31" s="499">
        <v>95</v>
      </c>
      <c r="K31" s="499">
        <v>9</v>
      </c>
      <c r="L31" s="499">
        <v>188</v>
      </c>
      <c r="M31" s="499">
        <v>9</v>
      </c>
      <c r="N31" s="500">
        <v>301</v>
      </c>
      <c r="O31" s="541">
        <v>8.0223880597014929</v>
      </c>
      <c r="P31" s="503"/>
      <c r="Q31" s="500">
        <v>3752</v>
      </c>
    </row>
    <row r="32" spans="1:17" ht="17.100000000000001" customHeight="1">
      <c r="A32" s="497" t="s">
        <v>125</v>
      </c>
      <c r="B32" s="498"/>
      <c r="C32" s="499">
        <v>1933</v>
      </c>
      <c r="D32" s="499">
        <v>112</v>
      </c>
      <c r="E32" s="499">
        <v>846</v>
      </c>
      <c r="F32" s="499">
        <v>32</v>
      </c>
      <c r="G32" s="500">
        <v>2923</v>
      </c>
      <c r="H32" s="541">
        <v>93.326947637292463</v>
      </c>
      <c r="I32" s="502"/>
      <c r="J32" s="499">
        <v>88</v>
      </c>
      <c r="K32" s="499">
        <v>6</v>
      </c>
      <c r="L32" s="499">
        <v>111</v>
      </c>
      <c r="M32" s="499">
        <v>4</v>
      </c>
      <c r="N32" s="500">
        <v>209</v>
      </c>
      <c r="O32" s="541">
        <v>6.6730523627075353</v>
      </c>
      <c r="P32" s="503"/>
      <c r="Q32" s="500">
        <v>3132</v>
      </c>
    </row>
    <row r="33" spans="1:17" ht="17.100000000000001" customHeight="1">
      <c r="A33" s="497" t="s">
        <v>126</v>
      </c>
      <c r="B33" s="498"/>
      <c r="C33" s="499">
        <v>1095</v>
      </c>
      <c r="D33" s="499">
        <v>31</v>
      </c>
      <c r="E33" s="499">
        <v>2275</v>
      </c>
      <c r="F33" s="499">
        <v>74</v>
      </c>
      <c r="G33" s="500">
        <v>3475</v>
      </c>
      <c r="H33" s="541">
        <v>85.067319461444313</v>
      </c>
      <c r="I33" s="502"/>
      <c r="J33" s="499">
        <v>230</v>
      </c>
      <c r="K33" s="499">
        <v>8</v>
      </c>
      <c r="L33" s="499">
        <v>348</v>
      </c>
      <c r="M33" s="499">
        <v>24</v>
      </c>
      <c r="N33" s="500">
        <v>610</v>
      </c>
      <c r="O33" s="541">
        <v>14.932680538555692</v>
      </c>
      <c r="P33" s="503"/>
      <c r="Q33" s="500">
        <v>4085</v>
      </c>
    </row>
    <row r="34" spans="1:17" ht="17.100000000000001" customHeight="1">
      <c r="A34" s="497" t="s">
        <v>127</v>
      </c>
      <c r="B34" s="498"/>
      <c r="C34" s="499">
        <v>3672</v>
      </c>
      <c r="D34" s="499">
        <v>288</v>
      </c>
      <c r="E34" s="499">
        <v>6540</v>
      </c>
      <c r="F34" s="499">
        <v>246</v>
      </c>
      <c r="G34" s="500">
        <v>10746</v>
      </c>
      <c r="H34" s="541">
        <v>97.868852459016395</v>
      </c>
      <c r="I34" s="502"/>
      <c r="J34" s="499">
        <v>33</v>
      </c>
      <c r="K34" s="499">
        <v>30</v>
      </c>
      <c r="L34" s="499">
        <v>111</v>
      </c>
      <c r="M34" s="499">
        <v>60</v>
      </c>
      <c r="N34" s="500">
        <v>234</v>
      </c>
      <c r="O34" s="541">
        <v>2.1311475409836067</v>
      </c>
      <c r="P34" s="503"/>
      <c r="Q34" s="500">
        <v>10980</v>
      </c>
    </row>
    <row r="35" spans="1:17" ht="17.100000000000001" customHeight="1">
      <c r="A35" s="497" t="s">
        <v>128</v>
      </c>
      <c r="B35" s="498"/>
      <c r="C35" s="499">
        <v>1087</v>
      </c>
      <c r="D35" s="499">
        <v>77</v>
      </c>
      <c r="E35" s="499">
        <v>2782</v>
      </c>
      <c r="F35" s="499">
        <v>101</v>
      </c>
      <c r="G35" s="500">
        <v>4047</v>
      </c>
      <c r="H35" s="541">
        <v>98.659190638712829</v>
      </c>
      <c r="I35" s="502"/>
      <c r="J35" s="499">
        <v>35</v>
      </c>
      <c r="K35" s="499">
        <v>1</v>
      </c>
      <c r="L35" s="499">
        <v>19</v>
      </c>
      <c r="M35" s="499">
        <v>0</v>
      </c>
      <c r="N35" s="500">
        <v>55</v>
      </c>
      <c r="O35" s="541">
        <v>1.340809361287177</v>
      </c>
      <c r="P35" s="503"/>
      <c r="Q35" s="500">
        <v>4102</v>
      </c>
    </row>
    <row r="36" spans="1:17" ht="17.100000000000001" customHeight="1">
      <c r="A36" s="497" t="s">
        <v>129</v>
      </c>
      <c r="B36" s="498"/>
      <c r="C36" s="499">
        <v>867</v>
      </c>
      <c r="D36" s="499">
        <v>70</v>
      </c>
      <c r="E36" s="499">
        <v>2356</v>
      </c>
      <c r="F36" s="499">
        <v>117</v>
      </c>
      <c r="G36" s="500">
        <v>3410</v>
      </c>
      <c r="H36" s="541">
        <v>85.207396301849073</v>
      </c>
      <c r="I36" s="502"/>
      <c r="J36" s="499">
        <v>181</v>
      </c>
      <c r="K36" s="499">
        <v>18</v>
      </c>
      <c r="L36" s="499">
        <v>373</v>
      </c>
      <c r="M36" s="499">
        <v>20</v>
      </c>
      <c r="N36" s="500">
        <v>592</v>
      </c>
      <c r="O36" s="541">
        <v>14.792603698150925</v>
      </c>
      <c r="P36" s="503"/>
      <c r="Q36" s="500">
        <v>4002</v>
      </c>
    </row>
    <row r="37" spans="1:17" ht="17.100000000000001" customHeight="1">
      <c r="A37" s="497" t="s">
        <v>130</v>
      </c>
      <c r="B37" s="498"/>
      <c r="C37" s="499">
        <v>607</v>
      </c>
      <c r="D37" s="499">
        <v>57</v>
      </c>
      <c r="E37" s="499">
        <v>195</v>
      </c>
      <c r="F37" s="499">
        <v>16</v>
      </c>
      <c r="G37" s="500">
        <v>875</v>
      </c>
      <c r="H37" s="541">
        <v>83.095916429249769</v>
      </c>
      <c r="I37" s="502"/>
      <c r="J37" s="499">
        <v>63</v>
      </c>
      <c r="K37" s="499">
        <v>2</v>
      </c>
      <c r="L37" s="499">
        <v>111</v>
      </c>
      <c r="M37" s="499">
        <v>2</v>
      </c>
      <c r="N37" s="500">
        <v>178</v>
      </c>
      <c r="O37" s="541">
        <v>16.904083570750238</v>
      </c>
      <c r="P37" s="503"/>
      <c r="Q37" s="500">
        <v>1053</v>
      </c>
    </row>
    <row r="38" spans="1:17" ht="17.100000000000001" customHeight="1">
      <c r="A38" s="497" t="s">
        <v>131</v>
      </c>
      <c r="B38" s="498"/>
      <c r="C38" s="499">
        <v>4619</v>
      </c>
      <c r="D38" s="499">
        <v>378</v>
      </c>
      <c r="E38" s="499">
        <v>2680</v>
      </c>
      <c r="F38" s="499">
        <v>145</v>
      </c>
      <c r="G38" s="500">
        <v>7822</v>
      </c>
      <c r="H38" s="541">
        <v>97.616373393235989</v>
      </c>
      <c r="I38" s="502"/>
      <c r="J38" s="499">
        <v>65</v>
      </c>
      <c r="K38" s="499">
        <v>11</v>
      </c>
      <c r="L38" s="499">
        <v>105</v>
      </c>
      <c r="M38" s="499">
        <v>10</v>
      </c>
      <c r="N38" s="500">
        <v>191</v>
      </c>
      <c r="O38" s="541">
        <v>2.3836266067640084</v>
      </c>
      <c r="P38" s="503"/>
      <c r="Q38" s="500">
        <v>8013</v>
      </c>
    </row>
    <row r="39" spans="1:17" ht="17.100000000000001" customHeight="1">
      <c r="A39" s="497" t="s">
        <v>132</v>
      </c>
      <c r="B39" s="498"/>
      <c r="C39" s="499">
        <v>595</v>
      </c>
      <c r="D39" s="499">
        <v>29</v>
      </c>
      <c r="E39" s="499">
        <v>1029</v>
      </c>
      <c r="F39" s="499">
        <v>26</v>
      </c>
      <c r="G39" s="500">
        <v>1679</v>
      </c>
      <c r="H39" s="541">
        <v>95.833333333333329</v>
      </c>
      <c r="I39" s="502"/>
      <c r="J39" s="499">
        <v>30</v>
      </c>
      <c r="K39" s="499">
        <v>2</v>
      </c>
      <c r="L39" s="499">
        <v>39</v>
      </c>
      <c r="M39" s="499">
        <v>2</v>
      </c>
      <c r="N39" s="500">
        <v>73</v>
      </c>
      <c r="O39" s="541">
        <v>4.166666666666667</v>
      </c>
      <c r="P39" s="503"/>
      <c r="Q39" s="500">
        <v>1752</v>
      </c>
    </row>
    <row r="40" spans="1:17" ht="17.100000000000001" customHeight="1">
      <c r="A40" s="497" t="s">
        <v>133</v>
      </c>
      <c r="B40" s="498"/>
      <c r="C40" s="499">
        <v>353</v>
      </c>
      <c r="D40" s="499">
        <v>60</v>
      </c>
      <c r="E40" s="499">
        <v>956</v>
      </c>
      <c r="F40" s="499">
        <v>61</v>
      </c>
      <c r="G40" s="500">
        <v>1430</v>
      </c>
      <c r="H40" s="501">
        <v>62.012142237640937</v>
      </c>
      <c r="I40" s="502"/>
      <c r="J40" s="499">
        <v>214</v>
      </c>
      <c r="K40" s="499">
        <v>24</v>
      </c>
      <c r="L40" s="499">
        <v>597</v>
      </c>
      <c r="M40" s="499">
        <v>41</v>
      </c>
      <c r="N40" s="500">
        <v>876</v>
      </c>
      <c r="O40" s="541">
        <v>37.987857762359063</v>
      </c>
      <c r="P40" s="503"/>
      <c r="Q40" s="500">
        <v>2306</v>
      </c>
    </row>
    <row r="41" spans="1:17" ht="8.1" customHeight="1">
      <c r="A41" s="495"/>
      <c r="B41" s="495"/>
      <c r="C41" s="499"/>
      <c r="D41" s="499"/>
      <c r="E41" s="499"/>
      <c r="F41" s="499"/>
      <c r="G41" s="504"/>
      <c r="H41" s="505"/>
      <c r="I41" s="506"/>
      <c r="J41" s="507"/>
      <c r="K41" s="508"/>
      <c r="L41" s="499"/>
      <c r="M41" s="499"/>
      <c r="N41" s="504"/>
      <c r="O41" s="505"/>
      <c r="P41" s="506"/>
      <c r="Q41" s="504"/>
    </row>
    <row r="42" spans="1:17" ht="17.100000000000001" customHeight="1">
      <c r="A42" s="509" t="s">
        <v>543</v>
      </c>
      <c r="B42" s="510"/>
      <c r="C42" s="511">
        <v>68849</v>
      </c>
      <c r="D42" s="511">
        <v>5137</v>
      </c>
      <c r="E42" s="511">
        <v>114074</v>
      </c>
      <c r="F42" s="511">
        <v>5549</v>
      </c>
      <c r="G42" s="511">
        <v>193609</v>
      </c>
      <c r="H42" s="542">
        <v>91.340079730144126</v>
      </c>
      <c r="I42" s="503"/>
      <c r="J42" s="511">
        <v>7148</v>
      </c>
      <c r="K42" s="511">
        <v>728</v>
      </c>
      <c r="L42" s="511">
        <v>9824</v>
      </c>
      <c r="M42" s="511">
        <v>656</v>
      </c>
      <c r="N42" s="511">
        <v>18356</v>
      </c>
      <c r="O42" s="542">
        <v>8.6599202698558724</v>
      </c>
      <c r="P42" s="503"/>
      <c r="Q42" s="511">
        <v>211965</v>
      </c>
    </row>
    <row r="43" spans="1:17" ht="8.1" customHeight="1">
      <c r="A43" s="495"/>
      <c r="B43" s="495"/>
      <c r="C43" s="504"/>
      <c r="D43" s="504"/>
      <c r="E43" s="504"/>
      <c r="F43" s="504"/>
      <c r="G43" s="504"/>
      <c r="H43" s="505"/>
      <c r="I43" s="506"/>
      <c r="J43" s="504"/>
      <c r="K43" s="504"/>
      <c r="L43" s="504"/>
      <c r="M43" s="504"/>
      <c r="N43" s="504"/>
      <c r="O43" s="505"/>
      <c r="P43" s="506"/>
      <c r="Q43" s="504"/>
    </row>
    <row r="44" spans="1:17" ht="17.100000000000001" customHeight="1">
      <c r="A44" s="497" t="s">
        <v>135</v>
      </c>
      <c r="B44" s="510"/>
      <c r="C44" s="499">
        <v>26</v>
      </c>
      <c r="D44" s="499">
        <v>0</v>
      </c>
      <c r="E44" s="499">
        <v>72</v>
      </c>
      <c r="F44" s="499">
        <v>0</v>
      </c>
      <c r="G44" s="500">
        <v>98</v>
      </c>
      <c r="H44" s="541">
        <v>17.102966841186735</v>
      </c>
      <c r="I44" s="503"/>
      <c r="J44" s="499">
        <v>315</v>
      </c>
      <c r="K44" s="499">
        <v>0</v>
      </c>
      <c r="L44" s="499">
        <v>160</v>
      </c>
      <c r="M44" s="499">
        <v>0</v>
      </c>
      <c r="N44" s="500">
        <v>475</v>
      </c>
      <c r="O44" s="541">
        <v>82.897033158813258</v>
      </c>
      <c r="P44" s="503"/>
      <c r="Q44" s="500">
        <v>573</v>
      </c>
    </row>
    <row r="45" spans="1:17" ht="17.100000000000001" customHeight="1">
      <c r="A45" s="497" t="s">
        <v>136</v>
      </c>
      <c r="B45" s="510"/>
      <c r="C45" s="499">
        <v>256</v>
      </c>
      <c r="D45" s="499">
        <v>0</v>
      </c>
      <c r="E45" s="499">
        <v>1255</v>
      </c>
      <c r="F45" s="499">
        <v>0</v>
      </c>
      <c r="G45" s="500">
        <v>1511</v>
      </c>
      <c r="H45" s="541">
        <v>65.695652173913047</v>
      </c>
      <c r="I45" s="503"/>
      <c r="J45" s="499">
        <v>336</v>
      </c>
      <c r="K45" s="499">
        <v>0</v>
      </c>
      <c r="L45" s="499">
        <v>453</v>
      </c>
      <c r="M45" s="499">
        <v>0</v>
      </c>
      <c r="N45" s="500">
        <v>789</v>
      </c>
      <c r="O45" s="541">
        <v>34.304347826086953</v>
      </c>
      <c r="P45" s="503"/>
      <c r="Q45" s="500">
        <v>2300</v>
      </c>
    </row>
    <row r="46" spans="1:17" ht="17.100000000000001" customHeight="1">
      <c r="A46" s="497" t="s">
        <v>137</v>
      </c>
      <c r="B46" s="510"/>
      <c r="C46" s="499">
        <v>172</v>
      </c>
      <c r="D46" s="499">
        <v>0</v>
      </c>
      <c r="E46" s="499">
        <v>725</v>
      </c>
      <c r="F46" s="499">
        <v>0</v>
      </c>
      <c r="G46" s="500">
        <v>897</v>
      </c>
      <c r="H46" s="541">
        <v>53.01418439716312</v>
      </c>
      <c r="I46" s="503"/>
      <c r="J46" s="499">
        <v>257</v>
      </c>
      <c r="K46" s="499">
        <v>0</v>
      </c>
      <c r="L46" s="499">
        <v>538</v>
      </c>
      <c r="M46" s="499">
        <v>0</v>
      </c>
      <c r="N46" s="500">
        <v>795</v>
      </c>
      <c r="O46" s="541">
        <v>46.98581560283688</v>
      </c>
      <c r="P46" s="503"/>
      <c r="Q46" s="500">
        <v>1692</v>
      </c>
    </row>
    <row r="47" spans="1:17" ht="17.100000000000001" customHeight="1">
      <c r="A47" s="497" t="s">
        <v>138</v>
      </c>
      <c r="B47" s="510"/>
      <c r="C47" s="499">
        <v>6</v>
      </c>
      <c r="D47" s="499">
        <v>0</v>
      </c>
      <c r="E47" s="499">
        <v>51</v>
      </c>
      <c r="F47" s="499">
        <v>0</v>
      </c>
      <c r="G47" s="500">
        <v>57</v>
      </c>
      <c r="H47" s="541">
        <v>36.075949367088604</v>
      </c>
      <c r="I47" s="503"/>
      <c r="J47" s="499">
        <v>10</v>
      </c>
      <c r="K47" s="499">
        <v>0</v>
      </c>
      <c r="L47" s="499">
        <v>91</v>
      </c>
      <c r="M47" s="499">
        <v>0</v>
      </c>
      <c r="N47" s="500">
        <v>101</v>
      </c>
      <c r="O47" s="541">
        <v>63.924050632911396</v>
      </c>
      <c r="P47" s="503"/>
      <c r="Q47" s="500">
        <v>158</v>
      </c>
    </row>
    <row r="48" spans="1:17" ht="17.100000000000001" customHeight="1">
      <c r="A48" s="497" t="s">
        <v>139</v>
      </c>
      <c r="B48" s="510"/>
      <c r="C48" s="499">
        <v>24</v>
      </c>
      <c r="D48" s="499">
        <v>0</v>
      </c>
      <c r="E48" s="499">
        <v>214</v>
      </c>
      <c r="F48" s="499">
        <v>0</v>
      </c>
      <c r="G48" s="500">
        <v>238</v>
      </c>
      <c r="H48" s="541">
        <v>37.480314960629919</v>
      </c>
      <c r="I48" s="503"/>
      <c r="J48" s="499">
        <v>18</v>
      </c>
      <c r="K48" s="499">
        <v>0</v>
      </c>
      <c r="L48" s="499">
        <v>379</v>
      </c>
      <c r="M48" s="499">
        <v>0</v>
      </c>
      <c r="N48" s="500">
        <v>397</v>
      </c>
      <c r="O48" s="541">
        <v>62.519685039370081</v>
      </c>
      <c r="P48" s="503"/>
      <c r="Q48" s="500">
        <v>635</v>
      </c>
    </row>
    <row r="49" spans="1:17" ht="17.100000000000001" customHeight="1">
      <c r="A49" s="497" t="s">
        <v>140</v>
      </c>
      <c r="B49" s="510"/>
      <c r="C49" s="499">
        <v>54</v>
      </c>
      <c r="D49" s="499">
        <v>0</v>
      </c>
      <c r="E49" s="499">
        <v>249</v>
      </c>
      <c r="F49" s="499">
        <v>0</v>
      </c>
      <c r="G49" s="500">
        <v>303</v>
      </c>
      <c r="H49" s="541">
        <v>14.69447138700291</v>
      </c>
      <c r="I49" s="503"/>
      <c r="J49" s="499">
        <v>663</v>
      </c>
      <c r="K49" s="499">
        <v>0</v>
      </c>
      <c r="L49" s="499">
        <v>1096</v>
      </c>
      <c r="M49" s="499">
        <v>0</v>
      </c>
      <c r="N49" s="500">
        <v>1759</v>
      </c>
      <c r="O49" s="541">
        <v>85.305528612997094</v>
      </c>
      <c r="P49" s="503"/>
      <c r="Q49" s="500">
        <v>2062</v>
      </c>
    </row>
    <row r="50" spans="1:17" ht="17.100000000000001" customHeight="1">
      <c r="A50" s="497" t="s">
        <v>141</v>
      </c>
      <c r="B50" s="510"/>
      <c r="C50" s="499">
        <v>87</v>
      </c>
      <c r="D50" s="499">
        <v>0</v>
      </c>
      <c r="E50" s="499">
        <v>420</v>
      </c>
      <c r="F50" s="499">
        <v>0</v>
      </c>
      <c r="G50" s="500">
        <v>507</v>
      </c>
      <c r="H50" s="541">
        <v>26.51673640167364</v>
      </c>
      <c r="I50" s="503"/>
      <c r="J50" s="499">
        <v>567</v>
      </c>
      <c r="K50" s="499">
        <v>0</v>
      </c>
      <c r="L50" s="499">
        <v>838</v>
      </c>
      <c r="M50" s="499">
        <v>0</v>
      </c>
      <c r="N50" s="500">
        <v>1405</v>
      </c>
      <c r="O50" s="541">
        <v>73.48326359832636</v>
      </c>
      <c r="P50" s="503"/>
      <c r="Q50" s="500">
        <v>1912</v>
      </c>
    </row>
    <row r="51" spans="1:17" ht="17.100000000000001" customHeight="1">
      <c r="A51" s="497" t="s">
        <v>142</v>
      </c>
      <c r="B51" s="510"/>
      <c r="C51" s="499">
        <v>301</v>
      </c>
      <c r="D51" s="499">
        <v>0</v>
      </c>
      <c r="E51" s="499">
        <v>1065</v>
      </c>
      <c r="F51" s="499">
        <v>0</v>
      </c>
      <c r="G51" s="500">
        <v>1366</v>
      </c>
      <c r="H51" s="541">
        <v>58.777969018932872</v>
      </c>
      <c r="I51" s="503"/>
      <c r="J51" s="499">
        <v>503</v>
      </c>
      <c r="K51" s="499">
        <v>0</v>
      </c>
      <c r="L51" s="499">
        <v>455</v>
      </c>
      <c r="M51" s="499">
        <v>0</v>
      </c>
      <c r="N51" s="500">
        <v>958</v>
      </c>
      <c r="O51" s="541">
        <v>41.222030981067128</v>
      </c>
      <c r="P51" s="503"/>
      <c r="Q51" s="500">
        <v>2324</v>
      </c>
    </row>
    <row r="52" spans="1:17" ht="17.100000000000001" customHeight="1">
      <c r="A52" s="497" t="s">
        <v>143</v>
      </c>
      <c r="B52" s="510"/>
      <c r="C52" s="499">
        <v>117</v>
      </c>
      <c r="D52" s="499">
        <v>0</v>
      </c>
      <c r="E52" s="499">
        <v>903</v>
      </c>
      <c r="F52" s="499">
        <v>0</v>
      </c>
      <c r="G52" s="500">
        <v>1020</v>
      </c>
      <c r="H52" s="541">
        <v>46.00811907983762</v>
      </c>
      <c r="I52" s="503"/>
      <c r="J52" s="499">
        <v>562</v>
      </c>
      <c r="K52" s="499">
        <v>0</v>
      </c>
      <c r="L52" s="499">
        <v>635</v>
      </c>
      <c r="M52" s="499">
        <v>0</v>
      </c>
      <c r="N52" s="500">
        <v>1197</v>
      </c>
      <c r="O52" s="541">
        <v>53.99188092016238</v>
      </c>
      <c r="P52" s="503"/>
      <c r="Q52" s="500">
        <v>2217</v>
      </c>
    </row>
    <row r="53" spans="1:17" ht="17.100000000000001" customHeight="1">
      <c r="A53" s="497" t="s">
        <v>144</v>
      </c>
      <c r="B53" s="510"/>
      <c r="C53" s="499">
        <v>233</v>
      </c>
      <c r="D53" s="499">
        <v>0</v>
      </c>
      <c r="E53" s="499">
        <v>1249</v>
      </c>
      <c r="F53" s="499">
        <v>0</v>
      </c>
      <c r="G53" s="500">
        <v>1482</v>
      </c>
      <c r="H53" s="541">
        <v>71.25</v>
      </c>
      <c r="I53" s="503"/>
      <c r="J53" s="499">
        <v>187</v>
      </c>
      <c r="K53" s="499">
        <v>0</v>
      </c>
      <c r="L53" s="499">
        <v>411</v>
      </c>
      <c r="M53" s="499">
        <v>0</v>
      </c>
      <c r="N53" s="500">
        <v>598</v>
      </c>
      <c r="O53" s="541">
        <v>28.75</v>
      </c>
      <c r="P53" s="503"/>
      <c r="Q53" s="500">
        <v>2080</v>
      </c>
    </row>
    <row r="54" spans="1:17" ht="17.100000000000001" customHeight="1">
      <c r="A54" s="497" t="s">
        <v>145</v>
      </c>
      <c r="B54" s="510"/>
      <c r="C54" s="499">
        <v>0</v>
      </c>
      <c r="D54" s="499">
        <v>127</v>
      </c>
      <c r="E54" s="499">
        <v>0</v>
      </c>
      <c r="F54" s="499">
        <v>465</v>
      </c>
      <c r="G54" s="500">
        <v>592</v>
      </c>
      <c r="H54" s="541">
        <v>50.169204737732656</v>
      </c>
      <c r="I54" s="503"/>
      <c r="J54" s="499">
        <v>0</v>
      </c>
      <c r="K54" s="499">
        <v>360</v>
      </c>
      <c r="L54" s="499">
        <v>0</v>
      </c>
      <c r="M54" s="499">
        <v>229</v>
      </c>
      <c r="N54" s="500">
        <v>589</v>
      </c>
      <c r="O54" s="541">
        <v>49.830795262267344</v>
      </c>
      <c r="P54" s="503"/>
      <c r="Q54" s="500">
        <v>1181</v>
      </c>
    </row>
    <row r="55" spans="1:17" ht="17.100000000000001" customHeight="1">
      <c r="A55" s="497" t="s">
        <v>146</v>
      </c>
      <c r="B55" s="510"/>
      <c r="C55" s="499">
        <v>61</v>
      </c>
      <c r="D55" s="499">
        <v>0</v>
      </c>
      <c r="E55" s="499">
        <v>512</v>
      </c>
      <c r="F55" s="499">
        <v>0</v>
      </c>
      <c r="G55" s="500">
        <v>573</v>
      </c>
      <c r="H55" s="541">
        <v>40.097970608817356</v>
      </c>
      <c r="I55" s="503"/>
      <c r="J55" s="499">
        <v>342</v>
      </c>
      <c r="K55" s="499">
        <v>0</v>
      </c>
      <c r="L55" s="499">
        <v>514</v>
      </c>
      <c r="M55" s="499">
        <v>0</v>
      </c>
      <c r="N55" s="500">
        <v>856</v>
      </c>
      <c r="O55" s="541">
        <v>59.902029391182644</v>
      </c>
      <c r="P55" s="503"/>
      <c r="Q55" s="500">
        <v>1429</v>
      </c>
    </row>
    <row r="56" spans="1:17" ht="17.100000000000001" customHeight="1">
      <c r="A56" s="497" t="s">
        <v>147</v>
      </c>
      <c r="B56" s="510"/>
      <c r="C56" s="499">
        <v>104</v>
      </c>
      <c r="D56" s="499">
        <v>0</v>
      </c>
      <c r="E56" s="499">
        <v>772</v>
      </c>
      <c r="F56" s="499">
        <v>0</v>
      </c>
      <c r="G56" s="500">
        <v>876</v>
      </c>
      <c r="H56" s="541">
        <v>43.237907206317871</v>
      </c>
      <c r="I56" s="503"/>
      <c r="J56" s="499">
        <v>349</v>
      </c>
      <c r="K56" s="499">
        <v>0</v>
      </c>
      <c r="L56" s="499">
        <v>801</v>
      </c>
      <c r="M56" s="499">
        <v>0</v>
      </c>
      <c r="N56" s="500">
        <v>1150</v>
      </c>
      <c r="O56" s="541">
        <v>56.762092793682129</v>
      </c>
      <c r="P56" s="503"/>
      <c r="Q56" s="500">
        <v>2026</v>
      </c>
    </row>
    <row r="57" spans="1:17" ht="17.100000000000001" customHeight="1">
      <c r="A57" s="497" t="s">
        <v>148</v>
      </c>
      <c r="B57" s="510"/>
      <c r="C57" s="499">
        <v>10</v>
      </c>
      <c r="D57" s="499">
        <v>0</v>
      </c>
      <c r="E57" s="499">
        <v>65</v>
      </c>
      <c r="F57" s="499">
        <v>0</v>
      </c>
      <c r="G57" s="500">
        <v>75</v>
      </c>
      <c r="H57" s="541">
        <v>58.139534883720927</v>
      </c>
      <c r="I57" s="503"/>
      <c r="J57" s="499">
        <v>15</v>
      </c>
      <c r="K57" s="499">
        <v>0</v>
      </c>
      <c r="L57" s="499">
        <v>39</v>
      </c>
      <c r="M57" s="499">
        <v>0</v>
      </c>
      <c r="N57" s="500">
        <v>54</v>
      </c>
      <c r="O57" s="541">
        <v>41.860465116279073</v>
      </c>
      <c r="P57" s="503"/>
      <c r="Q57" s="500">
        <v>129</v>
      </c>
    </row>
    <row r="58" spans="1:17" ht="8.1" customHeight="1">
      <c r="A58" s="512"/>
      <c r="B58" s="510"/>
      <c r="C58" s="513"/>
      <c r="D58" s="513"/>
      <c r="E58" s="513"/>
      <c r="F58" s="513"/>
      <c r="G58" s="514"/>
      <c r="H58" s="515"/>
      <c r="I58" s="503"/>
      <c r="J58" s="513"/>
      <c r="K58" s="513"/>
      <c r="L58" s="513"/>
      <c r="M58" s="513"/>
      <c r="N58" s="514"/>
      <c r="O58" s="515"/>
      <c r="P58" s="503"/>
      <c r="Q58" s="514"/>
    </row>
    <row r="59" spans="1:17" ht="17.100000000000001" customHeight="1">
      <c r="A59" s="509" t="s">
        <v>543</v>
      </c>
      <c r="B59" s="510"/>
      <c r="C59" s="511">
        <v>1451</v>
      </c>
      <c r="D59" s="511">
        <v>127</v>
      </c>
      <c r="E59" s="511">
        <v>7552</v>
      </c>
      <c r="F59" s="511">
        <v>465</v>
      </c>
      <c r="G59" s="511">
        <v>9595</v>
      </c>
      <c r="H59" s="542">
        <v>46.314976591534339</v>
      </c>
      <c r="I59" s="503"/>
      <c r="J59" s="511">
        <v>4124</v>
      </c>
      <c r="K59" s="511">
        <v>360</v>
      </c>
      <c r="L59" s="511">
        <v>6410</v>
      </c>
      <c r="M59" s="511">
        <v>229</v>
      </c>
      <c r="N59" s="511">
        <v>11123</v>
      </c>
      <c r="O59" s="542">
        <v>53.685023408465661</v>
      </c>
      <c r="P59" s="503"/>
      <c r="Q59" s="511">
        <v>20718</v>
      </c>
    </row>
    <row r="60" spans="1:17" ht="8.1" customHeight="1">
      <c r="A60" s="495"/>
      <c r="B60" s="495"/>
      <c r="C60" s="504"/>
      <c r="D60" s="504"/>
      <c r="E60" s="504"/>
      <c r="F60" s="504"/>
      <c r="G60" s="504"/>
      <c r="H60" s="505"/>
      <c r="I60" s="506"/>
      <c r="J60" s="504"/>
      <c r="K60" s="504"/>
      <c r="L60" s="504"/>
      <c r="M60" s="504"/>
      <c r="N60" s="504"/>
      <c r="O60" s="505"/>
      <c r="P60" s="506"/>
      <c r="Q60" s="504"/>
    </row>
    <row r="61" spans="1:17" ht="17.100000000000001" customHeight="1">
      <c r="A61" s="516" t="s">
        <v>97</v>
      </c>
      <c r="B61" s="517"/>
      <c r="C61" s="518">
        <v>70300</v>
      </c>
      <c r="D61" s="518">
        <v>5264</v>
      </c>
      <c r="E61" s="518">
        <v>121626</v>
      </c>
      <c r="F61" s="518">
        <v>6014</v>
      </c>
      <c r="G61" s="518">
        <v>203204</v>
      </c>
      <c r="H61" s="542">
        <v>87.330886524213099</v>
      </c>
      <c r="I61" s="519"/>
      <c r="J61" s="518">
        <v>11272</v>
      </c>
      <c r="K61" s="518">
        <v>1088</v>
      </c>
      <c r="L61" s="518">
        <v>16234</v>
      </c>
      <c r="M61" s="518">
        <v>885</v>
      </c>
      <c r="N61" s="518">
        <v>29479</v>
      </c>
      <c r="O61" s="542">
        <v>12.669113475786904</v>
      </c>
      <c r="P61" s="519"/>
      <c r="Q61" s="518">
        <v>232683</v>
      </c>
    </row>
    <row r="62" spans="1:17" ht="13.5" customHeight="1">
      <c r="A62" s="506"/>
    </row>
    <row r="63" spans="1:17" s="520" customFormat="1" ht="13.35" customHeight="1">
      <c r="A63" s="534" t="s">
        <v>91</v>
      </c>
    </row>
    <row r="64" spans="1:17" s="520" customFormat="1" ht="13.35" customHeight="1">
      <c r="A64" s="534" t="s">
        <v>92</v>
      </c>
    </row>
    <row r="65" spans="1:12" s="492" customFormat="1" ht="13.35" customHeight="1">
      <c r="A65" s="521"/>
      <c r="B65" s="522"/>
      <c r="C65" s="522"/>
      <c r="D65" s="522"/>
      <c r="E65" s="522"/>
      <c r="F65" s="522"/>
      <c r="G65" s="522"/>
      <c r="H65" s="522"/>
      <c r="I65" s="522"/>
      <c r="J65" s="522"/>
      <c r="K65" s="523"/>
      <c r="L65" s="523"/>
    </row>
    <row r="66" spans="1:12" s="492" customFormat="1" ht="13.35" customHeight="1">
      <c r="B66" s="524"/>
    </row>
    <row r="67" spans="1:12" s="492" customFormat="1" ht="13.35" customHeight="1">
      <c r="B67" s="524"/>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19685039370078741" footer="0.19685039370078741"/>
  <pageSetup scale="49" firstPageNumber="46" orientation="landscape" r:id="rId1"/>
  <headerFooter scaleWithDoc="0">
    <oddHeader>&amp;L&amp;G&amp;R&amp;G</oddHeader>
    <oddFooter>&amp;R&amp;"Tahoma,Negrita"46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32473-64A0-4112-833B-5F0C6A786431}">
  <sheetPr>
    <pageSetUpPr fitToPage="1"/>
  </sheetPr>
  <dimension ref="A1:IO62"/>
  <sheetViews>
    <sheetView view="pageBreakPreview" zoomScale="60" zoomScaleNormal="60" workbookViewId="0">
      <selection activeCell="A11" sqref="A11:XFD11"/>
    </sheetView>
  </sheetViews>
  <sheetFormatPr baseColWidth="10" defaultColWidth="11.42578125" defaultRowHeight="12.75"/>
  <cols>
    <col min="1" max="1" width="45.42578125" style="410" customWidth="1"/>
    <col min="2" max="5" width="16.42578125" style="410" customWidth="1"/>
    <col min="6" max="6" width="17.5703125" style="463" customWidth="1"/>
    <col min="7" max="7" width="14.5703125" style="463" customWidth="1"/>
    <col min="8" max="8" width="1.42578125" style="463" customWidth="1"/>
    <col min="9" max="11" width="16.42578125" style="410" customWidth="1"/>
    <col min="12" max="12" width="16.42578125" style="411" customWidth="1"/>
    <col min="13" max="13" width="17.5703125" style="411" customWidth="1"/>
    <col min="14" max="14" width="14.5703125" style="463" customWidth="1"/>
    <col min="15" max="15" width="1.42578125" style="410" customWidth="1"/>
    <col min="16" max="16" width="25.5703125" style="410" customWidth="1"/>
    <col min="17" max="17" width="12.5703125" style="409" hidden="1" customWidth="1"/>
    <col min="18" max="18" width="11.42578125" style="409"/>
    <col min="19" max="19" width="21.42578125" style="409" customWidth="1"/>
    <col min="20" max="20" width="24.5703125" style="409" customWidth="1"/>
    <col min="21" max="21" width="15.5703125" style="409" customWidth="1"/>
    <col min="22" max="16384" width="11.42578125" style="409"/>
  </cols>
  <sheetData>
    <row r="1" spans="1:244" ht="30" customHeight="1">
      <c r="A1" s="660" t="s">
        <v>553</v>
      </c>
      <c r="B1" s="660"/>
      <c r="C1" s="660"/>
      <c r="D1" s="660"/>
      <c r="E1" s="660"/>
      <c r="F1" s="660"/>
      <c r="G1" s="660"/>
      <c r="H1" s="660"/>
      <c r="I1" s="660"/>
      <c r="J1" s="660"/>
      <c r="K1" s="660"/>
      <c r="L1" s="660"/>
      <c r="M1" s="660"/>
      <c r="N1" s="660"/>
      <c r="O1" s="660"/>
      <c r="P1" s="660"/>
    </row>
    <row r="2" spans="1:244" ht="42" customHeight="1">
      <c r="A2" s="661" t="str">
        <f>UPPER(P4&amp;" "&amp; P3)</f>
        <v>FEBRERO 2024</v>
      </c>
      <c r="B2" s="661"/>
      <c r="C2" s="661"/>
      <c r="D2" s="661"/>
      <c r="E2" s="661"/>
      <c r="F2" s="661"/>
      <c r="G2" s="661"/>
      <c r="H2" s="661"/>
      <c r="I2" s="661"/>
      <c r="J2" s="661"/>
      <c r="K2" s="661"/>
      <c r="L2" s="661"/>
      <c r="M2" s="661"/>
      <c r="N2" s="661"/>
      <c r="O2" s="661"/>
      <c r="P2" s="661"/>
    </row>
    <row r="3" spans="1:244" ht="20.25" hidden="1">
      <c r="F3" s="410"/>
      <c r="G3" s="410"/>
      <c r="H3" s="410"/>
      <c r="N3" s="412" t="s">
        <v>554</v>
      </c>
      <c r="O3" s="413"/>
      <c r="P3" s="412">
        <v>2024</v>
      </c>
    </row>
    <row r="4" spans="1:244" ht="20.25" hidden="1">
      <c r="A4" s="414"/>
      <c r="B4" s="414"/>
      <c r="C4" s="414"/>
      <c r="D4" s="414"/>
      <c r="E4" s="414"/>
      <c r="F4" s="414"/>
      <c r="G4" s="414"/>
      <c r="H4" s="414"/>
      <c r="I4" s="414"/>
      <c r="J4" s="414"/>
      <c r="K4" s="414"/>
      <c r="L4" s="415"/>
      <c r="M4" s="415"/>
      <c r="N4" s="416" t="s">
        <v>555</v>
      </c>
      <c r="O4" s="417"/>
      <c r="P4" s="418" t="s">
        <v>556</v>
      </c>
      <c r="Q4" s="419">
        <f>IF(CMes="Enero",1,IF(CMes="Febrero",2,IF(CMes="Marzo",3,IF(CMes="Abril",4,IF(CMes="Mayo",5,IF(CMes="Junio",6,IF(CMes="Julio",7,IF(CMes="Agosto",8,IF(CMes="Septiembre",9,IF(CMes="Octubre",10,IF(CMes="Noviembre",11,IF(CMes="Diciembre",12))))))))))))</f>
        <v>2</v>
      </c>
      <c r="R4" s="420" cm="1">
        <f t="array" ref="R4">_xlfn.IFS(CMes="Enero",1,CMes="Febrero",2,CMes="Marzo",3,CMes="Abril",4,CMes="Mayo",5, CMes="Junio",6,CMes="Julio",7,CMes="Agosto",8,CMes="Septiembre",9,CMes="Octubre",10,CMes="Noviembre",11,CMes="Diciembre",12)</f>
        <v>2</v>
      </c>
      <c r="S4" s="420">
        <f>R4+1</f>
        <v>3</v>
      </c>
      <c r="T4" s="420" t="str" cm="1">
        <f t="array" ref="T4">_xlfn.IFS(S4=1,"Enero",S4=2,"Febrero",S4=3,"Marzo",S4=4,"Abril",S4=5,"Mayo",S4=6,"Junio",S4=7,"Julio",S4=8,"Agosto",S4=9,"Septiembre",S4=10,"Octubre",S4=11,"Noviembre",S4=12,"Diciembre",S4=13,"Enero")</f>
        <v>Marzo</v>
      </c>
      <c r="U4" s="421"/>
      <c r="V4" s="421"/>
    </row>
    <row r="5" spans="1:244" ht="15.75">
      <c r="A5" s="414"/>
      <c r="B5" s="414"/>
      <c r="C5" s="414"/>
      <c r="D5" s="414"/>
      <c r="E5" s="414"/>
      <c r="F5" s="414"/>
      <c r="G5" s="414"/>
      <c r="H5" s="414"/>
      <c r="I5" s="414"/>
      <c r="J5" s="414"/>
      <c r="K5" s="414"/>
      <c r="L5" s="415"/>
      <c r="M5" s="415"/>
      <c r="N5" s="414"/>
      <c r="O5" s="414"/>
      <c r="P5" s="414"/>
      <c r="Q5" s="421"/>
      <c r="R5" s="421"/>
      <c r="S5" s="421"/>
      <c r="T5" s="421"/>
      <c r="U5" s="421"/>
      <c r="V5" s="421"/>
    </row>
    <row r="6" spans="1:244" s="426" customFormat="1" ht="21.75" customHeight="1">
      <c r="A6" s="659" t="s">
        <v>557</v>
      </c>
      <c r="B6" s="659" t="s">
        <v>152</v>
      </c>
      <c r="C6" s="659"/>
      <c r="D6" s="659"/>
      <c r="E6" s="659"/>
      <c r="F6" s="659"/>
      <c r="G6" s="659"/>
      <c r="H6" s="423"/>
      <c r="I6" s="659" t="s">
        <v>153</v>
      </c>
      <c r="J6" s="659"/>
      <c r="K6" s="659"/>
      <c r="L6" s="659"/>
      <c r="M6" s="659"/>
      <c r="N6" s="659"/>
      <c r="O6" s="424"/>
      <c r="P6" s="659" t="s">
        <v>87</v>
      </c>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c r="DS6" s="425"/>
      <c r="DT6" s="425"/>
      <c r="DU6" s="425"/>
      <c r="DV6" s="425"/>
      <c r="DW6" s="425"/>
      <c r="DX6" s="425"/>
      <c r="DY6" s="425"/>
      <c r="DZ6" s="425"/>
      <c r="EA6" s="425"/>
      <c r="EB6" s="425"/>
      <c r="EC6" s="425"/>
      <c r="ED6" s="425"/>
      <c r="EE6" s="425"/>
      <c r="EF6" s="425"/>
      <c r="EG6" s="425"/>
      <c r="EH6" s="425"/>
      <c r="EI6" s="425"/>
      <c r="EJ6" s="425"/>
      <c r="EK6" s="425"/>
      <c r="EL6" s="425"/>
      <c r="EM6" s="425"/>
      <c r="EN6" s="425"/>
      <c r="EO6" s="425"/>
      <c r="EP6" s="425"/>
      <c r="EQ6" s="425"/>
      <c r="ER6" s="425"/>
      <c r="ES6" s="425"/>
      <c r="ET6" s="425"/>
      <c r="EU6" s="425"/>
      <c r="EV6" s="425"/>
      <c r="EW6" s="425"/>
      <c r="EX6" s="425"/>
      <c r="EY6" s="425"/>
      <c r="EZ6" s="425"/>
      <c r="FA6" s="425"/>
      <c r="FB6" s="425"/>
      <c r="FC6" s="425"/>
      <c r="FD6" s="425"/>
      <c r="FE6" s="425"/>
      <c r="FF6" s="425"/>
      <c r="FG6" s="425"/>
      <c r="FH6" s="425"/>
      <c r="FI6" s="425"/>
      <c r="FJ6" s="425"/>
      <c r="FK6" s="425"/>
      <c r="FL6" s="425"/>
      <c r="FM6" s="425"/>
      <c r="FN6" s="425"/>
      <c r="FO6" s="425"/>
      <c r="FP6" s="425"/>
      <c r="FQ6" s="425"/>
      <c r="FR6" s="425"/>
      <c r="FS6" s="425"/>
      <c r="FT6" s="425"/>
      <c r="FU6" s="425"/>
      <c r="FV6" s="425"/>
      <c r="FW6" s="425"/>
      <c r="FX6" s="425"/>
      <c r="FY6" s="425"/>
      <c r="FZ6" s="425"/>
      <c r="GA6" s="425"/>
      <c r="GB6" s="425"/>
      <c r="GC6" s="425"/>
      <c r="GD6" s="425"/>
      <c r="GE6" s="425"/>
      <c r="GF6" s="425"/>
      <c r="GG6" s="425"/>
      <c r="GH6" s="425"/>
      <c r="GI6" s="425"/>
      <c r="GJ6" s="425"/>
      <c r="GK6" s="425"/>
      <c r="GL6" s="425"/>
      <c r="GM6" s="425"/>
      <c r="GN6" s="425"/>
      <c r="GO6" s="425"/>
      <c r="GP6" s="425"/>
      <c r="GQ6" s="425"/>
      <c r="GR6" s="425"/>
      <c r="GS6" s="425"/>
      <c r="GT6" s="425"/>
      <c r="GU6" s="425"/>
      <c r="GV6" s="425"/>
      <c r="GW6" s="425"/>
      <c r="GX6" s="425"/>
      <c r="GY6" s="425"/>
      <c r="GZ6" s="425"/>
      <c r="HA6" s="425"/>
      <c r="HB6" s="425"/>
      <c r="HC6" s="425"/>
      <c r="HD6" s="425"/>
      <c r="HE6" s="425"/>
      <c r="HF6" s="425"/>
      <c r="HG6" s="425"/>
      <c r="HH6" s="425"/>
      <c r="HI6" s="425"/>
      <c r="HJ6" s="425"/>
      <c r="HK6" s="425"/>
      <c r="HL6" s="425"/>
      <c r="HM6" s="425"/>
      <c r="HN6" s="425"/>
      <c r="HO6" s="425"/>
      <c r="HP6" s="425"/>
      <c r="HQ6" s="425"/>
      <c r="HR6" s="425"/>
      <c r="HS6" s="425"/>
      <c r="HT6" s="425"/>
      <c r="HU6" s="425"/>
      <c r="HV6" s="425"/>
      <c r="HW6" s="425"/>
      <c r="HX6" s="425"/>
      <c r="HY6" s="425"/>
      <c r="HZ6" s="425"/>
      <c r="IA6" s="425"/>
      <c r="IB6" s="425"/>
      <c r="IC6" s="425"/>
      <c r="ID6" s="425"/>
      <c r="IE6" s="425"/>
      <c r="IF6" s="425"/>
      <c r="IG6" s="425"/>
      <c r="IH6" s="425"/>
      <c r="II6" s="425"/>
      <c r="IJ6" s="425"/>
    </row>
    <row r="7" spans="1:244" s="426" customFormat="1" ht="30.75" customHeight="1">
      <c r="A7" s="662"/>
      <c r="B7" s="657" t="s">
        <v>155</v>
      </c>
      <c r="C7" s="658"/>
      <c r="D7" s="657" t="s">
        <v>156</v>
      </c>
      <c r="E7" s="658"/>
      <c r="F7" s="659" t="s">
        <v>134</v>
      </c>
      <c r="G7" s="659" t="s">
        <v>52</v>
      </c>
      <c r="H7" s="427"/>
      <c r="I7" s="656" t="s">
        <v>155</v>
      </c>
      <c r="J7" s="656"/>
      <c r="K7" s="657" t="s">
        <v>156</v>
      </c>
      <c r="L7" s="658"/>
      <c r="M7" s="659" t="s">
        <v>134</v>
      </c>
      <c r="N7" s="659" t="s">
        <v>52</v>
      </c>
      <c r="O7" s="424"/>
      <c r="P7" s="662"/>
      <c r="Q7" s="428"/>
      <c r="R7" s="428"/>
      <c r="S7" s="428"/>
      <c r="T7" s="428"/>
      <c r="U7" s="428"/>
      <c r="V7" s="428"/>
      <c r="W7" s="425"/>
      <c r="X7" s="425"/>
      <c r="Y7" s="425"/>
      <c r="Z7" s="425"/>
      <c r="AA7" s="425"/>
      <c r="AB7" s="425"/>
      <c r="AC7" s="425"/>
      <c r="AD7" s="425"/>
      <c r="AE7" s="425"/>
      <c r="AF7" s="425"/>
      <c r="AG7" s="425"/>
      <c r="AH7" s="425"/>
      <c r="AI7" s="42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CZ7" s="425"/>
      <c r="DA7" s="425"/>
      <c r="DB7" s="425"/>
      <c r="DC7" s="425"/>
      <c r="DD7" s="425"/>
      <c r="DE7" s="425"/>
      <c r="DF7" s="425"/>
      <c r="DG7" s="425"/>
      <c r="DH7" s="425"/>
      <c r="DI7" s="425"/>
      <c r="DJ7" s="425"/>
      <c r="DK7" s="425"/>
      <c r="DL7" s="425"/>
      <c r="DM7" s="425"/>
      <c r="DN7" s="425"/>
      <c r="DO7" s="425"/>
      <c r="DP7" s="425"/>
      <c r="DQ7" s="425"/>
      <c r="DR7" s="425"/>
      <c r="DS7" s="425"/>
      <c r="DT7" s="425"/>
      <c r="DU7" s="425"/>
      <c r="DV7" s="425"/>
      <c r="DW7" s="425"/>
      <c r="DX7" s="425"/>
      <c r="DY7" s="425"/>
      <c r="DZ7" s="425"/>
      <c r="EA7" s="425"/>
      <c r="EB7" s="425"/>
      <c r="EC7" s="425"/>
      <c r="ED7" s="425"/>
      <c r="EE7" s="425"/>
      <c r="EF7" s="425"/>
      <c r="EG7" s="425"/>
      <c r="EH7" s="425"/>
      <c r="EI7" s="425"/>
      <c r="EJ7" s="425"/>
      <c r="EK7" s="425"/>
      <c r="EL7" s="425"/>
      <c r="EM7" s="425"/>
      <c r="EN7" s="425"/>
      <c r="EO7" s="425"/>
      <c r="EP7" s="425"/>
      <c r="EQ7" s="425"/>
      <c r="ER7" s="425"/>
      <c r="ES7" s="425"/>
      <c r="ET7" s="425"/>
      <c r="EU7" s="425"/>
      <c r="EV7" s="425"/>
      <c r="EW7" s="425"/>
      <c r="EX7" s="425"/>
      <c r="EY7" s="425"/>
      <c r="EZ7" s="425"/>
      <c r="FA7" s="425"/>
      <c r="FB7" s="425"/>
      <c r="FC7" s="425"/>
      <c r="FD7" s="425"/>
      <c r="FE7" s="425"/>
      <c r="FF7" s="425"/>
      <c r="FG7" s="425"/>
      <c r="FH7" s="425"/>
      <c r="FI7" s="425"/>
      <c r="FJ7" s="425"/>
      <c r="FK7" s="425"/>
      <c r="FL7" s="425"/>
      <c r="FM7" s="425"/>
      <c r="FN7" s="425"/>
      <c r="FO7" s="425"/>
      <c r="FP7" s="425"/>
      <c r="FQ7" s="425"/>
      <c r="FR7" s="425"/>
      <c r="FS7" s="425"/>
      <c r="FT7" s="425"/>
      <c r="FU7" s="425"/>
      <c r="FV7" s="425"/>
      <c r="FW7" s="425"/>
      <c r="FX7" s="425"/>
      <c r="FY7" s="425"/>
      <c r="FZ7" s="425"/>
      <c r="GA7" s="425"/>
      <c r="GB7" s="425"/>
      <c r="GC7" s="425"/>
      <c r="GD7" s="425"/>
      <c r="GE7" s="425"/>
      <c r="GF7" s="425"/>
      <c r="GG7" s="425"/>
      <c r="GH7" s="425"/>
      <c r="GI7" s="425"/>
      <c r="GJ7" s="425"/>
      <c r="GK7" s="425"/>
      <c r="GL7" s="425"/>
      <c r="GM7" s="425"/>
      <c r="GN7" s="425"/>
      <c r="GO7" s="425"/>
      <c r="GP7" s="425"/>
      <c r="GQ7" s="425"/>
      <c r="GR7" s="425"/>
      <c r="GS7" s="425"/>
      <c r="GT7" s="425"/>
      <c r="GU7" s="425"/>
      <c r="GV7" s="425"/>
      <c r="GW7" s="425"/>
      <c r="GX7" s="425"/>
      <c r="GY7" s="425"/>
      <c r="GZ7" s="425"/>
      <c r="HA7" s="425"/>
      <c r="HB7" s="425"/>
      <c r="HC7" s="425"/>
      <c r="HD7" s="425"/>
      <c r="HE7" s="425"/>
      <c r="HF7" s="425"/>
      <c r="HG7" s="425"/>
      <c r="HH7" s="425"/>
      <c r="HI7" s="425"/>
      <c r="HJ7" s="425"/>
      <c r="HK7" s="425"/>
      <c r="HL7" s="425"/>
      <c r="HM7" s="425"/>
      <c r="HN7" s="425"/>
      <c r="HO7" s="425"/>
      <c r="HP7" s="425"/>
      <c r="HQ7" s="425"/>
      <c r="HR7" s="425"/>
      <c r="HS7" s="425"/>
      <c r="HT7" s="425"/>
      <c r="HU7" s="425"/>
      <c r="HV7" s="425"/>
      <c r="HW7" s="425"/>
      <c r="HX7" s="425"/>
      <c r="HY7" s="425"/>
      <c r="HZ7" s="425"/>
      <c r="IA7" s="425"/>
      <c r="IB7" s="425"/>
      <c r="IC7" s="425"/>
      <c r="ID7" s="425"/>
      <c r="IE7" s="425"/>
      <c r="IF7" s="425"/>
      <c r="IG7" s="425"/>
      <c r="IH7" s="425"/>
      <c r="II7" s="425"/>
      <c r="IJ7" s="425"/>
    </row>
    <row r="8" spans="1:244" s="426" customFormat="1" ht="21.75" customHeight="1">
      <c r="A8" s="662"/>
      <c r="B8" s="429" t="s">
        <v>100</v>
      </c>
      <c r="C8" s="422" t="s">
        <v>101</v>
      </c>
      <c r="D8" s="422" t="s">
        <v>100</v>
      </c>
      <c r="E8" s="422" t="s">
        <v>101</v>
      </c>
      <c r="F8" s="659"/>
      <c r="G8" s="659"/>
      <c r="H8" s="427"/>
      <c r="I8" s="422" t="s">
        <v>100</v>
      </c>
      <c r="J8" s="422" t="s">
        <v>101</v>
      </c>
      <c r="K8" s="422" t="s">
        <v>100</v>
      </c>
      <c r="L8" s="422" t="s">
        <v>101</v>
      </c>
      <c r="M8" s="659"/>
      <c r="N8" s="659"/>
      <c r="O8" s="430"/>
      <c r="P8" s="662"/>
      <c r="Q8" s="428"/>
      <c r="R8" s="428"/>
      <c r="S8" s="428"/>
      <c r="T8" s="428"/>
      <c r="U8" s="428"/>
      <c r="V8" s="428"/>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c r="CM8" s="425"/>
      <c r="CN8" s="425"/>
      <c r="CO8" s="425"/>
      <c r="CP8" s="425"/>
      <c r="CQ8" s="425"/>
      <c r="CR8" s="425"/>
      <c r="CS8" s="425"/>
      <c r="CT8" s="425"/>
      <c r="CU8" s="425"/>
      <c r="CV8" s="425"/>
      <c r="CW8" s="425"/>
      <c r="CX8" s="425"/>
      <c r="CY8" s="425"/>
      <c r="CZ8" s="425"/>
      <c r="DA8" s="425"/>
      <c r="DB8" s="425"/>
      <c r="DC8" s="425"/>
      <c r="DD8" s="425"/>
      <c r="DE8" s="425"/>
      <c r="DF8" s="425"/>
      <c r="DG8" s="425"/>
      <c r="DH8" s="425"/>
      <c r="DI8" s="425"/>
      <c r="DJ8" s="425"/>
      <c r="DK8" s="425"/>
      <c r="DL8" s="425"/>
      <c r="DM8" s="425"/>
      <c r="DN8" s="425"/>
      <c r="DO8" s="425"/>
      <c r="DP8" s="425"/>
      <c r="DQ8" s="425"/>
      <c r="DR8" s="425"/>
      <c r="DS8" s="425"/>
      <c r="DT8" s="425"/>
      <c r="DU8" s="425"/>
      <c r="DV8" s="425"/>
      <c r="DW8" s="425"/>
      <c r="DX8" s="425"/>
      <c r="DY8" s="425"/>
      <c r="DZ8" s="425"/>
      <c r="EA8" s="425"/>
      <c r="EB8" s="425"/>
      <c r="EC8" s="425"/>
      <c r="ED8" s="425"/>
      <c r="EE8" s="425"/>
      <c r="EF8" s="425"/>
      <c r="EG8" s="425"/>
      <c r="EH8" s="425"/>
      <c r="EI8" s="425"/>
      <c r="EJ8" s="425"/>
      <c r="EK8" s="425"/>
      <c r="EL8" s="425"/>
      <c r="EM8" s="425"/>
      <c r="EN8" s="425"/>
      <c r="EO8" s="425"/>
      <c r="EP8" s="425"/>
      <c r="EQ8" s="425"/>
      <c r="ER8" s="425"/>
      <c r="ES8" s="425"/>
      <c r="ET8" s="425"/>
      <c r="EU8" s="425"/>
      <c r="EV8" s="425"/>
      <c r="EW8" s="425"/>
      <c r="EX8" s="425"/>
      <c r="EY8" s="425"/>
      <c r="EZ8" s="425"/>
      <c r="FA8" s="425"/>
      <c r="FB8" s="425"/>
      <c r="FC8" s="425"/>
      <c r="FD8" s="425"/>
      <c r="FE8" s="425"/>
      <c r="FF8" s="425"/>
      <c r="FG8" s="425"/>
      <c r="FH8" s="425"/>
      <c r="FI8" s="425"/>
      <c r="FJ8" s="425"/>
      <c r="FK8" s="425"/>
      <c r="FL8" s="425"/>
      <c r="FM8" s="425"/>
      <c r="FN8" s="425"/>
      <c r="FO8" s="425"/>
      <c r="FP8" s="425"/>
      <c r="FQ8" s="425"/>
      <c r="FR8" s="425"/>
      <c r="FS8" s="425"/>
      <c r="FT8" s="425"/>
      <c r="FU8" s="425"/>
      <c r="FV8" s="425"/>
      <c r="FW8" s="425"/>
      <c r="FX8" s="425"/>
      <c r="FY8" s="425"/>
      <c r="FZ8" s="425"/>
      <c r="GA8" s="425"/>
      <c r="GB8" s="425"/>
      <c r="GC8" s="425"/>
      <c r="GD8" s="425"/>
      <c r="GE8" s="425"/>
      <c r="GF8" s="425"/>
      <c r="GG8" s="425"/>
      <c r="GH8" s="425"/>
      <c r="GI8" s="425"/>
      <c r="GJ8" s="425"/>
      <c r="GK8" s="425"/>
      <c r="GL8" s="425"/>
      <c r="GM8" s="425"/>
      <c r="GN8" s="425"/>
      <c r="GO8" s="425"/>
      <c r="GP8" s="425"/>
      <c r="GQ8" s="425"/>
      <c r="GR8" s="425"/>
      <c r="GS8" s="425"/>
      <c r="GT8" s="425"/>
      <c r="GU8" s="425"/>
      <c r="GV8" s="425"/>
      <c r="GW8" s="425"/>
      <c r="GX8" s="425"/>
      <c r="GY8" s="425"/>
      <c r="GZ8" s="425"/>
      <c r="HA8" s="425"/>
      <c r="HB8" s="425"/>
      <c r="HC8" s="425"/>
      <c r="HD8" s="425"/>
      <c r="HE8" s="425"/>
      <c r="HF8" s="425"/>
      <c r="HG8" s="425"/>
      <c r="HH8" s="425"/>
      <c r="HI8" s="425"/>
      <c r="HJ8" s="425"/>
      <c r="HK8" s="425"/>
      <c r="HL8" s="425"/>
      <c r="HM8" s="425"/>
      <c r="HN8" s="425"/>
      <c r="HO8" s="425"/>
      <c r="HP8" s="425"/>
      <c r="HQ8" s="425"/>
      <c r="HR8" s="425"/>
      <c r="HS8" s="425"/>
      <c r="HT8" s="425"/>
      <c r="HU8" s="425"/>
      <c r="HV8" s="425"/>
      <c r="HW8" s="425"/>
      <c r="HX8" s="425"/>
      <c r="HY8" s="425"/>
      <c r="HZ8" s="425"/>
      <c r="IA8" s="425"/>
      <c r="IB8" s="425"/>
      <c r="IC8" s="425"/>
      <c r="ID8" s="425"/>
      <c r="IE8" s="425"/>
      <c r="IF8" s="425"/>
      <c r="IG8" s="425"/>
      <c r="IH8" s="425"/>
      <c r="II8" s="425"/>
      <c r="IJ8" s="425"/>
    </row>
    <row r="9" spans="1:244" s="426" customFormat="1" ht="8.25" customHeight="1">
      <c r="A9" s="431"/>
      <c r="B9" s="431"/>
      <c r="C9" s="432"/>
      <c r="D9" s="432"/>
      <c r="E9" s="432"/>
      <c r="F9" s="432"/>
      <c r="G9" s="432"/>
      <c r="H9" s="427"/>
      <c r="I9" s="432"/>
      <c r="J9" s="432"/>
      <c r="K9" s="432"/>
      <c r="L9" s="432"/>
      <c r="M9" s="432"/>
      <c r="N9" s="432"/>
      <c r="O9" s="432"/>
      <c r="P9" s="432"/>
      <c r="Q9" s="433"/>
      <c r="R9" s="433"/>
      <c r="S9" s="433"/>
      <c r="T9" s="433"/>
      <c r="U9" s="433"/>
      <c r="V9" s="433"/>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row>
    <row r="10" spans="1:244" s="420" customFormat="1" ht="32.1" customHeight="1">
      <c r="A10" s="435" t="s">
        <v>558</v>
      </c>
      <c r="B10" s="436">
        <v>2966</v>
      </c>
      <c r="C10" s="436">
        <v>271</v>
      </c>
      <c r="D10" s="436">
        <v>7431</v>
      </c>
      <c r="E10" s="436">
        <v>466</v>
      </c>
      <c r="F10" s="437">
        <v>11134</v>
      </c>
      <c r="G10" s="438">
        <v>94.33994238264701</v>
      </c>
      <c r="H10" s="439"/>
      <c r="I10" s="436">
        <v>284</v>
      </c>
      <c r="J10" s="436">
        <v>33</v>
      </c>
      <c r="K10" s="436">
        <v>326</v>
      </c>
      <c r="L10" s="436">
        <v>25</v>
      </c>
      <c r="M10" s="437">
        <v>668</v>
      </c>
      <c r="N10" s="438">
        <v>5.6600576173529911</v>
      </c>
      <c r="O10" s="440"/>
      <c r="P10" s="437">
        <v>11802</v>
      </c>
    </row>
    <row r="11" spans="1:244" s="420" customFormat="1" ht="32.1" customHeight="1">
      <c r="A11" s="435" t="s">
        <v>559</v>
      </c>
      <c r="B11" s="436">
        <v>2398</v>
      </c>
      <c r="C11" s="436">
        <v>170</v>
      </c>
      <c r="D11" s="436">
        <v>5236</v>
      </c>
      <c r="E11" s="436">
        <v>251</v>
      </c>
      <c r="F11" s="437">
        <v>8055</v>
      </c>
      <c r="G11" s="438">
        <v>89.690492095301721</v>
      </c>
      <c r="H11" s="439"/>
      <c r="I11" s="436">
        <v>421</v>
      </c>
      <c r="J11" s="436">
        <v>22</v>
      </c>
      <c r="K11" s="436">
        <v>468</v>
      </c>
      <c r="L11" s="436">
        <v>15</v>
      </c>
      <c r="M11" s="437">
        <v>926</v>
      </c>
      <c r="N11" s="438">
        <v>10.309507904698286</v>
      </c>
      <c r="O11" s="440"/>
      <c r="P11" s="437">
        <v>8981</v>
      </c>
    </row>
    <row r="12" spans="1:244" s="420" customFormat="1" ht="32.1" customHeight="1">
      <c r="A12" s="435" t="s">
        <v>560</v>
      </c>
      <c r="B12" s="436">
        <v>121</v>
      </c>
      <c r="C12" s="436">
        <v>1</v>
      </c>
      <c r="D12" s="436">
        <v>194</v>
      </c>
      <c r="E12" s="436">
        <v>0</v>
      </c>
      <c r="F12" s="437">
        <v>316</v>
      </c>
      <c r="G12" s="438">
        <v>87.292817679558013</v>
      </c>
      <c r="H12" s="439"/>
      <c r="I12" s="436">
        <v>1</v>
      </c>
      <c r="J12" s="436">
        <v>1</v>
      </c>
      <c r="K12" s="436">
        <v>44</v>
      </c>
      <c r="L12" s="436">
        <v>0</v>
      </c>
      <c r="M12" s="437">
        <v>46</v>
      </c>
      <c r="N12" s="438">
        <v>12.707182320441989</v>
      </c>
      <c r="O12" s="440"/>
      <c r="P12" s="437">
        <v>362</v>
      </c>
    </row>
    <row r="13" spans="1:244" s="420" customFormat="1" ht="32.1" customHeight="1">
      <c r="A13" s="435" t="s">
        <v>561</v>
      </c>
      <c r="B13" s="436">
        <v>128</v>
      </c>
      <c r="C13" s="436">
        <v>3</v>
      </c>
      <c r="D13" s="436">
        <v>157</v>
      </c>
      <c r="E13" s="436">
        <v>0</v>
      </c>
      <c r="F13" s="437">
        <v>288</v>
      </c>
      <c r="G13" s="438">
        <v>96</v>
      </c>
      <c r="H13" s="439"/>
      <c r="I13" s="436">
        <v>11</v>
      </c>
      <c r="J13" s="436">
        <v>0</v>
      </c>
      <c r="K13" s="436">
        <v>1</v>
      </c>
      <c r="L13" s="436">
        <v>0</v>
      </c>
      <c r="M13" s="437">
        <v>12</v>
      </c>
      <c r="N13" s="438">
        <v>4</v>
      </c>
      <c r="O13" s="440"/>
      <c r="P13" s="437">
        <v>300</v>
      </c>
    </row>
    <row r="14" spans="1:244" s="420" customFormat="1" ht="32.1" customHeight="1">
      <c r="A14" s="435" t="s">
        <v>562</v>
      </c>
      <c r="B14" s="436">
        <v>6904</v>
      </c>
      <c r="C14" s="436">
        <v>430</v>
      </c>
      <c r="D14" s="436">
        <v>12373</v>
      </c>
      <c r="E14" s="436">
        <v>499</v>
      </c>
      <c r="F14" s="437">
        <v>20206</v>
      </c>
      <c r="G14" s="438">
        <v>89.264887789362078</v>
      </c>
      <c r="H14" s="439"/>
      <c r="I14" s="436">
        <v>1042</v>
      </c>
      <c r="J14" s="436">
        <v>89</v>
      </c>
      <c r="K14" s="436">
        <v>1253</v>
      </c>
      <c r="L14" s="436">
        <v>46</v>
      </c>
      <c r="M14" s="437">
        <v>2430</v>
      </c>
      <c r="N14" s="438">
        <v>10.735112210637922</v>
      </c>
      <c r="O14" s="440"/>
      <c r="P14" s="437">
        <v>22636</v>
      </c>
    </row>
    <row r="15" spans="1:244" s="420" customFormat="1" ht="32.1" customHeight="1">
      <c r="A15" s="435" t="s">
        <v>563</v>
      </c>
      <c r="B15" s="436">
        <v>10696</v>
      </c>
      <c r="C15" s="436">
        <v>718</v>
      </c>
      <c r="D15" s="436">
        <v>17901</v>
      </c>
      <c r="E15" s="436">
        <v>817</v>
      </c>
      <c r="F15" s="437">
        <v>30132</v>
      </c>
      <c r="G15" s="438">
        <v>87.048967210746781</v>
      </c>
      <c r="H15" s="439"/>
      <c r="I15" s="436">
        <v>1783</v>
      </c>
      <c r="J15" s="436">
        <v>104</v>
      </c>
      <c r="K15" s="436">
        <v>2497</v>
      </c>
      <c r="L15" s="436">
        <v>99</v>
      </c>
      <c r="M15" s="437">
        <v>4483</v>
      </c>
      <c r="N15" s="438">
        <v>12.951032789253214</v>
      </c>
      <c r="O15" s="440"/>
      <c r="P15" s="437">
        <v>34615</v>
      </c>
    </row>
    <row r="16" spans="1:244" s="420" customFormat="1" ht="32.1" customHeight="1">
      <c r="A16" s="435" t="s">
        <v>564</v>
      </c>
      <c r="B16" s="436">
        <v>7649</v>
      </c>
      <c r="C16" s="436">
        <v>493</v>
      </c>
      <c r="D16" s="436">
        <v>15137</v>
      </c>
      <c r="E16" s="436">
        <v>596</v>
      </c>
      <c r="F16" s="437">
        <v>23875</v>
      </c>
      <c r="G16" s="438">
        <v>87.859718848899689</v>
      </c>
      <c r="H16" s="439"/>
      <c r="I16" s="436">
        <v>1398</v>
      </c>
      <c r="J16" s="436">
        <v>111</v>
      </c>
      <c r="K16" s="436">
        <v>1695</v>
      </c>
      <c r="L16" s="436">
        <v>95</v>
      </c>
      <c r="M16" s="437">
        <v>3299</v>
      </c>
      <c r="N16" s="438">
        <v>12.140281151100316</v>
      </c>
      <c r="O16" s="440"/>
      <c r="P16" s="437">
        <v>27174</v>
      </c>
    </row>
    <row r="17" spans="1:249" s="420" customFormat="1" ht="32.1" customHeight="1">
      <c r="A17" s="435" t="s">
        <v>565</v>
      </c>
      <c r="B17" s="436">
        <v>20359</v>
      </c>
      <c r="C17" s="436">
        <v>1512</v>
      </c>
      <c r="D17" s="436">
        <v>34818</v>
      </c>
      <c r="E17" s="436">
        <v>1723</v>
      </c>
      <c r="F17" s="437">
        <v>58412</v>
      </c>
      <c r="G17" s="438">
        <v>86.528604864752765</v>
      </c>
      <c r="H17" s="439"/>
      <c r="I17" s="436">
        <v>3155</v>
      </c>
      <c r="J17" s="436">
        <v>350</v>
      </c>
      <c r="K17" s="436">
        <v>5300</v>
      </c>
      <c r="L17" s="436">
        <v>289</v>
      </c>
      <c r="M17" s="437">
        <v>9094</v>
      </c>
      <c r="N17" s="438">
        <v>13.471395135247237</v>
      </c>
      <c r="O17" s="440"/>
      <c r="P17" s="437">
        <v>67506</v>
      </c>
    </row>
    <row r="18" spans="1:249" s="420" customFormat="1" ht="32.1" customHeight="1">
      <c r="A18" s="435" t="s">
        <v>566</v>
      </c>
      <c r="B18" s="436">
        <v>5240</v>
      </c>
      <c r="C18" s="436">
        <v>440</v>
      </c>
      <c r="D18" s="436">
        <v>10879</v>
      </c>
      <c r="E18" s="436">
        <v>522</v>
      </c>
      <c r="F18" s="437">
        <v>17081</v>
      </c>
      <c r="G18" s="438">
        <v>85.791059768960324</v>
      </c>
      <c r="H18" s="439"/>
      <c r="I18" s="436">
        <v>1037</v>
      </c>
      <c r="J18" s="436">
        <v>104</v>
      </c>
      <c r="K18" s="436">
        <v>1585</v>
      </c>
      <c r="L18" s="436">
        <v>103</v>
      </c>
      <c r="M18" s="437">
        <v>2829</v>
      </c>
      <c r="N18" s="438">
        <v>14.208940231039678</v>
      </c>
      <c r="O18" s="440"/>
      <c r="P18" s="437">
        <v>19910</v>
      </c>
    </row>
    <row r="19" spans="1:249" s="420" customFormat="1" ht="32.1" customHeight="1">
      <c r="A19" s="435" t="s">
        <v>567</v>
      </c>
      <c r="B19" s="436">
        <v>7470</v>
      </c>
      <c r="C19" s="436">
        <v>607</v>
      </c>
      <c r="D19" s="436">
        <v>10055</v>
      </c>
      <c r="E19" s="436">
        <v>568</v>
      </c>
      <c r="F19" s="437">
        <v>18700</v>
      </c>
      <c r="G19" s="438">
        <v>85.854643955741238</v>
      </c>
      <c r="H19" s="439"/>
      <c r="I19" s="436">
        <v>1123</v>
      </c>
      <c r="J19" s="436">
        <v>131</v>
      </c>
      <c r="K19" s="436">
        <v>1707</v>
      </c>
      <c r="L19" s="436">
        <v>120</v>
      </c>
      <c r="M19" s="437">
        <v>3081</v>
      </c>
      <c r="N19" s="438">
        <v>14.145356044258758</v>
      </c>
      <c r="O19" s="440"/>
      <c r="P19" s="437">
        <v>21781</v>
      </c>
    </row>
    <row r="20" spans="1:249" s="420" customFormat="1" ht="32.1" customHeight="1">
      <c r="A20" s="435" t="s">
        <v>568</v>
      </c>
      <c r="B20" s="436">
        <v>872</v>
      </c>
      <c r="C20" s="436">
        <v>51</v>
      </c>
      <c r="D20" s="436">
        <v>1193</v>
      </c>
      <c r="E20" s="436">
        <v>27</v>
      </c>
      <c r="F20" s="437">
        <v>2143</v>
      </c>
      <c r="G20" s="438">
        <v>91.502988898377453</v>
      </c>
      <c r="H20" s="439"/>
      <c r="I20" s="436">
        <v>68</v>
      </c>
      <c r="J20" s="436">
        <v>5</v>
      </c>
      <c r="K20" s="436">
        <v>123</v>
      </c>
      <c r="L20" s="436">
        <v>3</v>
      </c>
      <c r="M20" s="437">
        <v>199</v>
      </c>
      <c r="N20" s="438">
        <v>8.4970111016225456</v>
      </c>
      <c r="O20" s="440"/>
      <c r="P20" s="437">
        <v>2342</v>
      </c>
    </row>
    <row r="21" spans="1:249" s="420" customFormat="1" ht="32.1" customHeight="1">
      <c r="A21" s="435" t="s">
        <v>569</v>
      </c>
      <c r="B21" s="436">
        <v>1195</v>
      </c>
      <c r="C21" s="436">
        <v>128</v>
      </c>
      <c r="D21" s="436">
        <v>1362</v>
      </c>
      <c r="E21" s="436">
        <v>134</v>
      </c>
      <c r="F21" s="437">
        <v>2819</v>
      </c>
      <c r="G21" s="438">
        <v>87.846681209099401</v>
      </c>
      <c r="H21" s="439"/>
      <c r="I21" s="436">
        <v>125</v>
      </c>
      <c r="J21" s="436">
        <v>17</v>
      </c>
      <c r="K21" s="436">
        <v>227</v>
      </c>
      <c r="L21" s="436">
        <v>21</v>
      </c>
      <c r="M21" s="437">
        <v>390</v>
      </c>
      <c r="N21" s="438">
        <v>12.153318790900592</v>
      </c>
      <c r="O21" s="440"/>
      <c r="P21" s="437">
        <v>3209</v>
      </c>
    </row>
    <row r="22" spans="1:249" s="420" customFormat="1" ht="32.1" customHeight="1">
      <c r="A22" s="435" t="s">
        <v>570</v>
      </c>
      <c r="B22" s="436">
        <v>1652</v>
      </c>
      <c r="C22" s="436">
        <v>154</v>
      </c>
      <c r="D22" s="436">
        <v>2272</v>
      </c>
      <c r="E22" s="436">
        <v>170</v>
      </c>
      <c r="F22" s="437">
        <v>4248</v>
      </c>
      <c r="G22" s="438">
        <v>81.976071015052099</v>
      </c>
      <c r="H22" s="439"/>
      <c r="I22" s="436">
        <v>370</v>
      </c>
      <c r="J22" s="436">
        <v>36</v>
      </c>
      <c r="K22" s="436">
        <v>499</v>
      </c>
      <c r="L22" s="436">
        <v>29</v>
      </c>
      <c r="M22" s="437">
        <v>934</v>
      </c>
      <c r="N22" s="438">
        <v>18.023928984947897</v>
      </c>
      <c r="O22" s="440"/>
      <c r="P22" s="437">
        <v>5182</v>
      </c>
    </row>
    <row r="23" spans="1:249" s="420" customFormat="1" ht="32.1" customHeight="1">
      <c r="A23" s="435" t="s">
        <v>571</v>
      </c>
      <c r="B23" s="436">
        <v>2474</v>
      </c>
      <c r="C23" s="436">
        <v>264</v>
      </c>
      <c r="D23" s="436">
        <v>2447</v>
      </c>
      <c r="E23" s="436">
        <v>223</v>
      </c>
      <c r="F23" s="437">
        <v>5408</v>
      </c>
      <c r="G23" s="438">
        <v>84.38133874239351</v>
      </c>
      <c r="H23" s="439"/>
      <c r="I23" s="436">
        <v>402</v>
      </c>
      <c r="J23" s="436">
        <v>80</v>
      </c>
      <c r="K23" s="436">
        <v>483</v>
      </c>
      <c r="L23" s="436">
        <v>36</v>
      </c>
      <c r="M23" s="437">
        <v>1001</v>
      </c>
      <c r="N23" s="438">
        <v>15.61866125760649</v>
      </c>
      <c r="O23" s="440"/>
      <c r="P23" s="437">
        <v>6409</v>
      </c>
    </row>
    <row r="24" spans="1:249" s="420" customFormat="1" ht="32.1" customHeight="1">
      <c r="A24" s="435" t="s">
        <v>572</v>
      </c>
      <c r="B24" s="436">
        <v>25</v>
      </c>
      <c r="C24" s="436">
        <v>4</v>
      </c>
      <c r="D24" s="436">
        <v>67</v>
      </c>
      <c r="E24" s="436">
        <v>3</v>
      </c>
      <c r="F24" s="437">
        <v>99</v>
      </c>
      <c r="G24" s="438">
        <v>86.086956521739125</v>
      </c>
      <c r="H24" s="439"/>
      <c r="I24" s="436">
        <v>10</v>
      </c>
      <c r="J24" s="436">
        <v>1</v>
      </c>
      <c r="K24" s="436">
        <v>4</v>
      </c>
      <c r="L24" s="436">
        <v>1</v>
      </c>
      <c r="M24" s="437">
        <v>16</v>
      </c>
      <c r="N24" s="438">
        <v>13.913043478260869</v>
      </c>
      <c r="O24" s="440"/>
      <c r="P24" s="437">
        <v>115</v>
      </c>
    </row>
    <row r="25" spans="1:249" s="420" customFormat="1" ht="32.1" customHeight="1">
      <c r="A25" s="435" t="s">
        <v>573</v>
      </c>
      <c r="B25" s="436">
        <v>114</v>
      </c>
      <c r="C25" s="436">
        <v>17</v>
      </c>
      <c r="D25" s="436">
        <v>96</v>
      </c>
      <c r="E25" s="436">
        <v>8</v>
      </c>
      <c r="F25" s="437">
        <v>235</v>
      </c>
      <c r="G25" s="438">
        <v>81.034482758620683</v>
      </c>
      <c r="H25" s="439"/>
      <c r="I25" s="436">
        <v>29</v>
      </c>
      <c r="J25" s="436">
        <v>3</v>
      </c>
      <c r="K25" s="436">
        <v>21</v>
      </c>
      <c r="L25" s="436">
        <v>2</v>
      </c>
      <c r="M25" s="437">
        <v>55</v>
      </c>
      <c r="N25" s="438">
        <v>18.96551724137931</v>
      </c>
      <c r="O25" s="440"/>
      <c r="P25" s="437">
        <v>290</v>
      </c>
    </row>
    <row r="26" spans="1:249" s="420" customFormat="1" ht="32.1" customHeight="1">
      <c r="A26" s="435" t="s">
        <v>574</v>
      </c>
      <c r="B26" s="436">
        <v>2</v>
      </c>
      <c r="C26" s="436">
        <v>0</v>
      </c>
      <c r="D26" s="436">
        <v>3</v>
      </c>
      <c r="E26" s="436">
        <v>0</v>
      </c>
      <c r="F26" s="437">
        <v>5</v>
      </c>
      <c r="G26" s="438">
        <v>50</v>
      </c>
      <c r="H26" s="439"/>
      <c r="I26" s="436">
        <v>5</v>
      </c>
      <c r="J26" s="436">
        <v>0</v>
      </c>
      <c r="K26" s="436">
        <v>0</v>
      </c>
      <c r="L26" s="436">
        <v>0</v>
      </c>
      <c r="M26" s="437">
        <v>5</v>
      </c>
      <c r="N26" s="438">
        <v>50</v>
      </c>
      <c r="O26" s="440"/>
      <c r="P26" s="437">
        <v>10</v>
      </c>
    </row>
    <row r="27" spans="1:249" s="420" customFormat="1" ht="32.1" customHeight="1">
      <c r="A27" s="435" t="s">
        <v>575</v>
      </c>
      <c r="B27" s="436">
        <v>35</v>
      </c>
      <c r="C27" s="436">
        <v>1</v>
      </c>
      <c r="D27" s="436">
        <v>5</v>
      </c>
      <c r="E27" s="436">
        <v>7</v>
      </c>
      <c r="F27" s="437">
        <v>48</v>
      </c>
      <c r="G27" s="438">
        <v>81.355932203389827</v>
      </c>
      <c r="H27" s="439"/>
      <c r="I27" s="436">
        <v>8</v>
      </c>
      <c r="J27" s="436">
        <v>1</v>
      </c>
      <c r="K27" s="436">
        <v>1</v>
      </c>
      <c r="L27" s="436">
        <v>1</v>
      </c>
      <c r="M27" s="437">
        <v>11</v>
      </c>
      <c r="N27" s="438">
        <v>18.64406779661017</v>
      </c>
      <c r="O27" s="440"/>
      <c r="P27" s="437">
        <v>59</v>
      </c>
    </row>
    <row r="28" spans="1:249" s="426" customFormat="1" ht="6" customHeight="1">
      <c r="A28" s="441"/>
      <c r="B28" s="442"/>
      <c r="C28" s="443"/>
      <c r="D28" s="443"/>
      <c r="E28" s="444"/>
      <c r="F28" s="444"/>
      <c r="G28" s="444"/>
      <c r="H28" s="445"/>
      <c r="I28" s="443"/>
      <c r="J28" s="443"/>
      <c r="K28" s="443"/>
      <c r="L28" s="444"/>
      <c r="M28" s="444"/>
      <c r="N28" s="444"/>
      <c r="O28" s="443"/>
      <c r="P28" s="446"/>
      <c r="Q28" s="420"/>
      <c r="R28" s="420"/>
      <c r="S28" s="420"/>
      <c r="T28" s="420"/>
      <c r="U28" s="420"/>
      <c r="V28" s="420"/>
    </row>
    <row r="29" spans="1:249" s="454" customFormat="1" ht="32.1" customHeight="1">
      <c r="A29" s="447" t="s">
        <v>97</v>
      </c>
      <c r="B29" s="448">
        <v>70300</v>
      </c>
      <c r="C29" s="448">
        <v>5264</v>
      </c>
      <c r="D29" s="448">
        <v>121626</v>
      </c>
      <c r="E29" s="448">
        <v>6014</v>
      </c>
      <c r="F29" s="448">
        <v>203204</v>
      </c>
      <c r="G29" s="449">
        <v>87.330886524213099</v>
      </c>
      <c r="H29" s="450"/>
      <c r="I29" s="448">
        <v>11272</v>
      </c>
      <c r="J29" s="448">
        <v>1088</v>
      </c>
      <c r="K29" s="448">
        <v>16234</v>
      </c>
      <c r="L29" s="448">
        <v>885</v>
      </c>
      <c r="M29" s="448">
        <v>29479</v>
      </c>
      <c r="N29" s="451">
        <v>12.669113475786904</v>
      </c>
      <c r="O29" s="452"/>
      <c r="P29" s="453">
        <v>232683</v>
      </c>
      <c r="AJ29" s="455"/>
      <c r="AK29" s="455"/>
      <c r="AL29" s="455"/>
      <c r="AM29" s="455"/>
      <c r="AN29" s="455"/>
      <c r="AO29" s="455"/>
      <c r="AP29" s="455"/>
      <c r="AQ29" s="455"/>
      <c r="AR29" s="455"/>
      <c r="AS29" s="455"/>
      <c r="AT29" s="455"/>
      <c r="AU29" s="455"/>
      <c r="AV29" s="455"/>
      <c r="AW29" s="455"/>
      <c r="AX29" s="455"/>
      <c r="AY29" s="455"/>
      <c r="AZ29" s="455"/>
      <c r="BA29" s="455"/>
      <c r="BB29" s="455"/>
      <c r="BC29" s="455"/>
      <c r="BD29" s="455"/>
      <c r="BE29" s="455"/>
      <c r="BF29" s="455"/>
      <c r="BG29" s="455"/>
      <c r="BH29" s="455"/>
      <c r="BI29" s="455"/>
      <c r="BJ29" s="455"/>
      <c r="BK29" s="455"/>
      <c r="BL29" s="455"/>
      <c r="BM29" s="455"/>
      <c r="BN29" s="455"/>
      <c r="BO29" s="455"/>
      <c r="BP29" s="455"/>
      <c r="BQ29" s="455"/>
      <c r="BR29" s="455"/>
      <c r="BS29" s="455"/>
      <c r="BT29" s="455"/>
      <c r="BU29" s="455"/>
      <c r="BV29" s="455"/>
      <c r="BW29" s="455"/>
      <c r="BX29" s="455"/>
      <c r="BY29" s="455"/>
      <c r="BZ29" s="455"/>
      <c r="CA29" s="455"/>
      <c r="CB29" s="455"/>
      <c r="CC29" s="455"/>
      <c r="CD29" s="455"/>
      <c r="CE29" s="455"/>
      <c r="CF29" s="455"/>
      <c r="CG29" s="455"/>
      <c r="CH29" s="455"/>
      <c r="CI29" s="455"/>
      <c r="CJ29" s="455"/>
      <c r="CK29" s="455"/>
      <c r="CL29" s="455"/>
      <c r="CM29" s="455"/>
      <c r="CN29" s="455"/>
      <c r="CO29" s="455"/>
      <c r="CP29" s="455"/>
      <c r="CQ29" s="455"/>
      <c r="CR29" s="455"/>
      <c r="CS29" s="455"/>
      <c r="CT29" s="455"/>
      <c r="CU29" s="455"/>
      <c r="CV29" s="455"/>
      <c r="CW29" s="455"/>
      <c r="CX29" s="455"/>
      <c r="CY29" s="455"/>
      <c r="CZ29" s="455"/>
      <c r="DA29" s="455"/>
      <c r="DB29" s="455"/>
      <c r="DC29" s="455"/>
      <c r="DD29" s="455"/>
      <c r="DE29" s="455"/>
      <c r="DF29" s="455"/>
      <c r="DG29" s="455"/>
      <c r="DH29" s="455"/>
      <c r="DI29" s="455"/>
      <c r="DJ29" s="455"/>
      <c r="DK29" s="455"/>
      <c r="DL29" s="455"/>
      <c r="DM29" s="455"/>
      <c r="DN29" s="455"/>
      <c r="DO29" s="455"/>
      <c r="DP29" s="455"/>
      <c r="DQ29" s="455"/>
      <c r="DR29" s="455"/>
      <c r="DS29" s="455"/>
      <c r="DT29" s="455"/>
      <c r="DU29" s="455"/>
      <c r="DV29" s="455"/>
      <c r="DW29" s="455"/>
      <c r="DX29" s="455"/>
      <c r="DY29" s="455"/>
      <c r="DZ29" s="455"/>
      <c r="EA29" s="455"/>
      <c r="EB29" s="455"/>
      <c r="EC29" s="455"/>
      <c r="ED29" s="455"/>
      <c r="EE29" s="455"/>
      <c r="EF29" s="455"/>
      <c r="EG29" s="455"/>
      <c r="EH29" s="455"/>
      <c r="EI29" s="455"/>
      <c r="EJ29" s="455"/>
      <c r="EK29" s="455"/>
      <c r="EL29" s="455"/>
      <c r="EM29" s="455"/>
      <c r="EN29" s="455"/>
      <c r="EO29" s="455"/>
      <c r="EP29" s="455"/>
      <c r="EQ29" s="455"/>
      <c r="ER29" s="455"/>
      <c r="ES29" s="455"/>
      <c r="ET29" s="455"/>
      <c r="EU29" s="455"/>
      <c r="EV29" s="455"/>
      <c r="EW29" s="455"/>
      <c r="EX29" s="455"/>
      <c r="EY29" s="455"/>
      <c r="EZ29" s="455"/>
      <c r="FA29" s="455"/>
      <c r="FB29" s="455"/>
      <c r="FC29" s="455"/>
      <c r="FD29" s="455"/>
      <c r="FE29" s="455"/>
      <c r="FF29" s="455"/>
      <c r="FG29" s="455"/>
      <c r="FH29" s="455"/>
      <c r="FI29" s="455"/>
      <c r="FJ29" s="455"/>
      <c r="FK29" s="455"/>
      <c r="FL29" s="455"/>
      <c r="FM29" s="455"/>
      <c r="FN29" s="455"/>
      <c r="FO29" s="455"/>
      <c r="FP29" s="455"/>
      <c r="FQ29" s="455"/>
      <c r="FR29" s="455"/>
      <c r="FS29" s="455"/>
      <c r="FT29" s="455"/>
      <c r="FU29" s="455"/>
      <c r="FV29" s="455"/>
      <c r="FW29" s="455"/>
      <c r="FX29" s="455"/>
      <c r="FY29" s="455"/>
      <c r="FZ29" s="455"/>
      <c r="GA29" s="455"/>
      <c r="GB29" s="455"/>
      <c r="GC29" s="455"/>
      <c r="GD29" s="455"/>
      <c r="GE29" s="455"/>
      <c r="GF29" s="455"/>
      <c r="GG29" s="455"/>
      <c r="GH29" s="455"/>
      <c r="GI29" s="455"/>
      <c r="GJ29" s="455"/>
      <c r="GK29" s="455"/>
      <c r="GL29" s="455"/>
      <c r="GM29" s="455"/>
      <c r="GN29" s="455"/>
      <c r="GO29" s="455"/>
      <c r="GP29" s="455"/>
      <c r="GQ29" s="455"/>
      <c r="GR29" s="455"/>
      <c r="GS29" s="455"/>
      <c r="GT29" s="455"/>
      <c r="GU29" s="455"/>
      <c r="GV29" s="455"/>
      <c r="GW29" s="455"/>
      <c r="GX29" s="455"/>
      <c r="GY29" s="455"/>
      <c r="GZ29" s="455"/>
      <c r="HA29" s="455"/>
      <c r="HB29" s="455"/>
      <c r="HC29" s="455"/>
      <c r="HD29" s="455"/>
      <c r="HE29" s="455"/>
      <c r="HF29" s="455"/>
      <c r="HG29" s="455"/>
      <c r="HH29" s="455"/>
      <c r="HI29" s="455"/>
      <c r="HJ29" s="455"/>
      <c r="HK29" s="455"/>
      <c r="HL29" s="455"/>
      <c r="HM29" s="455"/>
      <c r="HN29" s="455"/>
      <c r="HO29" s="455"/>
      <c r="HP29" s="455"/>
      <c r="HQ29" s="455"/>
      <c r="HR29" s="455"/>
      <c r="HS29" s="455"/>
      <c r="HT29" s="455"/>
      <c r="HU29" s="455"/>
      <c r="HV29" s="455"/>
      <c r="HW29" s="455"/>
      <c r="HX29" s="455"/>
      <c r="HY29" s="455"/>
      <c r="HZ29" s="455"/>
      <c r="IA29" s="455"/>
      <c r="IB29" s="455"/>
      <c r="IC29" s="455"/>
      <c r="ID29" s="455"/>
      <c r="IE29" s="455"/>
      <c r="IF29" s="455"/>
      <c r="IG29" s="455"/>
      <c r="IH29" s="455"/>
      <c r="II29" s="455"/>
      <c r="IJ29" s="455"/>
    </row>
    <row r="30" spans="1:249" s="426" customFormat="1" ht="12" customHeight="1">
      <c r="A30" s="456"/>
      <c r="B30" s="457"/>
      <c r="C30" s="458"/>
      <c r="D30" s="458"/>
      <c r="E30" s="458"/>
      <c r="F30" s="458"/>
      <c r="G30" s="458"/>
      <c r="H30" s="459"/>
      <c r="I30" s="458"/>
      <c r="J30" s="458"/>
      <c r="K30" s="458"/>
      <c r="L30" s="458"/>
      <c r="M30" s="458"/>
      <c r="N30" s="458"/>
      <c r="O30" s="458"/>
      <c r="P30" s="458"/>
      <c r="Q30" s="420"/>
      <c r="R30" s="420"/>
      <c r="S30" s="420"/>
      <c r="T30" s="420"/>
      <c r="U30" s="420"/>
      <c r="V30" s="420"/>
    </row>
    <row r="31" spans="1:249" s="426" customFormat="1" ht="15.75">
      <c r="A31" s="460"/>
      <c r="B31" s="461"/>
      <c r="C31" s="459"/>
      <c r="D31" s="459"/>
      <c r="E31" s="459"/>
      <c r="F31" s="459"/>
      <c r="G31" s="459"/>
      <c r="H31" s="459"/>
      <c r="I31" s="459"/>
      <c r="J31" s="459"/>
      <c r="K31" s="459"/>
      <c r="L31" s="462"/>
      <c r="M31" s="462"/>
      <c r="N31" s="459"/>
      <c r="O31" s="459"/>
      <c r="P31" s="459"/>
      <c r="Q31" s="420"/>
      <c r="R31" s="420"/>
      <c r="S31" s="420"/>
      <c r="T31" s="420"/>
      <c r="U31" s="420"/>
      <c r="V31" s="420"/>
    </row>
    <row r="32" spans="1:249" s="461" customFormat="1" ht="15.75">
      <c r="A32" s="540" t="s">
        <v>577</v>
      </c>
      <c r="C32" s="459"/>
      <c r="D32" s="459"/>
      <c r="E32" s="459"/>
      <c r="F32" s="459"/>
      <c r="G32" s="459"/>
      <c r="H32" s="459"/>
      <c r="I32" s="459"/>
      <c r="J32" s="459"/>
      <c r="K32" s="459"/>
      <c r="L32" s="462"/>
      <c r="M32" s="462"/>
      <c r="N32" s="459"/>
      <c r="O32" s="459"/>
      <c r="P32" s="459"/>
      <c r="Q32" s="420"/>
      <c r="R32" s="420"/>
      <c r="S32" s="420"/>
      <c r="T32" s="420"/>
      <c r="U32" s="420"/>
      <c r="V32" s="420"/>
      <c r="W32" s="426"/>
      <c r="X32" s="426"/>
      <c r="Y32" s="426"/>
      <c r="Z32" s="426"/>
      <c r="AA32" s="426"/>
      <c r="AB32" s="426"/>
      <c r="AC32" s="426"/>
      <c r="AD32" s="426"/>
      <c r="AE32" s="426"/>
      <c r="AF32" s="426"/>
      <c r="AG32" s="426"/>
      <c r="AH32" s="426"/>
      <c r="AI32" s="426"/>
      <c r="AJ32" s="426"/>
      <c r="AK32" s="426"/>
      <c r="AL32" s="426"/>
      <c r="AM32" s="426"/>
      <c r="AN32" s="426"/>
      <c r="AO32" s="426"/>
      <c r="AP32" s="426"/>
      <c r="AQ32" s="426"/>
      <c r="AR32" s="426"/>
      <c r="AS32" s="426"/>
      <c r="AT32" s="426"/>
      <c r="AU32" s="426"/>
      <c r="AV32" s="426"/>
      <c r="AW32" s="426"/>
      <c r="AX32" s="426"/>
      <c r="AY32" s="426"/>
      <c r="AZ32" s="426"/>
      <c r="BA32" s="426"/>
      <c r="BB32" s="426"/>
      <c r="BC32" s="426"/>
      <c r="BD32" s="426"/>
      <c r="BE32" s="426"/>
      <c r="BF32" s="426"/>
      <c r="BG32" s="426"/>
      <c r="BH32" s="426"/>
      <c r="BI32" s="426"/>
      <c r="BJ32" s="426"/>
      <c r="BK32" s="426"/>
      <c r="BL32" s="426"/>
      <c r="BM32" s="426"/>
      <c r="BN32" s="426"/>
      <c r="BO32" s="426"/>
      <c r="BP32" s="426"/>
      <c r="BQ32" s="426"/>
      <c r="BR32" s="426"/>
      <c r="BS32" s="426"/>
      <c r="BT32" s="426"/>
      <c r="BU32" s="426"/>
      <c r="BV32" s="426"/>
      <c r="BW32" s="426"/>
      <c r="BX32" s="426"/>
      <c r="BY32" s="426"/>
      <c r="BZ32" s="426"/>
      <c r="CA32" s="426"/>
      <c r="CB32" s="426"/>
      <c r="CC32" s="426"/>
      <c r="CD32" s="426"/>
      <c r="CE32" s="426"/>
      <c r="CF32" s="426"/>
      <c r="CG32" s="426"/>
      <c r="CH32" s="426"/>
      <c r="CI32" s="426"/>
      <c r="CJ32" s="426"/>
      <c r="CK32" s="426"/>
      <c r="CL32" s="426"/>
      <c r="CM32" s="426"/>
      <c r="CN32" s="426"/>
      <c r="CO32" s="426"/>
      <c r="CP32" s="426"/>
      <c r="CQ32" s="426"/>
      <c r="CR32" s="426"/>
      <c r="CS32" s="426"/>
      <c r="CT32" s="426"/>
      <c r="CU32" s="426"/>
      <c r="CV32" s="426"/>
      <c r="CW32" s="426"/>
      <c r="CX32" s="426"/>
      <c r="CY32" s="426"/>
      <c r="CZ32" s="426"/>
      <c r="DA32" s="426"/>
      <c r="DB32" s="426"/>
      <c r="DC32" s="426"/>
      <c r="DD32" s="426"/>
      <c r="DE32" s="426"/>
      <c r="DF32" s="426"/>
      <c r="DG32" s="426"/>
      <c r="DH32" s="426"/>
      <c r="DI32" s="426"/>
      <c r="DJ32" s="426"/>
      <c r="DK32" s="426"/>
      <c r="DL32" s="426"/>
      <c r="DM32" s="426"/>
      <c r="DN32" s="426"/>
      <c r="DO32" s="426"/>
      <c r="DP32" s="426"/>
      <c r="DQ32" s="426"/>
      <c r="DR32" s="426"/>
      <c r="DS32" s="426"/>
      <c r="DT32" s="426"/>
      <c r="DU32" s="426"/>
      <c r="DV32" s="426"/>
      <c r="DW32" s="426"/>
      <c r="DX32" s="426"/>
      <c r="DY32" s="426"/>
      <c r="DZ32" s="426"/>
      <c r="EA32" s="426"/>
      <c r="EB32" s="426"/>
      <c r="EC32" s="426"/>
      <c r="ED32" s="426"/>
      <c r="EE32" s="426"/>
      <c r="EF32" s="426"/>
      <c r="EG32" s="426"/>
      <c r="EH32" s="426"/>
      <c r="EI32" s="426"/>
      <c r="EJ32" s="426"/>
      <c r="EK32" s="426"/>
      <c r="EL32" s="426"/>
      <c r="EM32" s="426"/>
      <c r="EN32" s="426"/>
      <c r="EO32" s="426"/>
      <c r="EP32" s="426"/>
      <c r="EQ32" s="426"/>
      <c r="ER32" s="426"/>
      <c r="ES32" s="426"/>
      <c r="ET32" s="426"/>
      <c r="EU32" s="426"/>
      <c r="EV32" s="426"/>
      <c r="EW32" s="426"/>
      <c r="EX32" s="426"/>
      <c r="EY32" s="426"/>
      <c r="EZ32" s="426"/>
      <c r="FA32" s="426"/>
      <c r="FB32" s="426"/>
      <c r="FC32" s="426"/>
      <c r="FD32" s="426"/>
      <c r="FE32" s="426"/>
      <c r="FF32" s="426"/>
      <c r="FG32" s="426"/>
      <c r="FH32" s="426"/>
      <c r="FI32" s="426"/>
      <c r="FJ32" s="426"/>
      <c r="FK32" s="426"/>
      <c r="FL32" s="426"/>
      <c r="FM32" s="426"/>
      <c r="FN32" s="426"/>
      <c r="FO32" s="426"/>
      <c r="FP32" s="426"/>
      <c r="FQ32" s="426"/>
      <c r="FR32" s="426"/>
      <c r="FS32" s="426"/>
      <c r="FT32" s="426"/>
      <c r="FU32" s="426"/>
      <c r="FV32" s="426"/>
      <c r="FW32" s="426"/>
      <c r="FX32" s="426"/>
      <c r="FY32" s="426"/>
      <c r="FZ32" s="426"/>
      <c r="GA32" s="426"/>
      <c r="GB32" s="426"/>
      <c r="GC32" s="426"/>
      <c r="GD32" s="426"/>
      <c r="GE32" s="426"/>
      <c r="GF32" s="426"/>
      <c r="GG32" s="426"/>
      <c r="GH32" s="426"/>
      <c r="GI32" s="426"/>
      <c r="GJ32" s="426"/>
      <c r="GK32" s="426"/>
      <c r="GL32" s="426"/>
      <c r="GM32" s="426"/>
      <c r="GN32" s="426"/>
      <c r="GO32" s="426"/>
      <c r="GP32" s="426"/>
      <c r="GQ32" s="426"/>
      <c r="GR32" s="426"/>
      <c r="GS32" s="426"/>
      <c r="GT32" s="426"/>
      <c r="GU32" s="426"/>
      <c r="GV32" s="426"/>
      <c r="GW32" s="426"/>
      <c r="GX32" s="426"/>
      <c r="GY32" s="426"/>
      <c r="GZ32" s="426"/>
      <c r="HA32" s="426"/>
      <c r="HB32" s="426"/>
      <c r="HC32" s="426"/>
      <c r="HD32" s="426"/>
      <c r="HE32" s="426"/>
      <c r="HF32" s="426"/>
      <c r="HG32" s="426"/>
      <c r="HH32" s="426"/>
      <c r="HI32" s="426"/>
      <c r="HJ32" s="426"/>
      <c r="HK32" s="426"/>
      <c r="HL32" s="426"/>
      <c r="HM32" s="426"/>
      <c r="HN32" s="426"/>
      <c r="HO32" s="426"/>
      <c r="HP32" s="426"/>
      <c r="HQ32" s="426"/>
      <c r="HR32" s="426"/>
      <c r="HS32" s="426"/>
      <c r="HT32" s="426"/>
      <c r="HU32" s="426"/>
      <c r="HV32" s="426"/>
      <c r="HW32" s="426"/>
      <c r="HX32" s="426"/>
      <c r="HY32" s="426"/>
      <c r="HZ32" s="426"/>
      <c r="IA32" s="426"/>
      <c r="IB32" s="426"/>
      <c r="IC32" s="426"/>
      <c r="ID32" s="426"/>
      <c r="IE32" s="426"/>
      <c r="IF32" s="426"/>
      <c r="IG32" s="426"/>
      <c r="IH32" s="426"/>
      <c r="II32" s="426"/>
      <c r="IJ32" s="426"/>
      <c r="IK32" s="426"/>
      <c r="IL32" s="426"/>
      <c r="IM32" s="426"/>
      <c r="IN32" s="426"/>
      <c r="IO32" s="426"/>
    </row>
    <row r="33" spans="1:249" s="461" customFormat="1" ht="15.75">
      <c r="A33" s="540" t="s">
        <v>92</v>
      </c>
      <c r="C33" s="459"/>
      <c r="D33" s="459"/>
      <c r="E33" s="459"/>
      <c r="F33" s="459"/>
      <c r="G33" s="459"/>
      <c r="H33" s="459"/>
      <c r="I33" s="459"/>
      <c r="J33" s="459"/>
      <c r="K33" s="459"/>
      <c r="L33" s="462"/>
      <c r="M33" s="462"/>
      <c r="N33" s="459"/>
      <c r="O33" s="459"/>
      <c r="P33" s="459"/>
      <c r="Q33" s="420"/>
      <c r="R33" s="420"/>
      <c r="S33" s="420"/>
      <c r="T33" s="420"/>
      <c r="U33" s="420"/>
      <c r="V33" s="420"/>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6"/>
      <c r="AY33" s="426"/>
      <c r="AZ33" s="426"/>
      <c r="BA33" s="426"/>
      <c r="BB33" s="426"/>
      <c r="BC33" s="426"/>
      <c r="BD33" s="426"/>
      <c r="BE33" s="426"/>
      <c r="BF33" s="426"/>
      <c r="BG33" s="426"/>
      <c r="BH33" s="426"/>
      <c r="BI33" s="426"/>
      <c r="BJ33" s="426"/>
      <c r="BK33" s="426"/>
      <c r="BL33" s="426"/>
      <c r="BM33" s="426"/>
      <c r="BN33" s="426"/>
      <c r="BO33" s="426"/>
      <c r="BP33" s="426"/>
      <c r="BQ33" s="426"/>
      <c r="BR33" s="426"/>
      <c r="BS33" s="426"/>
      <c r="BT33" s="426"/>
      <c r="BU33" s="426"/>
      <c r="BV33" s="426"/>
      <c r="BW33" s="426"/>
      <c r="BX33" s="426"/>
      <c r="BY33" s="426"/>
      <c r="BZ33" s="426"/>
      <c r="CA33" s="426"/>
      <c r="CB33" s="426"/>
      <c r="CC33" s="426"/>
      <c r="CD33" s="426"/>
      <c r="CE33" s="426"/>
      <c r="CF33" s="426"/>
      <c r="CG33" s="426"/>
      <c r="CH33" s="426"/>
      <c r="CI33" s="426"/>
      <c r="CJ33" s="426"/>
      <c r="CK33" s="426"/>
      <c r="CL33" s="426"/>
      <c r="CM33" s="426"/>
      <c r="CN33" s="426"/>
      <c r="CO33" s="426"/>
      <c r="CP33" s="426"/>
      <c r="CQ33" s="426"/>
      <c r="CR33" s="426"/>
      <c r="CS33" s="426"/>
      <c r="CT33" s="426"/>
      <c r="CU33" s="426"/>
      <c r="CV33" s="426"/>
      <c r="CW33" s="426"/>
      <c r="CX33" s="426"/>
      <c r="CY33" s="426"/>
      <c r="CZ33" s="426"/>
      <c r="DA33" s="426"/>
      <c r="DB33" s="426"/>
      <c r="DC33" s="426"/>
      <c r="DD33" s="426"/>
      <c r="DE33" s="426"/>
      <c r="DF33" s="426"/>
      <c r="DG33" s="426"/>
      <c r="DH33" s="426"/>
      <c r="DI33" s="426"/>
      <c r="DJ33" s="426"/>
      <c r="DK33" s="426"/>
      <c r="DL33" s="426"/>
      <c r="DM33" s="426"/>
      <c r="DN33" s="426"/>
      <c r="DO33" s="426"/>
      <c r="DP33" s="426"/>
      <c r="DQ33" s="426"/>
      <c r="DR33" s="426"/>
      <c r="DS33" s="426"/>
      <c r="DT33" s="426"/>
      <c r="DU33" s="426"/>
      <c r="DV33" s="426"/>
      <c r="DW33" s="426"/>
      <c r="DX33" s="426"/>
      <c r="DY33" s="426"/>
      <c r="DZ33" s="426"/>
      <c r="EA33" s="426"/>
      <c r="EB33" s="426"/>
      <c r="EC33" s="426"/>
      <c r="ED33" s="426"/>
      <c r="EE33" s="426"/>
      <c r="EF33" s="426"/>
      <c r="EG33" s="426"/>
      <c r="EH33" s="426"/>
      <c r="EI33" s="426"/>
      <c r="EJ33" s="426"/>
      <c r="EK33" s="426"/>
      <c r="EL33" s="426"/>
      <c r="EM33" s="426"/>
      <c r="EN33" s="426"/>
      <c r="EO33" s="426"/>
      <c r="EP33" s="426"/>
      <c r="EQ33" s="426"/>
      <c r="ER33" s="426"/>
      <c r="ES33" s="426"/>
      <c r="ET33" s="426"/>
      <c r="EU33" s="426"/>
      <c r="EV33" s="426"/>
      <c r="EW33" s="426"/>
      <c r="EX33" s="426"/>
      <c r="EY33" s="426"/>
      <c r="EZ33" s="426"/>
      <c r="FA33" s="426"/>
      <c r="FB33" s="426"/>
      <c r="FC33" s="426"/>
      <c r="FD33" s="426"/>
      <c r="FE33" s="426"/>
      <c r="FF33" s="426"/>
      <c r="FG33" s="426"/>
      <c r="FH33" s="426"/>
      <c r="FI33" s="426"/>
      <c r="FJ33" s="426"/>
      <c r="FK33" s="426"/>
      <c r="FL33" s="426"/>
      <c r="FM33" s="426"/>
      <c r="FN33" s="426"/>
      <c r="FO33" s="426"/>
      <c r="FP33" s="426"/>
      <c r="FQ33" s="426"/>
      <c r="FR33" s="426"/>
      <c r="FS33" s="426"/>
      <c r="FT33" s="426"/>
      <c r="FU33" s="426"/>
      <c r="FV33" s="426"/>
      <c r="FW33" s="426"/>
      <c r="FX33" s="426"/>
      <c r="FY33" s="426"/>
      <c r="FZ33" s="426"/>
      <c r="GA33" s="426"/>
      <c r="GB33" s="426"/>
      <c r="GC33" s="426"/>
      <c r="GD33" s="426"/>
      <c r="GE33" s="426"/>
      <c r="GF33" s="426"/>
      <c r="GG33" s="426"/>
      <c r="GH33" s="426"/>
      <c r="GI33" s="426"/>
      <c r="GJ33" s="426"/>
      <c r="GK33" s="426"/>
      <c r="GL33" s="426"/>
      <c r="GM33" s="426"/>
      <c r="GN33" s="426"/>
      <c r="GO33" s="426"/>
      <c r="GP33" s="426"/>
      <c r="GQ33" s="426"/>
      <c r="GR33" s="426"/>
      <c r="GS33" s="426"/>
      <c r="GT33" s="426"/>
      <c r="GU33" s="426"/>
      <c r="GV33" s="426"/>
      <c r="GW33" s="426"/>
      <c r="GX33" s="426"/>
      <c r="GY33" s="426"/>
      <c r="GZ33" s="426"/>
      <c r="HA33" s="426"/>
      <c r="HB33" s="426"/>
      <c r="HC33" s="426"/>
      <c r="HD33" s="426"/>
      <c r="HE33" s="426"/>
      <c r="HF33" s="426"/>
      <c r="HG33" s="426"/>
      <c r="HH33" s="426"/>
      <c r="HI33" s="426"/>
      <c r="HJ33" s="426"/>
      <c r="HK33" s="426"/>
      <c r="HL33" s="426"/>
      <c r="HM33" s="426"/>
      <c r="HN33" s="426"/>
      <c r="HO33" s="426"/>
      <c r="HP33" s="426"/>
      <c r="HQ33" s="426"/>
      <c r="HR33" s="426"/>
      <c r="HS33" s="426"/>
      <c r="HT33" s="426"/>
      <c r="HU33" s="426"/>
      <c r="HV33" s="426"/>
      <c r="HW33" s="426"/>
      <c r="HX33" s="426"/>
      <c r="HY33" s="426"/>
      <c r="HZ33" s="426"/>
      <c r="IA33" s="426"/>
      <c r="IB33" s="426"/>
      <c r="IC33" s="426"/>
      <c r="ID33" s="426"/>
      <c r="IE33" s="426"/>
      <c r="IF33" s="426"/>
      <c r="IG33" s="426"/>
      <c r="IH33" s="426"/>
      <c r="II33" s="426"/>
      <c r="IJ33" s="426"/>
      <c r="IK33" s="426"/>
      <c r="IL33" s="426"/>
      <c r="IM33" s="426"/>
      <c r="IN33" s="426"/>
      <c r="IO33" s="426"/>
    </row>
    <row r="34" spans="1:249" s="426" customFormat="1" ht="15.75">
      <c r="A34" s="461"/>
      <c r="B34" s="461"/>
      <c r="C34" s="459"/>
      <c r="D34" s="459"/>
      <c r="E34" s="459"/>
      <c r="F34" s="459"/>
      <c r="G34" s="459"/>
      <c r="H34" s="459"/>
      <c r="I34" s="459"/>
      <c r="J34" s="459"/>
      <c r="K34" s="459"/>
      <c r="L34" s="462"/>
      <c r="M34" s="462"/>
      <c r="N34" s="459"/>
      <c r="O34" s="459"/>
      <c r="P34" s="459"/>
      <c r="Q34" s="420"/>
      <c r="R34" s="420"/>
      <c r="S34" s="420"/>
      <c r="T34" s="420"/>
      <c r="U34" s="420"/>
      <c r="V34" s="420"/>
    </row>
    <row r="35" spans="1:249" s="426" customFormat="1" ht="15.75">
      <c r="A35" s="461"/>
      <c r="B35" s="461"/>
      <c r="C35" s="459"/>
      <c r="D35" s="459"/>
      <c r="E35" s="459"/>
      <c r="F35" s="459"/>
      <c r="G35" s="459"/>
      <c r="H35" s="459"/>
      <c r="I35" s="459"/>
      <c r="J35" s="459"/>
      <c r="K35" s="459"/>
      <c r="L35" s="462"/>
      <c r="M35" s="462"/>
      <c r="N35" s="459"/>
      <c r="O35" s="459"/>
      <c r="P35" s="459"/>
      <c r="Q35" s="420"/>
      <c r="R35" s="420"/>
      <c r="S35" s="420"/>
      <c r="T35" s="420"/>
      <c r="U35" s="420"/>
      <c r="V35" s="420"/>
    </row>
    <row r="36" spans="1:249" s="426" customFormat="1" ht="15.75">
      <c r="A36" s="461"/>
      <c r="B36" s="461"/>
      <c r="C36" s="459"/>
      <c r="D36" s="459"/>
      <c r="E36" s="459"/>
      <c r="F36" s="459"/>
      <c r="G36" s="459"/>
      <c r="H36" s="459"/>
      <c r="I36" s="459"/>
      <c r="J36" s="459"/>
      <c r="K36" s="459"/>
      <c r="L36" s="462"/>
      <c r="M36" s="462"/>
      <c r="N36" s="459"/>
      <c r="O36" s="459"/>
      <c r="P36" s="459"/>
      <c r="Q36" s="420"/>
      <c r="R36" s="420"/>
      <c r="S36" s="420"/>
      <c r="T36" s="420"/>
      <c r="U36" s="420"/>
      <c r="V36" s="420"/>
    </row>
    <row r="37" spans="1:249" s="426" customFormat="1" ht="15.75">
      <c r="A37" s="461"/>
      <c r="B37" s="461"/>
      <c r="C37" s="459"/>
      <c r="D37" s="459"/>
      <c r="E37" s="459"/>
      <c r="F37" s="459"/>
      <c r="G37" s="459"/>
      <c r="H37" s="459"/>
      <c r="I37" s="459"/>
      <c r="J37" s="459"/>
      <c r="K37" s="459"/>
      <c r="L37" s="462"/>
      <c r="M37" s="462"/>
      <c r="N37" s="459"/>
      <c r="O37" s="459"/>
      <c r="P37" s="459"/>
      <c r="Q37" s="420"/>
      <c r="R37" s="420"/>
      <c r="S37" s="420"/>
      <c r="T37" s="420"/>
      <c r="U37" s="420"/>
      <c r="V37" s="420"/>
    </row>
    <row r="38" spans="1:249" s="426" customFormat="1" ht="15.75">
      <c r="A38" s="461"/>
      <c r="B38" s="461"/>
      <c r="C38" s="459"/>
      <c r="D38" s="459"/>
      <c r="E38" s="459"/>
      <c r="F38" s="459"/>
      <c r="G38" s="459"/>
      <c r="H38" s="459"/>
      <c r="I38" s="459"/>
      <c r="J38" s="459"/>
      <c r="K38" s="459"/>
      <c r="L38" s="462"/>
      <c r="M38" s="462"/>
      <c r="N38" s="459"/>
      <c r="O38" s="459"/>
      <c r="P38" s="459"/>
      <c r="Q38" s="420"/>
      <c r="R38" s="420"/>
      <c r="S38" s="420"/>
      <c r="T38" s="420"/>
      <c r="U38" s="420"/>
      <c r="V38" s="420"/>
    </row>
    <row r="39" spans="1:249" s="426" customFormat="1" ht="15.75">
      <c r="A39" s="461"/>
      <c r="B39" s="461"/>
      <c r="C39" s="459"/>
      <c r="D39" s="459"/>
      <c r="E39" s="459"/>
      <c r="F39" s="459"/>
      <c r="G39" s="459"/>
      <c r="H39" s="459"/>
      <c r="I39" s="459"/>
      <c r="J39" s="459"/>
      <c r="K39" s="459"/>
      <c r="L39" s="462"/>
      <c r="M39" s="462"/>
      <c r="N39" s="459"/>
      <c r="O39" s="459"/>
      <c r="P39" s="459"/>
      <c r="Q39" s="420"/>
      <c r="R39" s="420"/>
      <c r="S39" s="420"/>
      <c r="T39" s="420"/>
      <c r="U39" s="420"/>
      <c r="V39" s="420"/>
    </row>
    <row r="40" spans="1:249" s="426" customFormat="1" ht="15.75">
      <c r="A40" s="461"/>
      <c r="B40" s="461"/>
      <c r="C40" s="459"/>
      <c r="D40" s="459"/>
      <c r="E40" s="459"/>
      <c r="F40" s="459"/>
      <c r="G40" s="459"/>
      <c r="H40" s="459"/>
      <c r="I40" s="459"/>
      <c r="J40" s="459"/>
      <c r="K40" s="459"/>
      <c r="L40" s="462"/>
      <c r="M40" s="462"/>
      <c r="N40" s="459"/>
      <c r="O40" s="459"/>
      <c r="P40" s="459"/>
      <c r="Q40" s="420"/>
      <c r="R40" s="420"/>
      <c r="S40" s="420"/>
      <c r="T40" s="420"/>
      <c r="U40" s="420"/>
      <c r="V40" s="420"/>
    </row>
    <row r="41" spans="1:249" s="426" customFormat="1" ht="15.75">
      <c r="A41" s="461"/>
      <c r="B41" s="461"/>
      <c r="C41" s="459"/>
      <c r="D41" s="459"/>
      <c r="E41" s="459"/>
      <c r="F41" s="459"/>
      <c r="G41" s="459"/>
      <c r="H41" s="459"/>
      <c r="I41" s="459"/>
      <c r="J41" s="459"/>
      <c r="K41" s="459"/>
      <c r="L41" s="462"/>
      <c r="M41" s="462"/>
      <c r="N41" s="459"/>
      <c r="O41" s="459"/>
      <c r="P41" s="459"/>
      <c r="Q41" s="420"/>
      <c r="R41" s="420"/>
      <c r="S41" s="420"/>
      <c r="T41" s="420"/>
      <c r="U41" s="420"/>
      <c r="V41" s="420"/>
    </row>
    <row r="42" spans="1:249" s="426" customFormat="1" ht="15.75">
      <c r="A42" s="461"/>
      <c r="B42" s="461"/>
      <c r="C42" s="459"/>
      <c r="D42" s="459"/>
      <c r="E42" s="459"/>
      <c r="F42" s="459"/>
      <c r="G42" s="459"/>
      <c r="H42" s="459"/>
      <c r="I42" s="459"/>
      <c r="J42" s="459"/>
      <c r="K42" s="459"/>
      <c r="L42" s="462"/>
      <c r="M42" s="462"/>
      <c r="N42" s="459"/>
      <c r="O42" s="459"/>
      <c r="P42" s="459"/>
      <c r="Q42" s="420"/>
      <c r="R42" s="420"/>
      <c r="S42" s="420"/>
      <c r="T42" s="420"/>
      <c r="U42" s="420"/>
      <c r="V42" s="420"/>
    </row>
    <row r="43" spans="1:249" s="426" customFormat="1" ht="15.75">
      <c r="A43" s="461"/>
      <c r="B43" s="461"/>
      <c r="C43" s="459"/>
      <c r="D43" s="459"/>
      <c r="E43" s="459"/>
      <c r="F43" s="459"/>
      <c r="G43" s="459"/>
      <c r="H43" s="459"/>
      <c r="I43" s="459"/>
      <c r="J43" s="459"/>
      <c r="K43" s="459"/>
      <c r="L43" s="462"/>
      <c r="M43" s="462"/>
      <c r="N43" s="459"/>
      <c r="O43" s="459"/>
      <c r="P43" s="459"/>
      <c r="Q43" s="420"/>
      <c r="R43" s="420"/>
      <c r="S43" s="420"/>
      <c r="T43" s="420"/>
      <c r="U43" s="420"/>
      <c r="V43" s="420"/>
    </row>
    <row r="44" spans="1:249" s="426" customFormat="1" ht="15.75">
      <c r="A44" s="461"/>
      <c r="B44" s="461"/>
      <c r="C44" s="459"/>
      <c r="D44" s="459"/>
      <c r="E44" s="459"/>
      <c r="F44" s="459"/>
      <c r="G44" s="459"/>
      <c r="H44" s="459"/>
      <c r="I44" s="459"/>
      <c r="J44" s="459"/>
      <c r="K44" s="459"/>
      <c r="L44" s="462"/>
      <c r="M44" s="462"/>
      <c r="N44" s="459"/>
      <c r="O44" s="459"/>
      <c r="P44" s="459"/>
      <c r="Q44" s="420"/>
      <c r="R44" s="420"/>
      <c r="S44" s="420"/>
      <c r="T44" s="420"/>
      <c r="U44" s="420"/>
      <c r="V44" s="420"/>
    </row>
    <row r="45" spans="1:249" s="426" customFormat="1" ht="15.75">
      <c r="A45" s="461"/>
      <c r="B45" s="461"/>
      <c r="C45" s="459"/>
      <c r="D45" s="459"/>
      <c r="E45" s="459"/>
      <c r="F45" s="459"/>
      <c r="G45" s="459"/>
      <c r="H45" s="459"/>
      <c r="I45" s="459"/>
      <c r="J45" s="459"/>
      <c r="K45" s="459"/>
      <c r="L45" s="462"/>
      <c r="M45" s="462"/>
      <c r="N45" s="459"/>
      <c r="O45" s="459"/>
      <c r="P45" s="459"/>
      <c r="Q45" s="420"/>
      <c r="R45" s="420"/>
      <c r="S45" s="420"/>
      <c r="T45" s="420"/>
      <c r="U45" s="420"/>
      <c r="V45" s="420"/>
    </row>
    <row r="46" spans="1:249" s="426" customFormat="1" ht="15.75">
      <c r="A46" s="461"/>
      <c r="B46" s="461"/>
      <c r="C46" s="459"/>
      <c r="D46" s="459"/>
      <c r="E46" s="459"/>
      <c r="F46" s="459"/>
      <c r="G46" s="459"/>
      <c r="H46" s="459"/>
      <c r="I46" s="459"/>
      <c r="J46" s="459"/>
      <c r="K46" s="459"/>
      <c r="L46" s="462"/>
      <c r="M46" s="462"/>
      <c r="N46" s="459"/>
      <c r="O46" s="459"/>
      <c r="P46" s="459"/>
      <c r="Q46" s="420"/>
      <c r="R46" s="420"/>
      <c r="S46" s="420"/>
      <c r="T46" s="420"/>
      <c r="U46" s="420"/>
      <c r="V46" s="420"/>
    </row>
    <row r="47" spans="1:249" s="426" customFormat="1" ht="15.75">
      <c r="A47" s="461"/>
      <c r="B47" s="461"/>
      <c r="C47" s="459"/>
      <c r="D47" s="459"/>
      <c r="E47" s="459"/>
      <c r="F47" s="459"/>
      <c r="G47" s="459"/>
      <c r="H47" s="459"/>
      <c r="I47" s="459"/>
      <c r="J47" s="459"/>
      <c r="K47" s="459"/>
      <c r="L47" s="462"/>
      <c r="M47" s="462"/>
      <c r="N47" s="459"/>
      <c r="O47" s="459"/>
      <c r="P47" s="459"/>
      <c r="Q47" s="420"/>
      <c r="R47" s="420"/>
      <c r="S47" s="420"/>
      <c r="T47" s="420"/>
      <c r="U47" s="420"/>
      <c r="V47" s="420"/>
    </row>
    <row r="48" spans="1:249" s="426" customFormat="1" ht="15.75">
      <c r="A48" s="461"/>
      <c r="B48" s="461"/>
      <c r="C48" s="459"/>
      <c r="D48" s="459"/>
      <c r="E48" s="459"/>
      <c r="F48" s="459"/>
      <c r="G48" s="459"/>
      <c r="H48" s="459"/>
      <c r="I48" s="459"/>
      <c r="J48" s="459"/>
      <c r="K48" s="459"/>
      <c r="L48" s="462"/>
      <c r="M48" s="462"/>
      <c r="N48" s="459"/>
      <c r="O48" s="459"/>
      <c r="P48" s="459"/>
      <c r="Q48" s="420"/>
      <c r="R48" s="420"/>
      <c r="S48" s="420"/>
      <c r="T48" s="420"/>
      <c r="U48" s="420"/>
      <c r="V48" s="420"/>
    </row>
    <row r="49" spans="1:22" s="426" customFormat="1" ht="15.75">
      <c r="A49" s="461"/>
      <c r="B49" s="461"/>
      <c r="C49" s="459"/>
      <c r="D49" s="459"/>
      <c r="E49" s="459"/>
      <c r="F49" s="459"/>
      <c r="G49" s="459"/>
      <c r="H49" s="459"/>
      <c r="I49" s="459"/>
      <c r="J49" s="459"/>
      <c r="K49" s="459"/>
      <c r="L49" s="462"/>
      <c r="M49" s="462"/>
      <c r="N49" s="459"/>
      <c r="O49" s="459"/>
      <c r="P49" s="459"/>
      <c r="Q49" s="420"/>
      <c r="R49" s="420"/>
      <c r="S49" s="420"/>
      <c r="T49" s="420"/>
      <c r="U49" s="420"/>
      <c r="V49" s="420"/>
    </row>
    <row r="50" spans="1:22" s="426" customFormat="1" ht="15.75">
      <c r="A50" s="461"/>
      <c r="B50" s="461"/>
      <c r="C50" s="459"/>
      <c r="D50" s="459"/>
      <c r="E50" s="459"/>
      <c r="F50" s="459"/>
      <c r="G50" s="459"/>
      <c r="H50" s="459"/>
      <c r="I50" s="459"/>
      <c r="J50" s="459"/>
      <c r="K50" s="459"/>
      <c r="L50" s="462"/>
      <c r="M50" s="462"/>
      <c r="N50" s="459"/>
      <c r="O50" s="459"/>
      <c r="P50" s="459"/>
      <c r="Q50" s="420"/>
      <c r="R50" s="420"/>
      <c r="S50" s="420"/>
      <c r="T50" s="420"/>
      <c r="U50" s="420"/>
      <c r="V50" s="420"/>
    </row>
    <row r="51" spans="1:22" s="426" customFormat="1" ht="15.75">
      <c r="A51" s="461"/>
      <c r="B51" s="461"/>
      <c r="C51" s="459"/>
      <c r="D51" s="459"/>
      <c r="E51" s="459"/>
      <c r="F51" s="459"/>
      <c r="G51" s="459"/>
      <c r="H51" s="459"/>
      <c r="I51" s="459"/>
      <c r="J51" s="459"/>
      <c r="K51" s="459"/>
      <c r="L51" s="462"/>
      <c r="M51" s="462"/>
      <c r="N51" s="459"/>
      <c r="O51" s="459"/>
      <c r="P51" s="459"/>
      <c r="Q51" s="420"/>
      <c r="R51" s="420"/>
      <c r="S51" s="420"/>
      <c r="T51" s="420"/>
      <c r="U51" s="420"/>
      <c r="V51" s="420"/>
    </row>
    <row r="52" spans="1:22" s="426" customFormat="1" ht="15.75">
      <c r="A52" s="461"/>
      <c r="B52" s="461"/>
      <c r="C52" s="459"/>
      <c r="D52" s="459"/>
      <c r="E52" s="459"/>
      <c r="F52" s="459"/>
      <c r="G52" s="459"/>
      <c r="H52" s="459"/>
      <c r="I52" s="459"/>
      <c r="J52" s="459"/>
      <c r="K52" s="459"/>
      <c r="L52" s="462"/>
      <c r="M52" s="462"/>
      <c r="N52" s="459"/>
      <c r="O52" s="459"/>
      <c r="P52" s="459"/>
      <c r="Q52" s="420"/>
      <c r="R52" s="420"/>
      <c r="S52" s="420"/>
      <c r="T52" s="420"/>
      <c r="U52" s="420"/>
      <c r="V52" s="420"/>
    </row>
    <row r="53" spans="1:22" s="426" customFormat="1" ht="15.75">
      <c r="A53" s="461"/>
      <c r="B53" s="461"/>
      <c r="C53" s="459"/>
      <c r="D53" s="459"/>
      <c r="E53" s="459"/>
      <c r="F53" s="459"/>
      <c r="G53" s="459"/>
      <c r="H53" s="459"/>
      <c r="I53" s="459"/>
      <c r="J53" s="459"/>
      <c r="K53" s="459"/>
      <c r="L53" s="462"/>
      <c r="M53" s="462"/>
      <c r="N53" s="459"/>
      <c r="O53" s="459"/>
      <c r="P53" s="459"/>
      <c r="Q53" s="420"/>
      <c r="R53" s="420"/>
      <c r="S53" s="420"/>
      <c r="T53" s="420"/>
      <c r="U53" s="420"/>
      <c r="V53" s="420"/>
    </row>
    <row r="54" spans="1:22" ht="15.75">
      <c r="C54" s="414"/>
      <c r="D54" s="414"/>
      <c r="E54" s="414"/>
      <c r="F54" s="414"/>
      <c r="G54" s="414"/>
      <c r="H54" s="414"/>
      <c r="I54" s="414"/>
      <c r="J54" s="414"/>
      <c r="K54" s="414"/>
      <c r="L54" s="415"/>
      <c r="M54" s="415"/>
      <c r="N54" s="414"/>
      <c r="O54" s="414"/>
      <c r="P54" s="414"/>
      <c r="Q54" s="421"/>
      <c r="R54" s="421"/>
      <c r="S54" s="421"/>
      <c r="T54" s="421"/>
      <c r="U54" s="421"/>
      <c r="V54" s="421"/>
    </row>
    <row r="55" spans="1:22" ht="15.75">
      <c r="C55" s="414"/>
      <c r="D55" s="414"/>
      <c r="E55" s="414"/>
      <c r="F55" s="414"/>
      <c r="G55" s="414"/>
      <c r="H55" s="414"/>
      <c r="I55" s="414"/>
      <c r="J55" s="414"/>
      <c r="K55" s="414"/>
      <c r="L55" s="415"/>
      <c r="M55" s="415"/>
      <c r="N55" s="414"/>
      <c r="O55" s="414"/>
      <c r="P55" s="414"/>
      <c r="Q55" s="421"/>
      <c r="R55" s="421"/>
      <c r="S55" s="421"/>
      <c r="T55" s="421"/>
      <c r="U55" s="421"/>
      <c r="V55" s="421"/>
    </row>
    <row r="56" spans="1:22" ht="15.75">
      <c r="C56" s="414"/>
      <c r="D56" s="414"/>
      <c r="E56" s="414"/>
      <c r="F56" s="414"/>
      <c r="G56" s="414"/>
      <c r="H56" s="414"/>
      <c r="I56" s="414"/>
      <c r="J56" s="414"/>
      <c r="K56" s="414"/>
      <c r="L56" s="415"/>
      <c r="M56" s="415"/>
      <c r="N56" s="414"/>
      <c r="O56" s="414"/>
      <c r="P56" s="414"/>
      <c r="Q56" s="421"/>
      <c r="R56" s="421"/>
      <c r="S56" s="421"/>
      <c r="T56" s="421"/>
      <c r="U56" s="421"/>
      <c r="V56" s="421"/>
    </row>
    <row r="57" spans="1:22" ht="15.75">
      <c r="C57" s="414"/>
      <c r="D57" s="414"/>
      <c r="E57" s="414"/>
      <c r="F57" s="414"/>
      <c r="G57" s="414"/>
      <c r="H57" s="414"/>
      <c r="I57" s="414"/>
      <c r="J57" s="414"/>
      <c r="K57" s="414"/>
      <c r="L57" s="415"/>
      <c r="M57" s="415"/>
      <c r="N57" s="414"/>
      <c r="O57" s="414"/>
      <c r="P57" s="414"/>
      <c r="Q57" s="421"/>
      <c r="R57" s="421"/>
      <c r="S57" s="421"/>
      <c r="T57" s="421"/>
      <c r="U57" s="421"/>
      <c r="V57" s="421"/>
    </row>
    <row r="58" spans="1:22" ht="15.75">
      <c r="C58" s="414"/>
      <c r="D58" s="414"/>
      <c r="E58" s="414"/>
      <c r="F58" s="414"/>
      <c r="G58" s="414"/>
      <c r="H58" s="414"/>
      <c r="I58" s="414"/>
      <c r="J58" s="414"/>
      <c r="K58" s="414"/>
      <c r="L58" s="415"/>
      <c r="M58" s="415"/>
      <c r="N58" s="414"/>
      <c r="O58" s="414"/>
      <c r="P58" s="414"/>
      <c r="Q58" s="421"/>
      <c r="R58" s="421"/>
      <c r="S58" s="421"/>
      <c r="T58" s="421"/>
      <c r="U58" s="421"/>
      <c r="V58" s="421"/>
    </row>
    <row r="59" spans="1:22" ht="15.75">
      <c r="C59" s="414"/>
      <c r="D59" s="414"/>
      <c r="E59" s="414"/>
      <c r="F59" s="414"/>
      <c r="G59" s="414"/>
      <c r="H59" s="414"/>
      <c r="I59" s="414"/>
      <c r="J59" s="414"/>
      <c r="K59" s="414"/>
      <c r="L59" s="415"/>
      <c r="M59" s="415"/>
      <c r="N59" s="414"/>
      <c r="O59" s="414"/>
      <c r="P59" s="414"/>
      <c r="Q59" s="421"/>
      <c r="R59" s="421"/>
      <c r="S59" s="421"/>
      <c r="T59" s="421"/>
      <c r="U59" s="421"/>
      <c r="V59" s="421"/>
    </row>
    <row r="60" spans="1:22" ht="15.75">
      <c r="C60" s="414"/>
      <c r="D60" s="414"/>
      <c r="E60" s="414"/>
      <c r="F60" s="414"/>
      <c r="G60" s="414"/>
      <c r="H60" s="414"/>
      <c r="I60" s="414"/>
      <c r="J60" s="414"/>
      <c r="K60" s="414"/>
      <c r="L60" s="415"/>
      <c r="M60" s="415"/>
      <c r="N60" s="414"/>
      <c r="O60" s="414"/>
      <c r="P60" s="414"/>
      <c r="Q60" s="421"/>
      <c r="R60" s="421"/>
      <c r="S60" s="421"/>
      <c r="T60" s="421"/>
      <c r="U60" s="421"/>
      <c r="V60" s="421"/>
    </row>
    <row r="61" spans="1:22" ht="15.75">
      <c r="C61" s="414"/>
      <c r="D61" s="414"/>
      <c r="E61" s="414"/>
      <c r="F61" s="414"/>
      <c r="G61" s="414"/>
      <c r="H61" s="414"/>
      <c r="I61" s="414"/>
      <c r="J61" s="414"/>
      <c r="K61" s="414"/>
      <c r="L61" s="415"/>
      <c r="M61" s="415"/>
      <c r="N61" s="414"/>
      <c r="O61" s="414"/>
      <c r="P61" s="414"/>
      <c r="Q61" s="421"/>
      <c r="R61" s="421"/>
      <c r="S61" s="421"/>
      <c r="T61" s="421"/>
      <c r="U61" s="421"/>
      <c r="V61" s="421"/>
    </row>
    <row r="62" spans="1:22" ht="15.75">
      <c r="C62" s="414"/>
      <c r="D62" s="414"/>
      <c r="E62" s="414"/>
      <c r="F62" s="414"/>
      <c r="G62" s="414"/>
      <c r="H62" s="414"/>
      <c r="I62" s="414"/>
      <c r="J62" s="414"/>
      <c r="K62" s="414"/>
      <c r="L62" s="415"/>
      <c r="M62" s="415"/>
      <c r="N62" s="414"/>
      <c r="O62" s="414"/>
      <c r="P62" s="414"/>
      <c r="Q62" s="421"/>
      <c r="R62" s="421"/>
      <c r="S62" s="421"/>
      <c r="T62" s="421"/>
      <c r="U62" s="421"/>
      <c r="V62" s="421"/>
    </row>
  </sheetData>
  <protectedRanges>
    <protectedRange sqref="A3:XFD4" name="Rango1_2"/>
  </protectedRanges>
  <mergeCells count="14">
    <mergeCell ref="I7:J7"/>
    <mergeCell ref="K7:L7"/>
    <mergeCell ref="M7:M8"/>
    <mergeCell ref="N7:N8"/>
    <mergeCell ref="A1:P1"/>
    <mergeCell ref="A2:P2"/>
    <mergeCell ref="A6:A8"/>
    <mergeCell ref="B6:G6"/>
    <mergeCell ref="I6:N6"/>
    <mergeCell ref="P6:P8"/>
    <mergeCell ref="B7:C7"/>
    <mergeCell ref="D7:E7"/>
    <mergeCell ref="F7:F8"/>
    <mergeCell ref="G7:G8"/>
  </mergeCells>
  <dataValidations count="2">
    <dataValidation type="list" allowBlank="1" showInputMessage="1" showErrorMessage="1" sqref="P4" xr:uid="{83CEBA66-9C20-47D1-88B0-ABF327E20AC4}">
      <formula1>Meses</formula1>
    </dataValidation>
    <dataValidation type="whole" allowBlank="1" showInputMessage="1" showErrorMessage="1" sqref="B10:E27 I10:L27" xr:uid="{05407F22-E3C3-47E4-8A15-20440D9EB177}">
      <formula1>0</formula1>
      <formula2>1000</formula2>
    </dataValidation>
  </dataValidations>
  <printOptions horizontalCentered="1"/>
  <pageMargins left="0.23622047244094491" right="0.23622047244094491" top="0.78740157480314965" bottom="0.35433070866141736" header="0.06" footer="0.31496062992125984"/>
  <pageSetup scale="52" firstPageNumber="47" orientation="landscape" r:id="rId1"/>
  <headerFooter scaleWithDoc="0">
    <oddHeader>&amp;L&amp;G&amp;R&amp;G</oddHeader>
    <oddFooter>&amp;R&amp;"Tahoma,Negrita"47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FF858-1F4B-4E28-AEF0-EC6E4FFE3CDD}">
  <sheetPr>
    <pageSetUpPr fitToPage="1"/>
  </sheetPr>
  <dimension ref="A1:X64"/>
  <sheetViews>
    <sheetView view="pageBreakPreview" zoomScale="115" zoomScaleNormal="100" zoomScaleSheetLayoutView="115" workbookViewId="0">
      <selection activeCell="Q22" sqref="Q22"/>
    </sheetView>
  </sheetViews>
  <sheetFormatPr baseColWidth="10" defaultColWidth="11.42578125" defaultRowHeight="15"/>
  <cols>
    <col min="1" max="2" width="7.5703125" style="492" customWidth="1"/>
    <col min="3" max="3" width="10.5703125" style="545" customWidth="1"/>
    <col min="4" max="4" width="8.5703125" style="545" customWidth="1"/>
    <col min="5" max="9" width="11.42578125" style="545"/>
    <col min="10" max="10" width="14.42578125" style="545" customWidth="1"/>
    <col min="11" max="11" width="11.42578125" style="545"/>
    <col min="12" max="12" width="13.5703125" style="545" bestFit="1" customWidth="1"/>
    <col min="13" max="14" width="11.42578125" style="545"/>
    <col min="15" max="15" width="4.42578125" style="545" customWidth="1"/>
    <col min="16" max="16384" width="11.42578125" style="545"/>
  </cols>
  <sheetData>
    <row r="1" spans="1:24">
      <c r="A1" s="543"/>
      <c r="B1" s="543"/>
      <c r="C1" s="544" t="s">
        <v>79</v>
      </c>
    </row>
    <row r="2" spans="1:24" ht="20.100000000000001" customHeight="1">
      <c r="A2" s="663" t="s">
        <v>579</v>
      </c>
      <c r="B2" s="663"/>
      <c r="C2" s="663"/>
      <c r="D2" s="663"/>
      <c r="E2" s="663"/>
      <c r="F2" s="663"/>
      <c r="G2" s="663"/>
      <c r="H2" s="663"/>
      <c r="I2" s="663"/>
      <c r="J2" s="663"/>
      <c r="K2" s="663"/>
      <c r="L2" s="663"/>
      <c r="M2" s="663"/>
      <c r="N2" s="546"/>
      <c r="O2" s="546"/>
    </row>
    <row r="3" spans="1:24" ht="20.100000000000001" customHeight="1">
      <c r="A3" s="664" t="s">
        <v>48</v>
      </c>
      <c r="B3" s="664"/>
      <c r="C3" s="664"/>
      <c r="D3" s="664"/>
      <c r="E3" s="664"/>
      <c r="F3" s="664"/>
      <c r="G3" s="664"/>
      <c r="H3" s="664"/>
      <c r="I3" s="664"/>
      <c r="J3" s="664"/>
      <c r="K3" s="664"/>
      <c r="L3" s="664"/>
      <c r="M3" s="664"/>
      <c r="N3" s="546"/>
      <c r="O3" s="546"/>
    </row>
    <row r="4" spans="1:24" ht="20.100000000000001" customHeight="1">
      <c r="A4" s="543" t="s">
        <v>578</v>
      </c>
      <c r="B4" s="543" t="s">
        <v>82</v>
      </c>
      <c r="C4" s="547"/>
      <c r="D4" s="547"/>
      <c r="E4" s="547"/>
      <c r="F4" s="547"/>
      <c r="G4" s="547"/>
      <c r="H4" s="547"/>
      <c r="I4" s="547"/>
      <c r="J4" s="547"/>
      <c r="K4" s="547"/>
      <c r="L4" s="547"/>
      <c r="M4" s="547"/>
      <c r="N4" s="547"/>
      <c r="O4" s="547"/>
      <c r="P4" s="548"/>
      <c r="Q4" s="548"/>
      <c r="R4" s="548"/>
      <c r="S4" s="548"/>
      <c r="T4" s="548"/>
      <c r="U4" s="548"/>
      <c r="V4" s="548"/>
      <c r="W4" s="548"/>
      <c r="X4" s="548"/>
    </row>
    <row r="5" spans="1:24" ht="16.5" customHeight="1">
      <c r="A5" s="543" t="s">
        <v>565</v>
      </c>
      <c r="B5" s="549">
        <v>67506</v>
      </c>
      <c r="C5" s="550"/>
      <c r="D5" s="551"/>
    </row>
    <row r="6" spans="1:24" ht="10.5" customHeight="1">
      <c r="A6" s="543" t="s">
        <v>563</v>
      </c>
      <c r="B6" s="549">
        <v>34615</v>
      </c>
      <c r="C6" s="552"/>
      <c r="D6" s="552"/>
      <c r="E6" s="553"/>
      <c r="F6" s="553"/>
      <c r="G6" s="553"/>
      <c r="H6" s="553"/>
      <c r="I6" s="553"/>
      <c r="J6" s="553"/>
      <c r="K6" s="553"/>
      <c r="L6" s="553"/>
      <c r="M6" s="553"/>
      <c r="N6" s="553"/>
      <c r="O6" s="553"/>
      <c r="P6" s="553"/>
      <c r="Q6" s="553"/>
      <c r="R6" s="553"/>
      <c r="S6" s="553"/>
      <c r="T6" s="553"/>
      <c r="U6" s="553"/>
      <c r="V6" s="553"/>
      <c r="W6" s="553"/>
      <c r="X6" s="553"/>
    </row>
    <row r="7" spans="1:24" ht="13.5" customHeight="1">
      <c r="A7" s="543" t="s">
        <v>564</v>
      </c>
      <c r="B7" s="549">
        <v>27174</v>
      </c>
      <c r="C7" s="490"/>
      <c r="D7" s="491"/>
      <c r="E7" s="553"/>
      <c r="F7" s="553"/>
      <c r="G7" s="553"/>
      <c r="H7" s="553"/>
      <c r="I7" s="553"/>
      <c r="J7" s="553"/>
      <c r="K7" s="553"/>
      <c r="L7" s="553"/>
      <c r="M7" s="553"/>
      <c r="N7" s="553"/>
      <c r="O7" s="553"/>
      <c r="P7" s="553"/>
      <c r="Q7" s="553"/>
      <c r="R7" s="553"/>
      <c r="S7" s="553"/>
      <c r="T7" s="553"/>
      <c r="U7" s="553"/>
      <c r="V7" s="553"/>
      <c r="W7" s="553"/>
      <c r="X7" s="553"/>
    </row>
    <row r="8" spans="1:24" ht="13.5" customHeight="1">
      <c r="A8" s="543" t="s">
        <v>562</v>
      </c>
      <c r="B8" s="549">
        <v>22636</v>
      </c>
      <c r="C8" s="490"/>
      <c r="D8" s="491"/>
    </row>
    <row r="9" spans="1:24" ht="13.5" customHeight="1">
      <c r="A9" s="543" t="s">
        <v>567</v>
      </c>
      <c r="B9" s="549">
        <v>21781</v>
      </c>
      <c r="C9" s="490"/>
      <c r="D9" s="491"/>
      <c r="E9" s="553"/>
      <c r="F9" s="553"/>
      <c r="G9" s="553"/>
      <c r="H9" s="553"/>
      <c r="I9" s="553"/>
      <c r="J9" s="553"/>
      <c r="K9" s="553"/>
      <c r="L9" s="553"/>
      <c r="M9" s="553"/>
      <c r="N9" s="553"/>
      <c r="O9" s="553"/>
      <c r="P9" s="553"/>
      <c r="Q9" s="553"/>
      <c r="R9" s="553"/>
      <c r="S9" s="553"/>
      <c r="T9" s="553"/>
      <c r="U9" s="553"/>
      <c r="V9" s="553"/>
      <c r="W9" s="553"/>
      <c r="X9" s="553"/>
    </row>
    <row r="10" spans="1:24" ht="13.5" customHeight="1">
      <c r="A10" s="543" t="s">
        <v>566</v>
      </c>
      <c r="B10" s="549">
        <v>19910</v>
      </c>
      <c r="C10" s="490"/>
      <c r="D10" s="491"/>
      <c r="E10" s="553"/>
      <c r="F10" s="553"/>
      <c r="G10" s="553"/>
      <c r="H10" s="553"/>
      <c r="I10" s="553"/>
      <c r="J10" s="553"/>
      <c r="K10" s="553"/>
      <c r="L10" s="553"/>
      <c r="M10" s="553"/>
      <c r="N10" s="553"/>
      <c r="O10" s="553"/>
      <c r="P10" s="553"/>
      <c r="Q10" s="553"/>
      <c r="R10" s="553"/>
      <c r="S10" s="553"/>
      <c r="T10" s="553"/>
      <c r="U10" s="553"/>
      <c r="V10" s="553"/>
      <c r="W10" s="553"/>
      <c r="X10" s="553"/>
    </row>
    <row r="11" spans="1:24" ht="13.5" customHeight="1">
      <c r="A11" s="543" t="s">
        <v>558</v>
      </c>
      <c r="B11" s="549">
        <v>11802</v>
      </c>
      <c r="C11" s="490"/>
      <c r="D11" s="491"/>
      <c r="E11" s="553"/>
      <c r="F11" s="553"/>
      <c r="G11" s="553"/>
      <c r="H11" s="553"/>
      <c r="I11" s="553"/>
      <c r="J11" s="553"/>
      <c r="K11" s="553"/>
      <c r="L11" s="553"/>
      <c r="M11" s="553"/>
      <c r="N11" s="553"/>
      <c r="O11" s="553"/>
      <c r="P11" s="553"/>
      <c r="Q11" s="553"/>
      <c r="R11" s="553"/>
      <c r="S11" s="553"/>
      <c r="T11" s="553"/>
      <c r="U11" s="553"/>
      <c r="V11" s="553"/>
      <c r="W11" s="553"/>
      <c r="X11" s="553"/>
    </row>
    <row r="12" spans="1:24" ht="13.5" customHeight="1">
      <c r="A12" s="543" t="s">
        <v>559</v>
      </c>
      <c r="B12" s="549">
        <v>8981</v>
      </c>
      <c r="C12" s="490"/>
      <c r="D12" s="491"/>
      <c r="E12" s="553"/>
      <c r="F12" s="553"/>
      <c r="G12" s="553"/>
      <c r="H12" s="553"/>
      <c r="I12" s="553"/>
      <c r="J12" s="553"/>
      <c r="K12" s="553"/>
      <c r="L12" s="553"/>
      <c r="M12" s="553"/>
      <c r="N12" s="553"/>
      <c r="O12" s="553"/>
      <c r="P12" s="553"/>
      <c r="Q12" s="553"/>
      <c r="R12" s="553"/>
      <c r="S12" s="553"/>
      <c r="T12" s="553"/>
      <c r="U12" s="553"/>
      <c r="V12" s="553"/>
      <c r="W12" s="553"/>
      <c r="X12" s="553"/>
    </row>
    <row r="13" spans="1:24" ht="13.5" customHeight="1">
      <c r="A13" s="543" t="s">
        <v>571</v>
      </c>
      <c r="B13" s="549">
        <v>6409</v>
      </c>
      <c r="C13" s="490"/>
      <c r="D13" s="491"/>
      <c r="E13" s="553"/>
      <c r="F13" s="553"/>
      <c r="G13" s="553"/>
      <c r="H13" s="553"/>
      <c r="I13" s="553"/>
      <c r="J13" s="553"/>
      <c r="K13" s="553"/>
      <c r="L13" s="553"/>
      <c r="M13" s="553"/>
      <c r="N13" s="553"/>
      <c r="O13" s="553"/>
      <c r="P13" s="553"/>
      <c r="Q13" s="553"/>
      <c r="R13" s="553"/>
      <c r="S13" s="553"/>
      <c r="T13" s="553"/>
      <c r="U13" s="553"/>
      <c r="V13" s="553"/>
      <c r="W13" s="553"/>
      <c r="X13" s="553"/>
    </row>
    <row r="14" spans="1:24" ht="13.5" customHeight="1">
      <c r="A14" s="543" t="s">
        <v>570</v>
      </c>
      <c r="B14" s="549">
        <v>5182</v>
      </c>
      <c r="C14" s="490"/>
      <c r="D14" s="491"/>
      <c r="E14" s="553"/>
      <c r="F14" s="553"/>
      <c r="G14" s="553"/>
      <c r="H14" s="553"/>
      <c r="I14" s="553"/>
      <c r="J14" s="553"/>
      <c r="K14" s="553"/>
      <c r="L14" s="553"/>
      <c r="M14" s="553"/>
      <c r="N14" s="553"/>
      <c r="O14" s="553"/>
      <c r="P14" s="553"/>
      <c r="Q14" s="553"/>
      <c r="R14" s="553"/>
      <c r="S14" s="553"/>
      <c r="T14" s="553"/>
      <c r="U14" s="553"/>
      <c r="V14" s="553"/>
      <c r="W14" s="553"/>
      <c r="X14" s="553"/>
    </row>
    <row r="15" spans="1:24" ht="13.5" customHeight="1">
      <c r="A15" s="543" t="s">
        <v>569</v>
      </c>
      <c r="B15" s="549">
        <v>3209</v>
      </c>
      <c r="C15" s="490"/>
      <c r="D15" s="491"/>
      <c r="E15" s="553"/>
      <c r="F15" s="553"/>
      <c r="G15" s="553"/>
      <c r="H15" s="553"/>
      <c r="I15" s="553"/>
      <c r="J15" s="553"/>
      <c r="K15" s="553"/>
      <c r="L15" s="553"/>
      <c r="M15" s="553"/>
      <c r="N15" s="553"/>
      <c r="O15" s="553"/>
      <c r="P15" s="553"/>
      <c r="Q15" s="553"/>
      <c r="R15" s="553"/>
      <c r="S15" s="553"/>
      <c r="T15" s="553"/>
      <c r="U15" s="553"/>
      <c r="V15" s="553"/>
      <c r="W15" s="553"/>
      <c r="X15" s="553"/>
    </row>
    <row r="16" spans="1:24" ht="13.5" customHeight="1">
      <c r="A16" s="543" t="s">
        <v>568</v>
      </c>
      <c r="B16" s="549">
        <v>2342</v>
      </c>
      <c r="C16" s="490"/>
      <c r="D16" s="491"/>
      <c r="E16" s="553"/>
      <c r="F16" s="553"/>
      <c r="G16" s="553"/>
      <c r="H16" s="553"/>
      <c r="I16" s="553"/>
      <c r="J16" s="553"/>
      <c r="K16" s="553"/>
      <c r="L16" s="553"/>
      <c r="M16" s="553"/>
      <c r="N16" s="553"/>
      <c r="O16" s="553"/>
      <c r="P16" s="553"/>
      <c r="Q16" s="553"/>
      <c r="R16" s="553"/>
      <c r="S16" s="553"/>
      <c r="T16" s="553"/>
      <c r="U16" s="553"/>
      <c r="V16" s="553"/>
      <c r="W16" s="553"/>
      <c r="X16" s="553"/>
    </row>
    <row r="17" spans="1:24" ht="13.5" customHeight="1">
      <c r="A17" s="543" t="s">
        <v>560</v>
      </c>
      <c r="B17" s="549">
        <v>362</v>
      </c>
      <c r="C17" s="490"/>
      <c r="D17" s="491"/>
      <c r="E17" s="553"/>
      <c r="F17" s="553"/>
      <c r="G17" s="553"/>
      <c r="H17" s="553"/>
      <c r="I17" s="553"/>
      <c r="J17" s="553"/>
      <c r="K17" s="553"/>
      <c r="L17" s="553"/>
      <c r="M17" s="553"/>
      <c r="N17" s="553"/>
      <c r="O17" s="553"/>
      <c r="P17" s="553"/>
      <c r="Q17" s="553"/>
      <c r="R17" s="553"/>
      <c r="S17" s="553"/>
      <c r="T17" s="553"/>
      <c r="U17" s="553"/>
      <c r="V17" s="553"/>
      <c r="W17" s="553"/>
      <c r="X17" s="553"/>
    </row>
    <row r="18" spans="1:24" ht="13.5" customHeight="1">
      <c r="A18" s="543" t="s">
        <v>561</v>
      </c>
      <c r="B18" s="549">
        <v>300</v>
      </c>
      <c r="C18" s="490"/>
      <c r="D18" s="491"/>
      <c r="E18" s="553"/>
      <c r="F18" s="553"/>
      <c r="G18" s="553"/>
      <c r="H18" s="553"/>
      <c r="I18" s="553"/>
      <c r="J18" s="553"/>
      <c r="K18" s="553"/>
      <c r="L18" s="553"/>
      <c r="M18" s="553"/>
      <c r="N18" s="553"/>
      <c r="O18" s="553"/>
      <c r="P18" s="553"/>
      <c r="Q18" s="553"/>
      <c r="R18" s="553"/>
      <c r="S18" s="553"/>
      <c r="T18" s="553"/>
      <c r="U18" s="553"/>
      <c r="V18" s="553"/>
      <c r="W18" s="553"/>
      <c r="X18" s="553"/>
    </row>
    <row r="19" spans="1:24" ht="13.5" customHeight="1">
      <c r="A19" s="543" t="s">
        <v>573</v>
      </c>
      <c r="B19" s="549">
        <v>290</v>
      </c>
      <c r="C19" s="490"/>
      <c r="D19" s="491"/>
      <c r="E19" s="553"/>
      <c r="F19" s="553"/>
      <c r="G19" s="553"/>
      <c r="H19" s="553"/>
      <c r="I19" s="553"/>
      <c r="J19" s="553"/>
      <c r="K19" s="553"/>
      <c r="L19" s="553"/>
      <c r="M19" s="553"/>
      <c r="N19" s="553"/>
      <c r="O19" s="553"/>
      <c r="P19" s="553"/>
      <c r="Q19" s="553"/>
      <c r="R19" s="553"/>
      <c r="S19" s="553"/>
      <c r="T19" s="553"/>
      <c r="U19" s="553"/>
      <c r="V19" s="553"/>
      <c r="W19" s="553"/>
      <c r="X19" s="553"/>
    </row>
    <row r="20" spans="1:24" ht="13.5" customHeight="1">
      <c r="A20" s="543" t="s">
        <v>572</v>
      </c>
      <c r="B20" s="549">
        <v>115</v>
      </c>
      <c r="C20" s="490"/>
      <c r="D20" s="491"/>
      <c r="E20" s="553"/>
      <c r="F20" s="553"/>
      <c r="G20" s="553"/>
      <c r="H20" s="553"/>
      <c r="I20" s="553"/>
      <c r="J20" s="553"/>
      <c r="K20" s="553"/>
      <c r="L20" s="553"/>
      <c r="M20" s="553"/>
      <c r="N20" s="553"/>
      <c r="O20" s="553"/>
      <c r="P20" s="553"/>
      <c r="Q20" s="553"/>
      <c r="R20" s="553"/>
      <c r="S20" s="553"/>
      <c r="T20" s="553"/>
      <c r="U20" s="553"/>
      <c r="V20" s="553"/>
      <c r="W20" s="553"/>
      <c r="X20" s="553"/>
    </row>
    <row r="21" spans="1:24" ht="13.5" customHeight="1">
      <c r="A21" s="543" t="s">
        <v>575</v>
      </c>
      <c r="B21" s="549">
        <v>59</v>
      </c>
      <c r="C21" s="490"/>
      <c r="D21" s="491"/>
      <c r="E21" s="553"/>
      <c r="F21" s="553"/>
      <c r="G21" s="553"/>
      <c r="H21" s="553"/>
      <c r="I21" s="553"/>
      <c r="J21" s="553"/>
      <c r="K21" s="553"/>
      <c r="L21" s="553"/>
      <c r="M21" s="553"/>
      <c r="N21" s="553"/>
      <c r="O21" s="553"/>
      <c r="P21" s="553"/>
      <c r="Q21" s="553"/>
      <c r="R21" s="553"/>
      <c r="S21" s="553"/>
      <c r="T21" s="553"/>
      <c r="U21" s="553"/>
      <c r="V21" s="553"/>
      <c r="W21" s="553"/>
      <c r="X21" s="553"/>
    </row>
    <row r="22" spans="1:24" ht="13.5" customHeight="1">
      <c r="A22" s="543" t="s">
        <v>574</v>
      </c>
      <c r="B22" s="549">
        <v>10</v>
      </c>
      <c r="C22" s="490"/>
      <c r="D22" s="491"/>
      <c r="E22" s="553"/>
      <c r="F22" s="553"/>
      <c r="G22" s="553"/>
      <c r="H22" s="553"/>
      <c r="I22" s="553"/>
      <c r="J22" s="553"/>
      <c r="K22" s="553"/>
      <c r="L22" s="553"/>
      <c r="M22" s="553"/>
      <c r="N22" s="553"/>
      <c r="O22" s="553"/>
      <c r="P22" s="553"/>
      <c r="Q22" s="553"/>
      <c r="R22" s="553"/>
      <c r="S22" s="553"/>
      <c r="T22" s="553"/>
      <c r="U22" s="553"/>
      <c r="V22" s="553"/>
      <c r="W22" s="553"/>
      <c r="X22" s="553"/>
    </row>
    <row r="23" spans="1:24" ht="13.5" customHeight="1">
      <c r="A23" s="543"/>
      <c r="B23" s="543"/>
      <c r="C23" s="490"/>
      <c r="D23" s="491"/>
      <c r="E23" s="553"/>
      <c r="F23" s="553"/>
      <c r="G23" s="553"/>
      <c r="H23" s="553"/>
      <c r="I23" s="553"/>
      <c r="J23" s="553"/>
      <c r="K23" s="553"/>
      <c r="L23" s="553"/>
      <c r="M23" s="553"/>
      <c r="N23" s="553"/>
      <c r="O23" s="553"/>
      <c r="P23" s="553"/>
      <c r="Q23" s="553"/>
      <c r="R23" s="553"/>
      <c r="S23" s="553"/>
      <c r="T23" s="553"/>
      <c r="U23" s="553"/>
      <c r="V23" s="553"/>
      <c r="W23" s="553"/>
      <c r="X23" s="553"/>
    </row>
    <row r="24" spans="1:24" ht="13.5" customHeight="1">
      <c r="C24" s="490"/>
      <c r="D24" s="491"/>
      <c r="E24" s="553"/>
      <c r="F24" s="553"/>
      <c r="G24" s="553"/>
      <c r="H24" s="553"/>
      <c r="I24" s="553"/>
      <c r="J24" s="553"/>
      <c r="K24" s="553"/>
      <c r="L24" s="553"/>
      <c r="M24" s="553"/>
      <c r="N24" s="553"/>
      <c r="O24" s="553"/>
      <c r="P24" s="553"/>
      <c r="Q24" s="553"/>
      <c r="R24" s="553"/>
      <c r="S24" s="553"/>
      <c r="T24" s="553"/>
      <c r="U24" s="553"/>
      <c r="V24" s="553"/>
      <c r="W24" s="553"/>
      <c r="X24" s="553"/>
    </row>
    <row r="25" spans="1:24" ht="13.5" customHeight="1">
      <c r="C25" s="554"/>
      <c r="D25" s="555"/>
      <c r="E25" s="553"/>
      <c r="F25" s="553"/>
      <c r="G25" s="553"/>
      <c r="H25" s="553"/>
      <c r="I25" s="553"/>
      <c r="J25" s="553"/>
      <c r="K25" s="553"/>
      <c r="L25" s="553"/>
      <c r="M25" s="553"/>
      <c r="N25" s="553"/>
      <c r="O25" s="553"/>
      <c r="P25" s="553"/>
      <c r="Q25" s="553"/>
      <c r="R25" s="553"/>
      <c r="S25" s="553"/>
      <c r="T25" s="553"/>
      <c r="U25" s="553"/>
      <c r="V25" s="553"/>
      <c r="W25" s="553"/>
      <c r="X25" s="553"/>
    </row>
    <row r="26" spans="1:24" ht="13.5" customHeight="1">
      <c r="C26" s="556"/>
      <c r="D26" s="556"/>
      <c r="E26" s="553"/>
      <c r="F26" s="553"/>
      <c r="G26" s="553"/>
      <c r="H26" s="553"/>
      <c r="I26" s="553"/>
      <c r="J26" s="553"/>
      <c r="K26" s="553"/>
      <c r="L26" s="553"/>
      <c r="M26" s="553"/>
      <c r="N26" s="553"/>
      <c r="O26" s="553"/>
      <c r="P26" s="553"/>
      <c r="Q26" s="553"/>
      <c r="R26" s="553"/>
      <c r="S26" s="553"/>
      <c r="T26" s="553"/>
      <c r="U26" s="553"/>
      <c r="V26" s="553"/>
      <c r="W26" s="553"/>
      <c r="X26" s="553"/>
    </row>
    <row r="27" spans="1:24" ht="13.5" customHeight="1">
      <c r="C27" s="556"/>
      <c r="D27" s="556"/>
      <c r="E27" s="557"/>
      <c r="F27" s="553"/>
      <c r="G27" s="553"/>
      <c r="H27" s="553"/>
      <c r="I27" s="553"/>
      <c r="J27" s="553"/>
      <c r="K27" s="553"/>
      <c r="L27" s="553"/>
      <c r="M27" s="553"/>
      <c r="N27" s="553"/>
      <c r="O27" s="553"/>
      <c r="P27" s="553"/>
      <c r="Q27" s="553"/>
      <c r="R27" s="553"/>
      <c r="S27" s="553"/>
      <c r="T27" s="553"/>
      <c r="U27" s="553"/>
      <c r="V27" s="553"/>
      <c r="W27" s="553"/>
      <c r="X27" s="553"/>
    </row>
    <row r="28" spans="1:24" ht="16.5" customHeight="1">
      <c r="C28" s="556"/>
      <c r="D28" s="556"/>
      <c r="E28" s="557"/>
      <c r="F28" s="553"/>
      <c r="G28" s="553"/>
      <c r="H28" s="553"/>
      <c r="I28" s="553"/>
      <c r="J28" s="553"/>
      <c r="K28" s="553"/>
      <c r="L28" s="553"/>
      <c r="M28" s="553"/>
      <c r="N28" s="553"/>
      <c r="O28" s="553"/>
      <c r="P28" s="553"/>
      <c r="Q28" s="553"/>
      <c r="R28" s="553"/>
      <c r="S28" s="553"/>
      <c r="T28" s="553"/>
      <c r="U28" s="553"/>
      <c r="V28" s="553"/>
      <c r="W28" s="553"/>
      <c r="X28" s="553"/>
    </row>
    <row r="29" spans="1:24" ht="16.5" customHeight="1">
      <c r="C29" s="556"/>
      <c r="D29" s="556"/>
      <c r="E29" s="553"/>
      <c r="F29" s="553"/>
      <c r="G29" s="553"/>
      <c r="H29" s="553"/>
      <c r="I29" s="553"/>
      <c r="J29" s="553"/>
      <c r="K29" s="553"/>
      <c r="L29" s="553"/>
      <c r="M29" s="553"/>
      <c r="N29" s="553"/>
      <c r="O29" s="553"/>
      <c r="P29" s="553"/>
      <c r="Q29" s="553"/>
      <c r="R29" s="553"/>
      <c r="S29" s="553"/>
      <c r="T29" s="553"/>
      <c r="U29" s="553"/>
      <c r="V29" s="553"/>
      <c r="W29" s="553"/>
      <c r="X29" s="553"/>
    </row>
    <row r="30" spans="1:24" ht="16.5" customHeight="1">
      <c r="E30" s="553"/>
      <c r="F30" s="553"/>
      <c r="G30" s="553"/>
      <c r="H30" s="553"/>
      <c r="I30" s="553"/>
      <c r="J30" s="553"/>
      <c r="K30" s="553"/>
      <c r="L30" s="553"/>
      <c r="M30" s="553"/>
      <c r="N30" s="553"/>
      <c r="O30" s="553"/>
      <c r="P30" s="553"/>
      <c r="Q30" s="553"/>
      <c r="R30" s="553"/>
      <c r="S30" s="553"/>
      <c r="T30" s="553"/>
      <c r="U30" s="553"/>
      <c r="V30" s="553"/>
      <c r="W30" s="553"/>
      <c r="X30" s="553"/>
    </row>
    <row r="31" spans="1:24" ht="16.5" customHeight="1">
      <c r="E31" s="553"/>
      <c r="F31" s="553"/>
      <c r="G31" s="553"/>
      <c r="H31" s="553"/>
      <c r="I31" s="553"/>
      <c r="J31" s="553"/>
      <c r="K31" s="553"/>
      <c r="L31" s="553"/>
      <c r="M31" s="553"/>
      <c r="N31" s="553"/>
      <c r="O31" s="553"/>
      <c r="P31" s="553"/>
      <c r="Q31" s="553"/>
      <c r="R31" s="553"/>
      <c r="S31" s="553"/>
      <c r="T31" s="553"/>
      <c r="U31" s="553"/>
      <c r="V31" s="553"/>
      <c r="W31" s="553"/>
      <c r="X31" s="553"/>
    </row>
    <row r="32" spans="1:24" ht="29.25" customHeight="1">
      <c r="E32" s="553"/>
      <c r="F32" s="553"/>
      <c r="G32" s="553"/>
      <c r="H32" s="553"/>
      <c r="K32" s="553"/>
      <c r="L32" s="553"/>
      <c r="M32" s="553"/>
      <c r="N32" s="553"/>
      <c r="O32" s="553"/>
      <c r="P32" s="553"/>
      <c r="Q32" s="553"/>
      <c r="R32" s="553"/>
      <c r="S32" s="553"/>
      <c r="T32" s="553"/>
      <c r="U32" s="553"/>
      <c r="V32" s="553"/>
      <c r="W32" s="553"/>
      <c r="X32" s="553"/>
    </row>
    <row r="33" spans="1:24" ht="53.25" customHeight="1">
      <c r="E33" s="553"/>
      <c r="F33" s="553"/>
      <c r="G33" s="558" t="s">
        <v>88</v>
      </c>
      <c r="H33" s="559">
        <v>232684</v>
      </c>
      <c r="K33" s="553"/>
      <c r="L33" s="553"/>
      <c r="M33" s="553"/>
      <c r="N33" s="553"/>
      <c r="O33" s="553"/>
      <c r="P33" s="553"/>
      <c r="Q33" s="553"/>
      <c r="R33" s="553"/>
      <c r="S33" s="553"/>
      <c r="T33" s="553"/>
      <c r="U33" s="553"/>
      <c r="V33" s="553"/>
      <c r="W33" s="553"/>
      <c r="X33" s="553"/>
    </row>
    <row r="34" spans="1:24" ht="34.5" customHeight="1">
      <c r="E34" s="553"/>
      <c r="F34" s="553"/>
      <c r="G34" s="553"/>
      <c r="H34" s="553"/>
      <c r="I34" s="553"/>
      <c r="J34" s="553"/>
      <c r="K34" s="553"/>
      <c r="L34" s="553"/>
      <c r="M34" s="553"/>
      <c r="N34" s="553"/>
      <c r="O34" s="553"/>
      <c r="P34" s="553"/>
      <c r="Q34" s="553"/>
      <c r="R34" s="553"/>
      <c r="S34" s="553"/>
      <c r="T34" s="553"/>
      <c r="U34" s="553"/>
      <c r="V34" s="553"/>
      <c r="W34" s="553"/>
      <c r="X34" s="553"/>
    </row>
    <row r="35" spans="1:24" ht="8.1" customHeight="1">
      <c r="C35" s="560"/>
      <c r="E35" s="553"/>
      <c r="F35" s="553"/>
      <c r="G35" s="553"/>
      <c r="H35" s="553"/>
      <c r="I35" s="553"/>
      <c r="J35" s="553"/>
      <c r="K35" s="553"/>
      <c r="L35" s="553"/>
      <c r="M35" s="553"/>
      <c r="N35" s="553"/>
      <c r="O35" s="553"/>
      <c r="P35" s="553"/>
      <c r="Q35" s="553"/>
      <c r="R35" s="553"/>
      <c r="S35" s="553"/>
      <c r="T35" s="553"/>
      <c r="U35" s="553"/>
      <c r="V35" s="553"/>
      <c r="W35" s="553"/>
      <c r="X35" s="553"/>
    </row>
    <row r="36" spans="1:24" ht="10.5" customHeight="1">
      <c r="A36" s="561" t="s">
        <v>91</v>
      </c>
      <c r="E36" s="553"/>
      <c r="F36" s="553"/>
      <c r="G36" s="553"/>
      <c r="H36" s="553"/>
      <c r="I36" s="553"/>
      <c r="J36" s="553"/>
      <c r="K36" s="553"/>
      <c r="L36" s="553"/>
      <c r="M36" s="553"/>
      <c r="N36" s="553"/>
      <c r="O36" s="553"/>
      <c r="P36" s="553"/>
      <c r="Q36" s="553"/>
      <c r="R36" s="553"/>
      <c r="S36" s="553"/>
      <c r="T36" s="553"/>
      <c r="U36" s="553"/>
      <c r="V36" s="553"/>
      <c r="W36" s="553"/>
      <c r="X36" s="553"/>
    </row>
    <row r="37" spans="1:24" ht="10.5" customHeight="1">
      <c r="A37" s="561" t="s">
        <v>92</v>
      </c>
      <c r="E37" s="553"/>
      <c r="F37" s="553"/>
      <c r="G37" s="553"/>
      <c r="H37" s="553"/>
      <c r="I37" s="553"/>
      <c r="J37" s="553"/>
      <c r="K37" s="553"/>
      <c r="L37" s="553"/>
      <c r="M37" s="553"/>
      <c r="N37" s="553"/>
      <c r="O37" s="553"/>
      <c r="P37" s="553"/>
      <c r="Q37" s="553"/>
      <c r="R37" s="553"/>
      <c r="S37" s="553"/>
      <c r="T37" s="553"/>
      <c r="U37" s="553"/>
      <c r="V37" s="553"/>
      <c r="W37" s="553"/>
      <c r="X37" s="553"/>
    </row>
    <row r="38" spans="1:24" ht="15.75">
      <c r="E38" s="553"/>
      <c r="F38" s="553"/>
      <c r="G38" s="553"/>
      <c r="H38" s="553"/>
      <c r="I38" s="553"/>
      <c r="J38" s="553"/>
      <c r="K38" s="553"/>
      <c r="L38" s="553"/>
      <c r="M38" s="553"/>
      <c r="N38" s="553"/>
      <c r="O38" s="553"/>
      <c r="P38" s="553"/>
      <c r="Q38" s="553"/>
      <c r="R38" s="553"/>
      <c r="S38" s="553"/>
      <c r="T38" s="553"/>
      <c r="U38" s="553"/>
      <c r="V38" s="553"/>
      <c r="W38" s="553"/>
      <c r="X38" s="553"/>
    </row>
    <row r="39" spans="1:24" ht="15.75">
      <c r="E39" s="553"/>
      <c r="F39" s="553"/>
      <c r="G39" s="553"/>
      <c r="H39" s="553"/>
      <c r="I39" s="553"/>
      <c r="J39" s="553"/>
      <c r="K39" s="553"/>
      <c r="L39" s="553"/>
      <c r="M39" s="553"/>
      <c r="N39" s="553"/>
      <c r="O39" s="553"/>
      <c r="P39" s="553"/>
      <c r="Q39" s="553"/>
      <c r="R39" s="553"/>
      <c r="S39" s="553"/>
      <c r="T39" s="553"/>
      <c r="U39" s="553"/>
      <c r="V39" s="553"/>
      <c r="W39" s="553"/>
      <c r="X39" s="553"/>
    </row>
    <row r="40" spans="1:24" ht="15.75">
      <c r="E40" s="553"/>
      <c r="F40" s="553"/>
      <c r="G40" s="553"/>
      <c r="H40" s="553"/>
      <c r="I40" s="553"/>
      <c r="J40" s="553"/>
      <c r="K40" s="553"/>
      <c r="L40" s="553"/>
      <c r="M40" s="553"/>
      <c r="N40" s="553"/>
      <c r="O40" s="553"/>
      <c r="P40" s="553"/>
      <c r="Q40" s="553"/>
      <c r="R40" s="553"/>
      <c r="S40" s="553"/>
      <c r="T40" s="553"/>
      <c r="U40" s="553"/>
      <c r="V40" s="553"/>
      <c r="W40" s="553"/>
      <c r="X40" s="553"/>
    </row>
    <row r="41" spans="1:24" ht="15.75">
      <c r="E41" s="553"/>
      <c r="F41" s="553"/>
      <c r="G41" s="553"/>
      <c r="H41" s="553"/>
      <c r="I41" s="553"/>
      <c r="J41" s="553"/>
      <c r="K41" s="553"/>
      <c r="L41" s="553"/>
      <c r="M41" s="553"/>
      <c r="N41" s="553"/>
      <c r="O41" s="553"/>
      <c r="P41" s="553"/>
      <c r="Q41" s="553"/>
      <c r="R41" s="553"/>
      <c r="S41" s="553"/>
      <c r="T41" s="553"/>
      <c r="U41" s="553"/>
      <c r="V41" s="553"/>
      <c r="W41" s="553"/>
      <c r="X41" s="553"/>
    </row>
    <row r="42" spans="1:24" ht="15.75">
      <c r="E42" s="553"/>
      <c r="F42" s="553"/>
      <c r="G42" s="553"/>
      <c r="H42" s="553"/>
      <c r="I42" s="553"/>
      <c r="J42" s="553"/>
      <c r="K42" s="553"/>
      <c r="L42" s="553"/>
      <c r="M42" s="553"/>
      <c r="N42" s="553"/>
      <c r="O42" s="553"/>
      <c r="P42" s="553"/>
      <c r="Q42" s="553"/>
      <c r="R42" s="553"/>
      <c r="S42" s="553"/>
      <c r="T42" s="553"/>
      <c r="U42" s="553"/>
      <c r="V42" s="553"/>
      <c r="W42" s="553"/>
      <c r="X42" s="553"/>
    </row>
    <row r="43" spans="1:24" ht="15.75">
      <c r="E43" s="553"/>
      <c r="F43" s="553"/>
      <c r="G43" s="553"/>
      <c r="H43" s="553"/>
      <c r="I43" s="553"/>
      <c r="J43" s="553"/>
      <c r="K43" s="553"/>
      <c r="L43" s="553"/>
      <c r="M43" s="553"/>
      <c r="N43" s="553"/>
      <c r="O43" s="553"/>
      <c r="P43" s="553"/>
      <c r="Q43" s="553"/>
      <c r="R43" s="553"/>
      <c r="S43" s="553"/>
      <c r="T43" s="553"/>
      <c r="U43" s="553"/>
      <c r="V43" s="553"/>
      <c r="W43" s="553"/>
      <c r="X43" s="553"/>
    </row>
    <row r="44" spans="1:24" ht="15.75">
      <c r="E44" s="553"/>
      <c r="F44" s="553"/>
      <c r="G44" s="553"/>
      <c r="H44" s="553"/>
      <c r="I44" s="553"/>
      <c r="J44" s="553"/>
      <c r="K44" s="553"/>
      <c r="L44" s="553"/>
      <c r="M44" s="553"/>
      <c r="N44" s="553"/>
      <c r="O44" s="553"/>
      <c r="P44" s="553"/>
      <c r="Q44" s="553"/>
      <c r="R44" s="553"/>
      <c r="S44" s="553"/>
      <c r="T44" s="553"/>
      <c r="U44" s="553"/>
      <c r="V44" s="553"/>
      <c r="W44" s="553"/>
      <c r="X44" s="553"/>
    </row>
    <row r="45" spans="1:24" ht="15.75">
      <c r="E45" s="553"/>
      <c r="F45" s="553"/>
      <c r="G45" s="553"/>
      <c r="H45" s="553"/>
      <c r="I45" s="553"/>
      <c r="J45" s="553"/>
      <c r="K45" s="553"/>
      <c r="L45" s="553"/>
      <c r="M45" s="553"/>
      <c r="N45" s="553"/>
      <c r="O45" s="553"/>
      <c r="P45" s="553"/>
      <c r="Q45" s="553"/>
      <c r="R45" s="553"/>
      <c r="S45" s="553"/>
      <c r="T45" s="553"/>
      <c r="U45" s="553"/>
      <c r="V45" s="553"/>
      <c r="W45" s="553"/>
      <c r="X45" s="553"/>
    </row>
    <row r="46" spans="1:24" ht="15.75">
      <c r="E46" s="553"/>
      <c r="F46" s="553"/>
      <c r="G46" s="553"/>
      <c r="H46" s="553"/>
      <c r="I46" s="553"/>
      <c r="J46" s="553"/>
      <c r="K46" s="553"/>
      <c r="L46" s="553"/>
      <c r="M46" s="553"/>
      <c r="N46" s="553"/>
      <c r="O46" s="553"/>
      <c r="P46" s="553"/>
      <c r="Q46" s="553"/>
      <c r="R46" s="553"/>
      <c r="S46" s="553"/>
      <c r="T46" s="553"/>
      <c r="U46" s="553"/>
      <c r="V46" s="553"/>
      <c r="W46" s="553"/>
      <c r="X46" s="553"/>
    </row>
    <row r="47" spans="1:24" ht="15.75">
      <c r="E47" s="553"/>
      <c r="F47" s="553"/>
      <c r="G47" s="553"/>
      <c r="H47" s="553"/>
      <c r="I47" s="553"/>
      <c r="J47" s="553"/>
      <c r="K47" s="553"/>
      <c r="L47" s="553"/>
      <c r="M47" s="553"/>
      <c r="N47" s="553"/>
      <c r="O47" s="553"/>
      <c r="P47" s="553"/>
      <c r="Q47" s="553"/>
      <c r="R47" s="553"/>
      <c r="S47" s="553"/>
      <c r="T47" s="553"/>
      <c r="U47" s="553"/>
      <c r="V47" s="553"/>
      <c r="W47" s="553"/>
      <c r="X47" s="553"/>
    </row>
    <row r="48" spans="1:24" ht="15.75">
      <c r="E48" s="553"/>
      <c r="F48" s="553"/>
      <c r="G48" s="553"/>
      <c r="H48" s="553"/>
      <c r="I48" s="553"/>
      <c r="J48" s="553"/>
      <c r="K48" s="553"/>
      <c r="L48" s="553"/>
      <c r="M48" s="553"/>
      <c r="N48" s="553"/>
      <c r="O48" s="553"/>
      <c r="P48" s="553"/>
      <c r="Q48" s="553"/>
      <c r="R48" s="553"/>
      <c r="S48" s="553"/>
      <c r="T48" s="553"/>
      <c r="U48" s="553"/>
      <c r="V48" s="553"/>
      <c r="W48" s="553"/>
      <c r="X48" s="553"/>
    </row>
    <row r="49" spans="5:24" ht="15.75">
      <c r="E49" s="553"/>
      <c r="F49" s="553"/>
      <c r="G49" s="553"/>
      <c r="H49" s="553"/>
      <c r="I49" s="553"/>
      <c r="J49" s="553"/>
      <c r="K49" s="553"/>
      <c r="L49" s="553"/>
      <c r="M49" s="553"/>
      <c r="N49" s="553"/>
      <c r="O49" s="553"/>
      <c r="P49" s="553"/>
      <c r="Q49" s="553"/>
      <c r="R49" s="553"/>
      <c r="S49" s="553"/>
      <c r="T49" s="553"/>
      <c r="U49" s="553"/>
      <c r="V49" s="553"/>
      <c r="W49" s="553"/>
      <c r="X49" s="553"/>
    </row>
    <row r="50" spans="5:24" ht="15.75">
      <c r="E50" s="553"/>
      <c r="F50" s="553"/>
      <c r="G50" s="553"/>
      <c r="H50" s="553"/>
      <c r="I50" s="553"/>
      <c r="J50" s="553"/>
      <c r="K50" s="553"/>
      <c r="L50" s="553"/>
      <c r="M50" s="553"/>
      <c r="N50" s="553"/>
      <c r="O50" s="553"/>
      <c r="P50" s="553"/>
      <c r="Q50" s="553"/>
      <c r="R50" s="553"/>
      <c r="S50" s="553"/>
      <c r="T50" s="553"/>
      <c r="U50" s="553"/>
      <c r="V50" s="553"/>
      <c r="W50" s="553"/>
      <c r="X50" s="553"/>
    </row>
    <row r="51" spans="5:24" ht="15.75">
      <c r="E51" s="553"/>
      <c r="F51" s="553"/>
      <c r="G51" s="553"/>
      <c r="H51" s="553"/>
      <c r="I51" s="553"/>
      <c r="J51" s="553"/>
      <c r="K51" s="553"/>
      <c r="L51" s="553"/>
      <c r="M51" s="553"/>
      <c r="N51" s="553"/>
      <c r="O51" s="553"/>
      <c r="P51" s="553"/>
      <c r="Q51" s="553"/>
      <c r="R51" s="553"/>
      <c r="S51" s="553"/>
      <c r="T51" s="553"/>
      <c r="U51" s="553"/>
      <c r="V51" s="553"/>
      <c r="W51" s="553"/>
      <c r="X51" s="553"/>
    </row>
    <row r="52" spans="5:24" ht="15.75">
      <c r="E52" s="553"/>
      <c r="F52" s="553"/>
      <c r="G52" s="553"/>
      <c r="H52" s="553"/>
      <c r="I52" s="553"/>
      <c r="J52" s="553"/>
      <c r="K52" s="553"/>
      <c r="L52" s="553"/>
      <c r="M52" s="553"/>
      <c r="N52" s="553"/>
      <c r="O52" s="553"/>
      <c r="P52" s="553"/>
      <c r="Q52" s="553"/>
      <c r="R52" s="553"/>
      <c r="S52" s="553"/>
      <c r="T52" s="553"/>
      <c r="U52" s="553"/>
      <c r="V52" s="553"/>
      <c r="W52" s="553"/>
      <c r="X52" s="553"/>
    </row>
    <row r="53" spans="5:24" ht="15.75">
      <c r="E53" s="553"/>
      <c r="F53" s="553"/>
      <c r="G53" s="553"/>
      <c r="H53" s="553"/>
      <c r="I53" s="553"/>
      <c r="J53" s="553"/>
      <c r="K53" s="553"/>
      <c r="L53" s="553"/>
      <c r="M53" s="553"/>
      <c r="N53" s="553"/>
      <c r="O53" s="553"/>
      <c r="P53" s="553"/>
      <c r="Q53" s="553"/>
      <c r="R53" s="553"/>
      <c r="S53" s="553"/>
      <c r="T53" s="553"/>
      <c r="U53" s="553"/>
      <c r="V53" s="553"/>
      <c r="W53" s="553"/>
      <c r="X53" s="553"/>
    </row>
    <row r="54" spans="5:24" ht="15.75">
      <c r="E54" s="553"/>
      <c r="F54" s="553"/>
      <c r="G54" s="553"/>
      <c r="H54" s="553"/>
      <c r="I54" s="553"/>
      <c r="J54" s="553"/>
      <c r="K54" s="553"/>
      <c r="L54" s="553"/>
      <c r="M54" s="553"/>
      <c r="N54" s="553"/>
      <c r="O54" s="553"/>
      <c r="P54" s="553"/>
      <c r="Q54" s="553"/>
      <c r="R54" s="553"/>
      <c r="S54" s="553"/>
      <c r="T54" s="553"/>
      <c r="U54" s="553"/>
      <c r="V54" s="553"/>
      <c r="W54" s="553"/>
      <c r="X54" s="553"/>
    </row>
    <row r="55" spans="5:24" ht="15.75">
      <c r="E55" s="553"/>
      <c r="F55" s="553"/>
      <c r="G55" s="553"/>
      <c r="H55" s="553"/>
      <c r="I55" s="553"/>
      <c r="J55" s="553"/>
      <c r="K55" s="553"/>
      <c r="L55" s="553"/>
      <c r="M55" s="553"/>
      <c r="N55" s="553"/>
      <c r="O55" s="553"/>
      <c r="P55" s="553"/>
      <c r="Q55" s="553"/>
      <c r="R55" s="553"/>
      <c r="S55" s="553"/>
      <c r="T55" s="553"/>
      <c r="U55" s="553"/>
      <c r="V55" s="553"/>
      <c r="W55" s="553"/>
      <c r="X55" s="553"/>
    </row>
    <row r="56" spans="5:24" ht="15.75">
      <c r="E56" s="553"/>
      <c r="F56" s="553"/>
      <c r="G56" s="553"/>
      <c r="H56" s="553"/>
      <c r="I56" s="553"/>
      <c r="J56" s="553"/>
      <c r="K56" s="553"/>
      <c r="L56" s="553"/>
      <c r="M56" s="553"/>
      <c r="N56" s="553"/>
      <c r="O56" s="553"/>
      <c r="P56" s="553"/>
      <c r="Q56" s="553"/>
      <c r="R56" s="553"/>
      <c r="S56" s="553"/>
      <c r="T56" s="553"/>
      <c r="U56" s="553"/>
      <c r="V56" s="553"/>
      <c r="W56" s="553"/>
      <c r="X56" s="553"/>
    </row>
    <row r="57" spans="5:24" ht="15.75">
      <c r="E57" s="553"/>
      <c r="F57" s="553"/>
      <c r="G57" s="553"/>
      <c r="H57" s="553"/>
      <c r="I57" s="553"/>
      <c r="J57" s="553"/>
      <c r="K57" s="553"/>
      <c r="L57" s="553"/>
      <c r="M57" s="553"/>
      <c r="N57" s="553"/>
      <c r="O57" s="553"/>
      <c r="P57" s="553"/>
      <c r="Q57" s="553"/>
      <c r="R57" s="553"/>
      <c r="S57" s="553"/>
      <c r="T57" s="553"/>
      <c r="U57" s="553"/>
      <c r="V57" s="553"/>
      <c r="W57" s="553"/>
      <c r="X57" s="553"/>
    </row>
    <row r="58" spans="5:24" ht="15.75">
      <c r="E58" s="553"/>
      <c r="F58" s="553"/>
      <c r="G58" s="553"/>
      <c r="H58" s="553"/>
      <c r="I58" s="553"/>
      <c r="J58" s="553"/>
      <c r="K58" s="553"/>
      <c r="L58" s="553"/>
      <c r="M58" s="553"/>
      <c r="N58" s="553"/>
      <c r="O58" s="553"/>
      <c r="P58" s="553"/>
      <c r="Q58" s="553"/>
      <c r="R58" s="553"/>
      <c r="S58" s="553"/>
      <c r="T58" s="553"/>
      <c r="U58" s="553"/>
      <c r="V58" s="553"/>
      <c r="W58" s="553"/>
      <c r="X58" s="553"/>
    </row>
    <row r="59" spans="5:24" ht="15.75">
      <c r="E59" s="553"/>
      <c r="F59" s="553"/>
      <c r="G59" s="553"/>
      <c r="H59" s="553"/>
      <c r="I59" s="553"/>
      <c r="J59" s="553"/>
      <c r="K59" s="553"/>
      <c r="L59" s="553"/>
      <c r="M59" s="553"/>
      <c r="N59" s="553"/>
      <c r="O59" s="553"/>
      <c r="P59" s="553"/>
      <c r="Q59" s="553"/>
      <c r="R59" s="553"/>
      <c r="S59" s="553"/>
      <c r="T59" s="553"/>
      <c r="U59" s="553"/>
      <c r="V59" s="553"/>
      <c r="W59" s="553"/>
      <c r="X59" s="553"/>
    </row>
    <row r="60" spans="5:24" ht="15.75">
      <c r="E60" s="553"/>
      <c r="F60" s="553"/>
      <c r="G60" s="553"/>
      <c r="H60" s="553"/>
      <c r="I60" s="553"/>
      <c r="J60" s="553"/>
      <c r="K60" s="553"/>
      <c r="L60" s="553"/>
      <c r="M60" s="553"/>
      <c r="N60" s="553"/>
      <c r="O60" s="553"/>
      <c r="P60" s="553"/>
      <c r="Q60" s="553"/>
      <c r="R60" s="553"/>
      <c r="S60" s="553"/>
      <c r="T60" s="553"/>
      <c r="U60" s="553"/>
      <c r="V60" s="553"/>
      <c r="W60" s="553"/>
      <c r="X60" s="553"/>
    </row>
    <row r="61" spans="5:24" ht="15.75">
      <c r="E61" s="553"/>
      <c r="F61" s="553"/>
      <c r="G61" s="553"/>
      <c r="H61" s="553"/>
      <c r="I61" s="553"/>
      <c r="J61" s="553"/>
      <c r="K61" s="553"/>
      <c r="L61" s="553"/>
      <c r="M61" s="553"/>
      <c r="N61" s="553"/>
      <c r="O61" s="553"/>
      <c r="P61" s="553"/>
      <c r="Q61" s="553"/>
      <c r="R61" s="553"/>
      <c r="S61" s="553"/>
      <c r="T61" s="553"/>
      <c r="U61" s="553"/>
      <c r="V61" s="553"/>
      <c r="W61" s="553"/>
      <c r="X61" s="553"/>
    </row>
    <row r="62" spans="5:24" ht="15.75">
      <c r="E62" s="553"/>
      <c r="F62" s="553"/>
      <c r="G62" s="553"/>
      <c r="H62" s="553"/>
      <c r="I62" s="553"/>
      <c r="J62" s="553"/>
      <c r="K62" s="553"/>
      <c r="L62" s="553"/>
      <c r="M62" s="553"/>
      <c r="N62" s="553"/>
      <c r="O62" s="553"/>
      <c r="P62" s="553"/>
      <c r="Q62" s="553"/>
      <c r="R62" s="553"/>
      <c r="S62" s="553"/>
      <c r="T62" s="553"/>
      <c r="U62" s="553"/>
      <c r="V62" s="553"/>
      <c r="W62" s="553"/>
      <c r="X62" s="553"/>
    </row>
    <row r="63" spans="5:24" ht="15.75">
      <c r="E63" s="553"/>
      <c r="F63" s="553"/>
      <c r="G63" s="553"/>
      <c r="H63" s="553"/>
      <c r="I63" s="553"/>
      <c r="J63" s="553"/>
      <c r="K63" s="553"/>
      <c r="L63" s="553"/>
      <c r="M63" s="553"/>
      <c r="N63" s="553"/>
      <c r="O63" s="553"/>
      <c r="P63" s="553"/>
      <c r="Q63" s="553"/>
      <c r="R63" s="553"/>
      <c r="S63" s="553"/>
      <c r="T63" s="553"/>
      <c r="U63" s="553"/>
      <c r="V63" s="553"/>
      <c r="W63" s="553"/>
      <c r="X63" s="553"/>
    </row>
    <row r="64" spans="5:24" ht="15.75">
      <c r="E64" s="553"/>
      <c r="F64" s="553"/>
      <c r="G64" s="553"/>
      <c r="H64" s="553"/>
      <c r="I64" s="553"/>
      <c r="J64" s="553"/>
      <c r="K64" s="553"/>
      <c r="L64" s="553"/>
      <c r="M64" s="553"/>
      <c r="N64" s="553"/>
      <c r="O64" s="553"/>
      <c r="P64" s="553"/>
      <c r="Q64" s="553"/>
      <c r="R64" s="553"/>
      <c r="S64" s="553"/>
      <c r="T64" s="553"/>
      <c r="U64" s="553"/>
      <c r="V64" s="553"/>
      <c r="W64" s="553"/>
      <c r="X64" s="553"/>
    </row>
  </sheetData>
  <sheetProtection formatCells="0" formatColumns="0" formatRows="0" autoFilter="0"/>
  <protectedRanges>
    <protectedRange sqref="B1:B1048576 A38:A1048576 A1 A4:A35" name="Rango1"/>
  </protectedRanges>
  <sortState xmlns:xlrd2="http://schemas.microsoft.com/office/spreadsheetml/2017/richdata2" ref="A5:B22">
    <sortCondition descending="1" ref="B5:B22"/>
  </sortState>
  <mergeCells count="2">
    <mergeCell ref="A2:M2"/>
    <mergeCell ref="A3:M3"/>
  </mergeCells>
  <printOptions horizontalCentered="1"/>
  <pageMargins left="0.23622047244094491" right="0.23622047244094491" top="0.74803149606299213" bottom="0.35433070866141736" header="0" footer="0.31496062992125984"/>
  <pageSetup scale="87" firstPageNumber="3" orientation="landscape" useFirstPageNumber="1" r:id="rId1"/>
  <headerFooter scaleWithDoc="0">
    <oddHeader>&amp;L&amp;G&amp;R&amp;G</oddHeader>
    <oddFooter>&amp;R&amp;"Montserrat,Normal"48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51DBF-DF80-4ACB-8E01-A9BF59DD857E}">
  <dimension ref="A1:Q51"/>
  <sheetViews>
    <sheetView view="pageBreakPreview" topLeftCell="A4" zoomScale="60" zoomScaleNormal="100" workbookViewId="0">
      <selection activeCell="T40" sqref="T40"/>
    </sheetView>
  </sheetViews>
  <sheetFormatPr baseColWidth="10" defaultColWidth="11.42578125" defaultRowHeight="12.75"/>
  <cols>
    <col min="1" max="1" width="45.7109375" style="214" customWidth="1"/>
    <col min="2" max="2" width="1.42578125" style="214" customWidth="1"/>
    <col min="3" max="3" width="18.42578125" style="214" customWidth="1"/>
    <col min="4" max="8" width="16.7109375" style="214" customWidth="1"/>
    <col min="9" max="9" width="1.42578125" style="214" customWidth="1"/>
    <col min="10" max="15" width="16.7109375" style="214" customWidth="1"/>
    <col min="16" max="16" width="1.42578125" style="214" customWidth="1"/>
    <col min="17" max="17" width="16.7109375" style="214" customWidth="1"/>
    <col min="18" max="16384" width="11.42578125" style="214"/>
  </cols>
  <sheetData>
    <row r="1" spans="1:17" ht="24.95" customHeight="1">
      <c r="A1" s="126" t="s">
        <v>79</v>
      </c>
      <c r="B1" s="126"/>
      <c r="C1" s="126"/>
      <c r="D1" s="126"/>
      <c r="E1" s="126"/>
      <c r="F1" s="126"/>
      <c r="G1" s="126"/>
      <c r="H1" s="126"/>
      <c r="I1" s="126"/>
      <c r="J1" s="126"/>
      <c r="K1" s="126"/>
      <c r="L1" s="126"/>
      <c r="M1" s="126"/>
      <c r="N1" s="126"/>
      <c r="O1" s="126"/>
      <c r="P1" s="126"/>
      <c r="Q1" s="126"/>
    </row>
    <row r="2" spans="1:17" ht="5.0999999999999996" customHeight="1">
      <c r="A2" s="665"/>
      <c r="B2" s="665"/>
      <c r="C2" s="665"/>
      <c r="D2" s="665"/>
      <c r="E2" s="665"/>
      <c r="F2" s="665"/>
      <c r="G2" s="665"/>
      <c r="H2" s="665"/>
      <c r="I2" s="665"/>
      <c r="J2" s="665"/>
      <c r="K2" s="665"/>
      <c r="L2" s="665"/>
      <c r="M2" s="665"/>
      <c r="N2" s="665"/>
      <c r="O2" s="665"/>
      <c r="P2" s="665"/>
      <c r="Q2" s="665"/>
    </row>
    <row r="3" spans="1:17" ht="35.1" customHeight="1">
      <c r="A3" s="665" t="s">
        <v>726</v>
      </c>
      <c r="B3" s="665"/>
      <c r="C3" s="665"/>
      <c r="D3" s="665"/>
      <c r="E3" s="665"/>
      <c r="F3" s="665"/>
      <c r="G3" s="665"/>
      <c r="H3" s="665"/>
      <c r="I3" s="665"/>
      <c r="J3" s="665"/>
      <c r="K3" s="665"/>
      <c r="L3" s="665"/>
      <c r="M3" s="665"/>
      <c r="N3" s="665"/>
      <c r="O3" s="665"/>
      <c r="P3" s="665"/>
      <c r="Q3" s="665"/>
    </row>
    <row r="4" spans="1:17" ht="24.95" customHeight="1">
      <c r="A4" s="665" t="str">
        <f>UPPER(CONCATENATE("Febrero 2024"))</f>
        <v>FEBRERO 2024</v>
      </c>
      <c r="B4" s="665"/>
      <c r="C4" s="665"/>
      <c r="D4" s="665"/>
      <c r="E4" s="665"/>
      <c r="F4" s="665"/>
      <c r="G4" s="665"/>
      <c r="H4" s="665"/>
      <c r="I4" s="665"/>
      <c r="J4" s="665"/>
      <c r="K4" s="665"/>
      <c r="L4" s="665"/>
      <c r="M4" s="665"/>
      <c r="N4" s="665"/>
      <c r="O4" s="665"/>
      <c r="P4" s="665"/>
      <c r="Q4" s="665"/>
    </row>
    <row r="5" spans="1:17">
      <c r="A5" s="134"/>
      <c r="B5" s="126"/>
      <c r="C5" s="126"/>
      <c r="D5" s="126"/>
      <c r="E5" s="126"/>
      <c r="F5" s="126"/>
      <c r="G5" s="126"/>
      <c r="H5" s="126"/>
      <c r="I5" s="126"/>
      <c r="J5" s="126"/>
      <c r="K5" s="126"/>
      <c r="L5" s="126"/>
      <c r="M5" s="126"/>
      <c r="N5" s="126"/>
      <c r="O5" s="126"/>
      <c r="P5" s="126"/>
      <c r="Q5" s="126"/>
    </row>
    <row r="6" spans="1:17" ht="45" customHeight="1">
      <c r="A6" s="630" t="s">
        <v>581</v>
      </c>
      <c r="B6" s="364"/>
      <c r="C6" s="666" t="s">
        <v>582</v>
      </c>
      <c r="D6" s="666"/>
      <c r="E6" s="666"/>
      <c r="F6" s="666"/>
      <c r="G6" s="666"/>
      <c r="H6" s="666"/>
      <c r="I6" s="364"/>
      <c r="J6" s="666" t="s">
        <v>583</v>
      </c>
      <c r="K6" s="666"/>
      <c r="L6" s="666"/>
      <c r="M6" s="666"/>
      <c r="N6" s="666"/>
      <c r="O6" s="666"/>
      <c r="P6" s="667"/>
      <c r="Q6" s="666" t="s">
        <v>154</v>
      </c>
    </row>
    <row r="7" spans="1:17" ht="60" customHeight="1">
      <c r="A7" s="630"/>
      <c r="B7" s="364"/>
      <c r="C7" s="307" t="s">
        <v>584</v>
      </c>
      <c r="D7" s="307" t="s">
        <v>585</v>
      </c>
      <c r="E7" s="307" t="s">
        <v>586</v>
      </c>
      <c r="F7" s="307" t="s">
        <v>587</v>
      </c>
      <c r="G7" s="307" t="s">
        <v>588</v>
      </c>
      <c r="H7" s="307" t="s">
        <v>134</v>
      </c>
      <c r="I7" s="364"/>
      <c r="J7" s="307" t="s">
        <v>589</v>
      </c>
      <c r="K7" s="307" t="s">
        <v>590</v>
      </c>
      <c r="L7" s="307" t="s">
        <v>591</v>
      </c>
      <c r="M7" s="307" t="s">
        <v>592</v>
      </c>
      <c r="N7" s="307" t="s">
        <v>593</v>
      </c>
      <c r="O7" s="307" t="s">
        <v>134</v>
      </c>
      <c r="P7" s="667"/>
      <c r="Q7" s="666"/>
    </row>
    <row r="8" spans="1:17" ht="8.1" customHeight="1">
      <c r="A8" s="215"/>
      <c r="B8" s="145"/>
      <c r="C8" s="145"/>
      <c r="D8" s="145"/>
      <c r="E8" s="145"/>
      <c r="F8" s="145"/>
      <c r="G8" s="145"/>
      <c r="H8" s="145"/>
      <c r="I8" s="145"/>
      <c r="J8" s="145"/>
      <c r="K8" s="145"/>
      <c r="L8" s="145"/>
      <c r="M8" s="145"/>
      <c r="N8" s="145"/>
      <c r="O8" s="145"/>
      <c r="P8" s="145"/>
      <c r="Q8" s="145"/>
    </row>
    <row r="9" spans="1:17" ht="20.100000000000001" customHeight="1">
      <c r="A9" s="216" t="s">
        <v>102</v>
      </c>
      <c r="B9" s="145"/>
      <c r="C9" s="217"/>
      <c r="D9" s="217"/>
      <c r="E9" s="217"/>
      <c r="F9" s="217"/>
      <c r="G9" s="217"/>
      <c r="H9" s="218">
        <v>0</v>
      </c>
      <c r="I9" s="169"/>
      <c r="J9" s="217">
        <v>1</v>
      </c>
      <c r="K9" s="217"/>
      <c r="L9" s="217"/>
      <c r="M9" s="217"/>
      <c r="N9" s="217"/>
      <c r="O9" s="218">
        <v>1</v>
      </c>
      <c r="P9" s="169"/>
      <c r="Q9" s="218">
        <v>1</v>
      </c>
    </row>
    <row r="10" spans="1:17" ht="20.100000000000001" customHeight="1">
      <c r="A10" s="216" t="s">
        <v>103</v>
      </c>
      <c r="B10" s="145"/>
      <c r="C10" s="217"/>
      <c r="D10" s="217"/>
      <c r="E10" s="217"/>
      <c r="F10" s="217"/>
      <c r="G10" s="217"/>
      <c r="H10" s="218">
        <v>0</v>
      </c>
      <c r="I10" s="169"/>
      <c r="J10" s="217">
        <v>28</v>
      </c>
      <c r="K10" s="217"/>
      <c r="L10" s="217">
        <v>4</v>
      </c>
      <c r="M10" s="217">
        <v>14</v>
      </c>
      <c r="N10" s="217"/>
      <c r="O10" s="218">
        <v>46</v>
      </c>
      <c r="P10" s="169"/>
      <c r="Q10" s="218">
        <v>46</v>
      </c>
    </row>
    <row r="11" spans="1:17" ht="20.100000000000001" customHeight="1">
      <c r="A11" s="216" t="s">
        <v>104</v>
      </c>
      <c r="B11" s="145"/>
      <c r="C11" s="217"/>
      <c r="D11" s="217"/>
      <c r="E11" s="217"/>
      <c r="F11" s="217"/>
      <c r="G11" s="217"/>
      <c r="H11" s="218">
        <v>0</v>
      </c>
      <c r="I11" s="169"/>
      <c r="J11" s="217">
        <v>1</v>
      </c>
      <c r="K11" s="217"/>
      <c r="L11" s="217">
        <v>2</v>
      </c>
      <c r="M11" s="217">
        <v>1</v>
      </c>
      <c r="N11" s="217"/>
      <c r="O11" s="218">
        <v>4</v>
      </c>
      <c r="P11" s="169"/>
      <c r="Q11" s="218">
        <v>4</v>
      </c>
    </row>
    <row r="12" spans="1:17" ht="20.100000000000001" customHeight="1">
      <c r="A12" s="216" t="s">
        <v>105</v>
      </c>
      <c r="B12" s="145"/>
      <c r="C12" s="217"/>
      <c r="D12" s="217"/>
      <c r="E12" s="217"/>
      <c r="F12" s="217"/>
      <c r="G12" s="217"/>
      <c r="H12" s="218">
        <v>0</v>
      </c>
      <c r="I12" s="169"/>
      <c r="J12" s="217">
        <v>6</v>
      </c>
      <c r="K12" s="217"/>
      <c r="L12" s="217"/>
      <c r="M12" s="217"/>
      <c r="N12" s="217"/>
      <c r="O12" s="218">
        <v>6</v>
      </c>
      <c r="P12" s="169"/>
      <c r="Q12" s="218">
        <v>6</v>
      </c>
    </row>
    <row r="13" spans="1:17" ht="20.100000000000001" customHeight="1">
      <c r="A13" s="216" t="s">
        <v>106</v>
      </c>
      <c r="B13" s="145"/>
      <c r="C13" s="217"/>
      <c r="D13" s="217"/>
      <c r="E13" s="217"/>
      <c r="F13" s="217"/>
      <c r="G13" s="217"/>
      <c r="H13" s="218">
        <v>0</v>
      </c>
      <c r="I13" s="169"/>
      <c r="J13" s="217">
        <v>3</v>
      </c>
      <c r="K13" s="217"/>
      <c r="L13" s="217"/>
      <c r="M13" s="217">
        <v>1</v>
      </c>
      <c r="N13" s="217"/>
      <c r="O13" s="218">
        <v>4</v>
      </c>
      <c r="P13" s="169"/>
      <c r="Q13" s="218">
        <v>4</v>
      </c>
    </row>
    <row r="14" spans="1:17" ht="20.100000000000001" customHeight="1">
      <c r="A14" s="216" t="s">
        <v>107</v>
      </c>
      <c r="B14" s="145"/>
      <c r="C14" s="217"/>
      <c r="D14" s="217"/>
      <c r="E14" s="217"/>
      <c r="F14" s="217"/>
      <c r="G14" s="217"/>
      <c r="H14" s="218">
        <v>0</v>
      </c>
      <c r="I14" s="169"/>
      <c r="J14" s="217">
        <v>10</v>
      </c>
      <c r="K14" s="217"/>
      <c r="L14" s="217"/>
      <c r="M14" s="217"/>
      <c r="N14" s="217"/>
      <c r="O14" s="218">
        <v>10</v>
      </c>
      <c r="P14" s="169"/>
      <c r="Q14" s="218">
        <v>10</v>
      </c>
    </row>
    <row r="15" spans="1:17" ht="20.100000000000001" customHeight="1">
      <c r="A15" s="216" t="s">
        <v>108</v>
      </c>
      <c r="B15" s="145"/>
      <c r="C15" s="217"/>
      <c r="D15" s="217"/>
      <c r="E15" s="217"/>
      <c r="F15" s="217"/>
      <c r="G15" s="217"/>
      <c r="H15" s="218">
        <v>0</v>
      </c>
      <c r="I15" s="169"/>
      <c r="J15" s="217">
        <v>24</v>
      </c>
      <c r="K15" s="217"/>
      <c r="L15" s="217">
        <v>2</v>
      </c>
      <c r="M15" s="217">
        <v>3</v>
      </c>
      <c r="N15" s="217"/>
      <c r="O15" s="218">
        <v>29</v>
      </c>
      <c r="P15" s="169"/>
      <c r="Q15" s="218">
        <v>29</v>
      </c>
    </row>
    <row r="16" spans="1:17" ht="20.100000000000001" customHeight="1">
      <c r="A16" s="216" t="s">
        <v>109</v>
      </c>
      <c r="B16" s="145"/>
      <c r="C16" s="217"/>
      <c r="D16" s="217"/>
      <c r="E16" s="217"/>
      <c r="F16" s="217"/>
      <c r="G16" s="217"/>
      <c r="H16" s="218">
        <v>0</v>
      </c>
      <c r="I16" s="169"/>
      <c r="J16" s="217">
        <v>1</v>
      </c>
      <c r="K16" s="217"/>
      <c r="L16" s="217">
        <v>1</v>
      </c>
      <c r="M16" s="217">
        <v>2</v>
      </c>
      <c r="N16" s="217"/>
      <c r="O16" s="218">
        <v>4</v>
      </c>
      <c r="P16" s="169"/>
      <c r="Q16" s="218">
        <v>4</v>
      </c>
    </row>
    <row r="17" spans="1:17" ht="20.100000000000001" customHeight="1">
      <c r="A17" s="216" t="s">
        <v>110</v>
      </c>
      <c r="B17" s="145"/>
      <c r="C17" s="217"/>
      <c r="D17" s="217"/>
      <c r="E17" s="217"/>
      <c r="F17" s="217"/>
      <c r="G17" s="217"/>
      <c r="H17" s="218">
        <v>0</v>
      </c>
      <c r="I17" s="169"/>
      <c r="J17" s="217">
        <v>10</v>
      </c>
      <c r="K17" s="217"/>
      <c r="L17" s="217"/>
      <c r="M17" s="217"/>
      <c r="N17" s="217"/>
      <c r="O17" s="218">
        <v>10</v>
      </c>
      <c r="P17" s="169"/>
      <c r="Q17" s="218">
        <v>10</v>
      </c>
    </row>
    <row r="18" spans="1:17" ht="20.100000000000001" customHeight="1">
      <c r="A18" s="216" t="s">
        <v>111</v>
      </c>
      <c r="B18" s="145"/>
      <c r="C18" s="217"/>
      <c r="D18" s="217"/>
      <c r="E18" s="217"/>
      <c r="F18" s="217"/>
      <c r="G18" s="217"/>
      <c r="H18" s="218">
        <v>0</v>
      </c>
      <c r="I18" s="169"/>
      <c r="J18" s="217"/>
      <c r="K18" s="217"/>
      <c r="L18" s="217"/>
      <c r="M18" s="217"/>
      <c r="N18" s="217"/>
      <c r="O18" s="218">
        <v>0</v>
      </c>
      <c r="P18" s="169"/>
      <c r="Q18" s="218">
        <v>0</v>
      </c>
    </row>
    <row r="19" spans="1:17" ht="20.100000000000001" customHeight="1">
      <c r="A19" s="216" t="s">
        <v>112</v>
      </c>
      <c r="B19" s="145"/>
      <c r="C19" s="217"/>
      <c r="D19" s="217"/>
      <c r="E19" s="217"/>
      <c r="F19" s="217"/>
      <c r="G19" s="217"/>
      <c r="H19" s="218">
        <v>0</v>
      </c>
      <c r="I19" s="169"/>
      <c r="J19" s="217">
        <v>40</v>
      </c>
      <c r="K19" s="217"/>
      <c r="L19" s="217">
        <v>2</v>
      </c>
      <c r="M19" s="217">
        <v>13</v>
      </c>
      <c r="N19" s="217"/>
      <c r="O19" s="218">
        <v>55</v>
      </c>
      <c r="P19" s="169"/>
      <c r="Q19" s="218">
        <v>55</v>
      </c>
    </row>
    <row r="20" spans="1:17" ht="20.100000000000001" customHeight="1">
      <c r="A20" s="216" t="s">
        <v>113</v>
      </c>
      <c r="B20" s="145"/>
      <c r="C20" s="217"/>
      <c r="D20" s="217"/>
      <c r="E20" s="217"/>
      <c r="F20" s="217"/>
      <c r="G20" s="217"/>
      <c r="H20" s="218">
        <v>0</v>
      </c>
      <c r="I20" s="169"/>
      <c r="J20" s="217"/>
      <c r="K20" s="217"/>
      <c r="L20" s="217">
        <v>1</v>
      </c>
      <c r="M20" s="217"/>
      <c r="N20" s="217"/>
      <c r="O20" s="218">
        <v>1</v>
      </c>
      <c r="P20" s="169"/>
      <c r="Q20" s="218">
        <v>1</v>
      </c>
    </row>
    <row r="21" spans="1:17" ht="20.100000000000001" customHeight="1">
      <c r="A21" s="216" t="s">
        <v>114</v>
      </c>
      <c r="B21" s="145"/>
      <c r="C21" s="217"/>
      <c r="D21" s="217"/>
      <c r="E21" s="217"/>
      <c r="F21" s="217"/>
      <c r="G21" s="217"/>
      <c r="H21" s="218">
        <v>0</v>
      </c>
      <c r="I21" s="169"/>
      <c r="J21" s="217"/>
      <c r="K21" s="217"/>
      <c r="L21" s="217"/>
      <c r="M21" s="217"/>
      <c r="N21" s="217"/>
      <c r="O21" s="218">
        <v>0</v>
      </c>
      <c r="P21" s="169"/>
      <c r="Q21" s="218">
        <v>0</v>
      </c>
    </row>
    <row r="22" spans="1:17" ht="20.100000000000001" customHeight="1">
      <c r="A22" s="216" t="s">
        <v>115</v>
      </c>
      <c r="B22" s="145"/>
      <c r="C22" s="217"/>
      <c r="D22" s="217"/>
      <c r="E22" s="217"/>
      <c r="F22" s="217"/>
      <c r="G22" s="217"/>
      <c r="H22" s="218">
        <v>0</v>
      </c>
      <c r="I22" s="169"/>
      <c r="J22" s="217">
        <v>6</v>
      </c>
      <c r="K22" s="217"/>
      <c r="L22" s="217">
        <v>1</v>
      </c>
      <c r="M22" s="217">
        <v>3</v>
      </c>
      <c r="N22" s="217"/>
      <c r="O22" s="218">
        <v>10</v>
      </c>
      <c r="P22" s="169"/>
      <c r="Q22" s="218">
        <v>10</v>
      </c>
    </row>
    <row r="23" spans="1:17" ht="20.100000000000001" customHeight="1">
      <c r="A23" s="216" t="s">
        <v>116</v>
      </c>
      <c r="B23" s="145"/>
      <c r="C23" s="217"/>
      <c r="D23" s="217"/>
      <c r="E23" s="217"/>
      <c r="F23" s="217"/>
      <c r="G23" s="217"/>
      <c r="H23" s="218">
        <v>0</v>
      </c>
      <c r="I23" s="169"/>
      <c r="J23" s="217">
        <v>14</v>
      </c>
      <c r="K23" s="217">
        <v>1</v>
      </c>
      <c r="L23" s="217">
        <v>2</v>
      </c>
      <c r="M23" s="217">
        <v>1</v>
      </c>
      <c r="N23" s="217"/>
      <c r="O23" s="218">
        <v>18</v>
      </c>
      <c r="P23" s="169"/>
      <c r="Q23" s="218">
        <v>18</v>
      </c>
    </row>
    <row r="24" spans="1:17" ht="20.100000000000001" customHeight="1">
      <c r="A24" s="216" t="s">
        <v>117</v>
      </c>
      <c r="B24" s="145"/>
      <c r="C24" s="217"/>
      <c r="D24" s="217"/>
      <c r="E24" s="217"/>
      <c r="F24" s="217"/>
      <c r="G24" s="217"/>
      <c r="H24" s="218">
        <v>0</v>
      </c>
      <c r="I24" s="169"/>
      <c r="J24" s="217">
        <v>8</v>
      </c>
      <c r="K24" s="217"/>
      <c r="L24" s="217">
        <v>1</v>
      </c>
      <c r="M24" s="217">
        <v>6</v>
      </c>
      <c r="N24" s="217"/>
      <c r="O24" s="218">
        <v>15</v>
      </c>
      <c r="P24" s="169"/>
      <c r="Q24" s="218">
        <v>15</v>
      </c>
    </row>
    <row r="25" spans="1:17" ht="20.100000000000001" customHeight="1">
      <c r="A25" s="216" t="s">
        <v>118</v>
      </c>
      <c r="B25" s="145"/>
      <c r="C25" s="217"/>
      <c r="D25" s="217"/>
      <c r="E25" s="217"/>
      <c r="F25" s="217"/>
      <c r="G25" s="217"/>
      <c r="H25" s="218">
        <v>0</v>
      </c>
      <c r="I25" s="169"/>
      <c r="J25" s="217">
        <v>5</v>
      </c>
      <c r="K25" s="217"/>
      <c r="L25" s="217">
        <v>1</v>
      </c>
      <c r="M25" s="217">
        <v>1</v>
      </c>
      <c r="N25" s="217"/>
      <c r="O25" s="218">
        <v>7</v>
      </c>
      <c r="P25" s="169"/>
      <c r="Q25" s="218">
        <v>7</v>
      </c>
    </row>
    <row r="26" spans="1:17" ht="20.100000000000001" customHeight="1">
      <c r="A26" s="216" t="s">
        <v>119</v>
      </c>
      <c r="B26" s="145"/>
      <c r="C26" s="217"/>
      <c r="D26" s="217"/>
      <c r="E26" s="217"/>
      <c r="F26" s="217"/>
      <c r="G26" s="217"/>
      <c r="H26" s="218">
        <v>0</v>
      </c>
      <c r="I26" s="169"/>
      <c r="J26" s="217">
        <v>2</v>
      </c>
      <c r="K26" s="217"/>
      <c r="L26" s="217"/>
      <c r="M26" s="217"/>
      <c r="N26" s="217"/>
      <c r="O26" s="218">
        <v>2</v>
      </c>
      <c r="P26" s="169"/>
      <c r="Q26" s="218">
        <v>2</v>
      </c>
    </row>
    <row r="27" spans="1:17" ht="20.100000000000001" customHeight="1">
      <c r="A27" s="216" t="s">
        <v>120</v>
      </c>
      <c r="B27" s="145"/>
      <c r="C27" s="217"/>
      <c r="D27" s="217"/>
      <c r="E27" s="217"/>
      <c r="F27" s="217"/>
      <c r="G27" s="217"/>
      <c r="H27" s="218">
        <v>0</v>
      </c>
      <c r="I27" s="169"/>
      <c r="J27" s="217">
        <v>10</v>
      </c>
      <c r="K27" s="217">
        <v>1</v>
      </c>
      <c r="L27" s="217"/>
      <c r="M27" s="217"/>
      <c r="N27" s="217"/>
      <c r="O27" s="218">
        <v>11</v>
      </c>
      <c r="P27" s="169"/>
      <c r="Q27" s="218">
        <v>11</v>
      </c>
    </row>
    <row r="28" spans="1:17" ht="20.100000000000001" customHeight="1">
      <c r="A28" s="216" t="s">
        <v>121</v>
      </c>
      <c r="B28" s="145"/>
      <c r="C28" s="217"/>
      <c r="D28" s="217"/>
      <c r="E28" s="217"/>
      <c r="F28" s="217"/>
      <c r="G28" s="217"/>
      <c r="H28" s="218">
        <v>0</v>
      </c>
      <c r="I28" s="169"/>
      <c r="J28" s="217">
        <v>17</v>
      </c>
      <c r="K28" s="217"/>
      <c r="L28" s="217"/>
      <c r="M28" s="217"/>
      <c r="N28" s="217"/>
      <c r="O28" s="218">
        <v>17</v>
      </c>
      <c r="P28" s="169"/>
      <c r="Q28" s="218">
        <v>17</v>
      </c>
    </row>
    <row r="29" spans="1:17" ht="20.100000000000001" customHeight="1">
      <c r="A29" s="216" t="s">
        <v>122</v>
      </c>
      <c r="B29" s="145"/>
      <c r="C29" s="217"/>
      <c r="D29" s="217"/>
      <c r="E29" s="217"/>
      <c r="F29" s="217"/>
      <c r="G29" s="217"/>
      <c r="H29" s="218">
        <v>0</v>
      </c>
      <c r="I29" s="169"/>
      <c r="J29" s="217">
        <v>2</v>
      </c>
      <c r="K29" s="217"/>
      <c r="L29" s="217"/>
      <c r="M29" s="217">
        <v>1</v>
      </c>
      <c r="N29" s="217"/>
      <c r="O29" s="218">
        <v>3</v>
      </c>
      <c r="P29" s="169"/>
      <c r="Q29" s="218">
        <v>3</v>
      </c>
    </row>
    <row r="30" spans="1:17" ht="20.100000000000001" customHeight="1">
      <c r="A30" s="216" t="s">
        <v>123</v>
      </c>
      <c r="B30" s="145"/>
      <c r="C30" s="217"/>
      <c r="D30" s="217"/>
      <c r="E30" s="217"/>
      <c r="F30" s="217"/>
      <c r="G30" s="217"/>
      <c r="H30" s="218">
        <v>0</v>
      </c>
      <c r="I30" s="169"/>
      <c r="J30" s="217">
        <v>4</v>
      </c>
      <c r="K30" s="217"/>
      <c r="L30" s="217"/>
      <c r="M30" s="217"/>
      <c r="N30" s="217"/>
      <c r="O30" s="218">
        <v>4</v>
      </c>
      <c r="P30" s="169"/>
      <c r="Q30" s="218">
        <v>4</v>
      </c>
    </row>
    <row r="31" spans="1:17" ht="20.100000000000001" customHeight="1">
      <c r="A31" s="216" t="s">
        <v>124</v>
      </c>
      <c r="B31" s="145"/>
      <c r="C31" s="217"/>
      <c r="D31" s="217"/>
      <c r="E31" s="217"/>
      <c r="F31" s="217"/>
      <c r="G31" s="217"/>
      <c r="H31" s="218">
        <v>0</v>
      </c>
      <c r="I31" s="169"/>
      <c r="J31" s="217">
        <v>8</v>
      </c>
      <c r="K31" s="217"/>
      <c r="L31" s="217"/>
      <c r="M31" s="217"/>
      <c r="N31" s="217"/>
      <c r="O31" s="218">
        <v>8</v>
      </c>
      <c r="P31" s="169"/>
      <c r="Q31" s="218">
        <v>8</v>
      </c>
    </row>
    <row r="32" spans="1:17" ht="20.100000000000001" customHeight="1">
      <c r="A32" s="216" t="s">
        <v>125</v>
      </c>
      <c r="B32" s="145"/>
      <c r="C32" s="217"/>
      <c r="D32" s="217"/>
      <c r="E32" s="217"/>
      <c r="F32" s="217"/>
      <c r="G32" s="217"/>
      <c r="H32" s="218">
        <v>0</v>
      </c>
      <c r="I32" s="169"/>
      <c r="J32" s="217">
        <v>3</v>
      </c>
      <c r="K32" s="217"/>
      <c r="L32" s="217"/>
      <c r="M32" s="217"/>
      <c r="N32" s="217"/>
      <c r="O32" s="218">
        <v>3</v>
      </c>
      <c r="P32" s="169"/>
      <c r="Q32" s="218">
        <v>3</v>
      </c>
    </row>
    <row r="33" spans="1:17" ht="20.100000000000001" customHeight="1">
      <c r="A33" s="216" t="s">
        <v>126</v>
      </c>
      <c r="B33" s="145"/>
      <c r="C33" s="217"/>
      <c r="D33" s="217"/>
      <c r="E33" s="217"/>
      <c r="F33" s="217"/>
      <c r="G33" s="217"/>
      <c r="H33" s="218">
        <v>0</v>
      </c>
      <c r="I33" s="169"/>
      <c r="J33" s="217">
        <v>14</v>
      </c>
      <c r="K33" s="217"/>
      <c r="L33" s="217"/>
      <c r="M33" s="217">
        <v>1</v>
      </c>
      <c r="N33" s="217"/>
      <c r="O33" s="218">
        <v>15</v>
      </c>
      <c r="P33" s="169"/>
      <c r="Q33" s="218">
        <v>15</v>
      </c>
    </row>
    <row r="34" spans="1:17" ht="20.100000000000001" customHeight="1">
      <c r="A34" s="216" t="s">
        <v>127</v>
      </c>
      <c r="B34" s="145"/>
      <c r="C34" s="217"/>
      <c r="D34" s="217"/>
      <c r="E34" s="217"/>
      <c r="F34" s="217"/>
      <c r="G34" s="217"/>
      <c r="H34" s="218">
        <v>0</v>
      </c>
      <c r="I34" s="169"/>
      <c r="J34" s="217">
        <v>9</v>
      </c>
      <c r="K34" s="217"/>
      <c r="L34" s="217"/>
      <c r="M34" s="217">
        <v>6</v>
      </c>
      <c r="N34" s="217"/>
      <c r="O34" s="218">
        <v>15</v>
      </c>
      <c r="P34" s="169"/>
      <c r="Q34" s="218">
        <v>15</v>
      </c>
    </row>
    <row r="35" spans="1:17" ht="20.100000000000001" customHeight="1">
      <c r="A35" s="216" t="s">
        <v>128</v>
      </c>
      <c r="B35" s="145"/>
      <c r="C35" s="217"/>
      <c r="D35" s="217"/>
      <c r="E35" s="217"/>
      <c r="F35" s="217"/>
      <c r="G35" s="217"/>
      <c r="H35" s="218">
        <v>0</v>
      </c>
      <c r="I35" s="169"/>
      <c r="J35" s="217">
        <v>2</v>
      </c>
      <c r="K35" s="217"/>
      <c r="L35" s="217"/>
      <c r="M35" s="217"/>
      <c r="N35" s="217"/>
      <c r="O35" s="218">
        <v>2</v>
      </c>
      <c r="P35" s="169"/>
      <c r="Q35" s="218">
        <v>2</v>
      </c>
    </row>
    <row r="36" spans="1:17" ht="20.100000000000001" customHeight="1">
      <c r="A36" s="216" t="s">
        <v>129</v>
      </c>
      <c r="B36" s="145"/>
      <c r="C36" s="217"/>
      <c r="D36" s="217"/>
      <c r="E36" s="217"/>
      <c r="F36" s="217"/>
      <c r="G36" s="217"/>
      <c r="H36" s="218">
        <v>0</v>
      </c>
      <c r="I36" s="169"/>
      <c r="J36" s="217">
        <v>1</v>
      </c>
      <c r="K36" s="217"/>
      <c r="L36" s="217"/>
      <c r="M36" s="217">
        <v>1</v>
      </c>
      <c r="N36" s="217"/>
      <c r="O36" s="218">
        <v>2</v>
      </c>
      <c r="P36" s="169"/>
      <c r="Q36" s="218">
        <v>2</v>
      </c>
    </row>
    <row r="37" spans="1:17" ht="20.100000000000001" customHeight="1">
      <c r="A37" s="216" t="s">
        <v>130</v>
      </c>
      <c r="B37" s="145"/>
      <c r="C37" s="217"/>
      <c r="D37" s="217"/>
      <c r="E37" s="217"/>
      <c r="F37" s="217"/>
      <c r="G37" s="217"/>
      <c r="H37" s="218">
        <v>0</v>
      </c>
      <c r="I37" s="169"/>
      <c r="J37" s="217">
        <v>5</v>
      </c>
      <c r="K37" s="217"/>
      <c r="L37" s="217"/>
      <c r="M37" s="217"/>
      <c r="N37" s="217"/>
      <c r="O37" s="218">
        <v>5</v>
      </c>
      <c r="P37" s="169"/>
      <c r="Q37" s="218">
        <v>5</v>
      </c>
    </row>
    <row r="38" spans="1:17" ht="20.100000000000001" customHeight="1">
      <c r="A38" s="216" t="s">
        <v>131</v>
      </c>
      <c r="B38" s="145"/>
      <c r="C38" s="217"/>
      <c r="D38" s="217"/>
      <c r="E38" s="217"/>
      <c r="F38" s="217"/>
      <c r="G38" s="217"/>
      <c r="H38" s="218">
        <v>0</v>
      </c>
      <c r="I38" s="169"/>
      <c r="J38" s="217">
        <v>5</v>
      </c>
      <c r="K38" s="217"/>
      <c r="L38" s="217"/>
      <c r="M38" s="217">
        <v>1</v>
      </c>
      <c r="N38" s="217"/>
      <c r="O38" s="218">
        <v>6</v>
      </c>
      <c r="P38" s="169"/>
      <c r="Q38" s="218">
        <v>6</v>
      </c>
    </row>
    <row r="39" spans="1:17" ht="20.100000000000001" customHeight="1">
      <c r="A39" s="216" t="s">
        <v>132</v>
      </c>
      <c r="B39" s="145"/>
      <c r="C39" s="217"/>
      <c r="D39" s="217"/>
      <c r="E39" s="217"/>
      <c r="F39" s="217"/>
      <c r="G39" s="217"/>
      <c r="H39" s="218">
        <v>0</v>
      </c>
      <c r="I39" s="169"/>
      <c r="J39" s="217">
        <v>7</v>
      </c>
      <c r="K39" s="217"/>
      <c r="L39" s="217"/>
      <c r="M39" s="217">
        <v>2</v>
      </c>
      <c r="N39" s="217"/>
      <c r="O39" s="218">
        <v>9</v>
      </c>
      <c r="P39" s="169"/>
      <c r="Q39" s="218">
        <v>9</v>
      </c>
    </row>
    <row r="40" spans="1:17" ht="20.100000000000001" customHeight="1">
      <c r="A40" s="216" t="s">
        <v>133</v>
      </c>
      <c r="B40" s="145"/>
      <c r="C40" s="217"/>
      <c r="D40" s="217"/>
      <c r="E40" s="217"/>
      <c r="F40" s="217"/>
      <c r="G40" s="217"/>
      <c r="H40" s="218">
        <v>0</v>
      </c>
      <c r="I40" s="169"/>
      <c r="J40" s="217">
        <v>2</v>
      </c>
      <c r="K40" s="217"/>
      <c r="L40" s="217">
        <v>2</v>
      </c>
      <c r="M40" s="217">
        <v>4</v>
      </c>
      <c r="N40" s="217"/>
      <c r="O40" s="218">
        <v>8</v>
      </c>
      <c r="P40" s="169"/>
      <c r="Q40" s="218">
        <v>8</v>
      </c>
    </row>
    <row r="41" spans="1:17" ht="8.1" customHeight="1">
      <c r="A41" s="215"/>
      <c r="B41" s="145"/>
      <c r="C41" s="145"/>
      <c r="D41" s="145"/>
      <c r="E41" s="145"/>
      <c r="F41" s="145"/>
      <c r="G41" s="145"/>
      <c r="H41" s="219"/>
      <c r="I41" s="145"/>
      <c r="J41" s="145"/>
      <c r="K41" s="145"/>
      <c r="L41" s="145"/>
      <c r="M41" s="145"/>
      <c r="N41" s="145"/>
      <c r="O41" s="219"/>
      <c r="P41" s="145"/>
      <c r="Q41" s="219"/>
    </row>
    <row r="42" spans="1:17" ht="20.100000000000001" customHeight="1">
      <c r="A42" s="220" t="s">
        <v>87</v>
      </c>
      <c r="B42" s="145"/>
      <c r="C42" s="221">
        <v>0</v>
      </c>
      <c r="D42" s="221">
        <v>0</v>
      </c>
      <c r="E42" s="221">
        <v>0</v>
      </c>
      <c r="F42" s="221">
        <v>0</v>
      </c>
      <c r="G42" s="221">
        <v>0</v>
      </c>
      <c r="H42" s="221">
        <v>0</v>
      </c>
      <c r="I42" s="169"/>
      <c r="J42" s="221">
        <v>248</v>
      </c>
      <c r="K42" s="221">
        <v>2</v>
      </c>
      <c r="L42" s="221">
        <v>19</v>
      </c>
      <c r="M42" s="221">
        <v>61</v>
      </c>
      <c r="N42" s="221">
        <v>0</v>
      </c>
      <c r="O42" s="221">
        <v>330</v>
      </c>
      <c r="P42" s="169"/>
      <c r="Q42" s="221">
        <v>330</v>
      </c>
    </row>
    <row r="43" spans="1:17">
      <c r="A43" s="134"/>
      <c r="B43" s="134"/>
      <c r="C43" s="126"/>
      <c r="D43" s="126"/>
      <c r="E43" s="126"/>
      <c r="F43" s="126"/>
      <c r="G43" s="126"/>
      <c r="H43" s="126"/>
      <c r="I43" s="126"/>
      <c r="J43" s="126"/>
      <c r="K43" s="126"/>
      <c r="L43" s="126"/>
      <c r="M43" s="126"/>
      <c r="N43" s="126"/>
      <c r="O43" s="126"/>
      <c r="P43" s="126"/>
      <c r="Q43" s="126"/>
    </row>
    <row r="44" spans="1:17" ht="15.95" customHeight="1">
      <c r="A44" s="126" t="s">
        <v>594</v>
      </c>
      <c r="B44" s="126"/>
      <c r="C44" s="126"/>
      <c r="D44" s="126"/>
      <c r="E44" s="126"/>
      <c r="F44" s="126"/>
      <c r="G44" s="126"/>
      <c r="H44" s="126"/>
      <c r="I44" s="126"/>
      <c r="J44" s="126"/>
      <c r="K44" s="126"/>
      <c r="L44" s="126"/>
      <c r="M44" s="126"/>
      <c r="N44" s="126"/>
      <c r="O44" s="126"/>
      <c r="P44" s="126"/>
      <c r="Q44" s="126"/>
    </row>
    <row r="45" spans="1:17" ht="15.95" customHeight="1">
      <c r="A45" s="126" t="s">
        <v>595</v>
      </c>
      <c r="B45" s="126"/>
      <c r="C45" s="126"/>
      <c r="D45" s="126"/>
      <c r="E45" s="126"/>
      <c r="F45" s="126"/>
      <c r="G45" s="126"/>
      <c r="H45" s="126"/>
      <c r="I45" s="126"/>
      <c r="J45" s="126"/>
      <c r="K45" s="126"/>
      <c r="L45" s="126"/>
      <c r="M45" s="126"/>
      <c r="N45" s="126"/>
      <c r="O45" s="126"/>
      <c r="P45" s="126"/>
      <c r="Q45" s="126"/>
    </row>
    <row r="46" spans="1:17" ht="15.95" customHeight="1">
      <c r="A46" s="126" t="s">
        <v>596</v>
      </c>
      <c r="B46" s="126"/>
      <c r="C46" s="126"/>
      <c r="D46" s="126"/>
      <c r="E46" s="126"/>
      <c r="F46" s="126"/>
      <c r="G46" s="126"/>
      <c r="H46" s="126"/>
      <c r="I46" s="126"/>
      <c r="J46" s="126"/>
      <c r="K46" s="126"/>
      <c r="L46" s="126"/>
      <c r="M46" s="126"/>
      <c r="N46" s="126"/>
      <c r="O46" s="126"/>
      <c r="P46" s="126"/>
      <c r="Q46" s="126"/>
    </row>
    <row r="47" spans="1:17" ht="15.95" customHeight="1">
      <c r="A47" s="126" t="s">
        <v>597</v>
      </c>
      <c r="B47" s="126"/>
      <c r="C47" s="126"/>
      <c r="D47" s="126"/>
      <c r="E47" s="126"/>
      <c r="F47" s="126"/>
      <c r="G47" s="126"/>
      <c r="H47" s="126"/>
      <c r="I47" s="126"/>
      <c r="J47" s="126"/>
      <c r="K47" s="126"/>
      <c r="L47" s="126"/>
      <c r="M47" s="126"/>
      <c r="N47" s="126"/>
      <c r="O47" s="126"/>
      <c r="P47" s="126"/>
      <c r="Q47" s="126"/>
    </row>
    <row r="48" spans="1:17" ht="15.95" customHeight="1">
      <c r="A48" s="126" t="s">
        <v>598</v>
      </c>
      <c r="B48" s="126"/>
      <c r="C48" s="126"/>
      <c r="D48" s="126"/>
      <c r="E48" s="126"/>
      <c r="F48" s="126"/>
      <c r="G48" s="126"/>
      <c r="H48" s="126"/>
      <c r="I48" s="126"/>
      <c r="J48" s="126"/>
      <c r="K48" s="126"/>
      <c r="L48" s="126"/>
      <c r="M48" s="126"/>
      <c r="N48" s="126"/>
      <c r="O48" s="126"/>
      <c r="P48" s="126"/>
      <c r="Q48" s="126"/>
    </row>
    <row r="49" spans="1:17" ht="15.95" customHeight="1">
      <c r="A49" s="126" t="s">
        <v>599</v>
      </c>
      <c r="B49" s="126"/>
      <c r="C49" s="126"/>
      <c r="D49" s="126"/>
      <c r="E49" s="126"/>
      <c r="F49" s="126"/>
      <c r="G49" s="126"/>
      <c r="H49" s="126"/>
      <c r="I49" s="126"/>
      <c r="J49" s="126"/>
      <c r="K49" s="126"/>
      <c r="L49" s="126"/>
      <c r="M49" s="126"/>
      <c r="N49" s="126"/>
      <c r="O49" s="126"/>
      <c r="P49" s="126"/>
      <c r="Q49" s="126"/>
    </row>
    <row r="50" spans="1:17" ht="15.95" customHeight="1">
      <c r="A50" s="126" t="s">
        <v>92</v>
      </c>
      <c r="B50" s="126"/>
      <c r="C50" s="126"/>
      <c r="D50" s="126"/>
      <c r="E50" s="126"/>
      <c r="F50" s="126"/>
      <c r="G50" s="126"/>
      <c r="H50" s="126"/>
      <c r="I50" s="126"/>
      <c r="J50" s="126"/>
      <c r="K50" s="126"/>
      <c r="L50" s="126"/>
      <c r="M50" s="126"/>
      <c r="N50" s="126"/>
      <c r="O50" s="126"/>
      <c r="P50" s="126"/>
      <c r="Q50" s="126"/>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50" firstPageNumber="49"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556BA-6288-423D-83F7-1285E530DC3C}">
  <sheetPr>
    <pageSetUpPr fitToPage="1"/>
  </sheetPr>
  <dimension ref="A1:L36"/>
  <sheetViews>
    <sheetView view="pageBreakPreview" topLeftCell="A5" zoomScale="115" zoomScaleNormal="100" zoomScaleSheetLayoutView="115" workbookViewId="0">
      <selection activeCell="N29" sqref="N29"/>
    </sheetView>
  </sheetViews>
  <sheetFormatPr baseColWidth="10" defaultColWidth="11.42578125" defaultRowHeight="12.75"/>
  <cols>
    <col min="1" max="1" width="20.7109375" customWidth="1"/>
    <col min="2" max="2" width="10.42578125" bestFit="1" customWidth="1"/>
    <col min="3" max="3" width="7" bestFit="1" customWidth="1"/>
    <col min="12" max="12" width="10.7109375" customWidth="1"/>
  </cols>
  <sheetData>
    <row r="1" spans="1:12">
      <c r="A1" s="120" t="s">
        <v>79</v>
      </c>
    </row>
    <row r="2" spans="1:12" ht="24" customHeight="1">
      <c r="A2" s="580" t="s">
        <v>80</v>
      </c>
      <c r="B2" s="580"/>
      <c r="C2" s="580"/>
      <c r="D2" s="580"/>
      <c r="E2" s="580"/>
      <c r="F2" s="580"/>
      <c r="G2" s="580"/>
      <c r="H2" s="580"/>
      <c r="I2" s="580"/>
      <c r="J2" s="580"/>
      <c r="K2" s="580"/>
      <c r="L2" s="580"/>
    </row>
    <row r="3" spans="1:12" ht="24" customHeight="1">
      <c r="A3" s="580" t="str">
        <f>UPPER(CONCATENATE("Febrero 2024"))</f>
        <v>FEBRERO 2024</v>
      </c>
      <c r="B3" s="580"/>
      <c r="C3" s="580"/>
      <c r="D3" s="580"/>
      <c r="E3" s="580"/>
      <c r="F3" s="580"/>
      <c r="G3" s="580"/>
      <c r="H3" s="580"/>
      <c r="I3" s="580"/>
      <c r="J3" s="580"/>
      <c r="K3" s="580"/>
      <c r="L3" s="580"/>
    </row>
    <row r="4" spans="1:12">
      <c r="A4" s="121"/>
    </row>
    <row r="5" spans="1:12">
      <c r="A5" s="122" t="s">
        <v>81</v>
      </c>
      <c r="B5" s="122" t="s">
        <v>82</v>
      </c>
      <c r="C5" s="122" t="s">
        <v>52</v>
      </c>
    </row>
    <row r="6" spans="1:12" ht="38.25">
      <c r="A6" s="535" t="s">
        <v>83</v>
      </c>
      <c r="B6" s="536">
        <v>127640</v>
      </c>
      <c r="C6" s="123">
        <v>0.54859999999999998</v>
      </c>
    </row>
    <row r="7" spans="1:12" ht="25.5">
      <c r="A7" s="535" t="s">
        <v>84</v>
      </c>
      <c r="B7" s="536">
        <v>75564</v>
      </c>
      <c r="C7" s="123">
        <v>0.32469999999999999</v>
      </c>
    </row>
    <row r="8" spans="1:12" ht="38.25">
      <c r="A8" s="535" t="s">
        <v>85</v>
      </c>
      <c r="B8" s="536">
        <v>17119</v>
      </c>
      <c r="C8" s="123">
        <v>7.3599999999999999E-2</v>
      </c>
    </row>
    <row r="9" spans="1:12" ht="25.5">
      <c r="A9" s="535" t="s">
        <v>86</v>
      </c>
      <c r="B9" s="536">
        <v>12360</v>
      </c>
      <c r="C9" s="123">
        <v>5.3100000000000001E-2</v>
      </c>
    </row>
    <row r="10" spans="1:12">
      <c r="A10" s="535" t="s">
        <v>87</v>
      </c>
      <c r="B10" s="536">
        <v>232684</v>
      </c>
      <c r="C10" s="124">
        <v>1</v>
      </c>
    </row>
    <row r="11" spans="1:12">
      <c r="A11" s="537"/>
      <c r="B11" s="537"/>
    </row>
    <row r="12" spans="1:12">
      <c r="A12" s="537"/>
      <c r="B12" s="537"/>
    </row>
    <row r="13" spans="1:12">
      <c r="A13" s="538" t="s">
        <v>81</v>
      </c>
      <c r="B13" s="538" t="s">
        <v>82</v>
      </c>
      <c r="C13" s="122" t="s">
        <v>52</v>
      </c>
    </row>
    <row r="14" spans="1:12">
      <c r="A14" s="535" t="s">
        <v>51</v>
      </c>
      <c r="B14" s="536">
        <v>219432</v>
      </c>
      <c r="C14" s="123">
        <v>0.94810000000000005</v>
      </c>
    </row>
    <row r="15" spans="1:12">
      <c r="A15" s="535" t="s">
        <v>53</v>
      </c>
      <c r="B15" s="536">
        <v>13252</v>
      </c>
      <c r="C15" s="123">
        <v>5.1900000000000002E-2</v>
      </c>
    </row>
    <row r="16" spans="1:12">
      <c r="A16" s="121"/>
    </row>
    <row r="17" spans="1:10">
      <c r="A17" s="121"/>
    </row>
    <row r="18" spans="1:10">
      <c r="A18" s="121"/>
    </row>
    <row r="19" spans="1:10">
      <c r="A19" s="121"/>
    </row>
    <row r="20" spans="1:10">
      <c r="A20" s="121"/>
    </row>
    <row r="21" spans="1:10">
      <c r="A21" s="121"/>
    </row>
    <row r="22" spans="1:10" ht="15.75">
      <c r="A22" s="121"/>
      <c r="F22" s="128" t="s">
        <v>88</v>
      </c>
      <c r="G22" s="129">
        <v>232683</v>
      </c>
    </row>
    <row r="23" spans="1:10" ht="20.100000000000001" customHeight="1">
      <c r="A23" s="121"/>
    </row>
    <row r="24" spans="1:10">
      <c r="A24" s="121"/>
    </row>
    <row r="25" spans="1:10">
      <c r="A25" s="121"/>
    </row>
    <row r="26" spans="1:10">
      <c r="A26" s="121"/>
    </row>
    <row r="27" spans="1:10">
      <c r="A27" s="121"/>
      <c r="B27" s="583" t="s">
        <v>89</v>
      </c>
      <c r="C27" s="583"/>
      <c r="D27" s="583"/>
      <c r="H27" s="582" t="s">
        <v>90</v>
      </c>
      <c r="I27" s="582"/>
      <c r="J27" s="582"/>
    </row>
    <row r="28" spans="1:10">
      <c r="A28" s="121"/>
      <c r="B28" s="583"/>
      <c r="C28" s="583"/>
      <c r="D28" s="583"/>
      <c r="H28" s="582"/>
      <c r="I28" s="582"/>
      <c r="J28" s="582"/>
    </row>
    <row r="29" spans="1:10">
      <c r="A29" s="121"/>
      <c r="B29" s="581">
        <v>219432</v>
      </c>
      <c r="C29" s="581"/>
      <c r="D29" s="581"/>
      <c r="H29" s="581">
        <v>13251</v>
      </c>
      <c r="I29" s="581"/>
      <c r="J29" s="581"/>
    </row>
    <row r="30" spans="1:10">
      <c r="A30" s="121"/>
      <c r="B30" s="581"/>
      <c r="C30" s="581"/>
      <c r="D30" s="581"/>
      <c r="H30" s="581"/>
      <c r="I30" s="581"/>
      <c r="J30" s="581"/>
    </row>
    <row r="31" spans="1:10">
      <c r="A31" s="121"/>
    </row>
    <row r="32" spans="1:10">
      <c r="A32" s="121"/>
    </row>
    <row r="33" spans="1:1">
      <c r="A33" s="121"/>
    </row>
    <row r="34" spans="1:1" ht="9.9499999999999993" customHeight="1">
      <c r="A34" s="127" t="s">
        <v>91</v>
      </c>
    </row>
    <row r="35" spans="1:1" ht="9.9499999999999993" customHeight="1">
      <c r="A35" s="127" t="s">
        <v>92</v>
      </c>
    </row>
    <row r="36" spans="1:1" ht="9.9499999999999993" customHeight="1">
      <c r="A36" s="125"/>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scale="94"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D078E-6904-46E4-900F-D6DC9666A849}">
  <dimension ref="A1:M40"/>
  <sheetViews>
    <sheetView view="pageBreakPreview" topLeftCell="A6" zoomScaleNormal="100" zoomScaleSheetLayoutView="100" workbookViewId="0">
      <selection activeCell="O37" sqref="O37"/>
    </sheetView>
  </sheetViews>
  <sheetFormatPr baseColWidth="10" defaultColWidth="11.42578125" defaultRowHeight="12.75"/>
  <cols>
    <col min="1" max="1" width="15.7109375" customWidth="1"/>
    <col min="2" max="2" width="3.140625" bestFit="1" customWidth="1"/>
    <col min="13" max="13" width="15.7109375" customWidth="1"/>
  </cols>
  <sheetData>
    <row r="1" spans="1:13" ht="6" customHeight="1">
      <c r="A1" s="120" t="s">
        <v>79</v>
      </c>
    </row>
    <row r="2" spans="1:13" ht="6" customHeight="1">
      <c r="A2" s="668"/>
      <c r="B2" s="668"/>
      <c r="C2" s="668"/>
      <c r="D2" s="668"/>
      <c r="E2" s="668"/>
      <c r="F2" s="668"/>
      <c r="G2" s="668"/>
      <c r="H2" s="668"/>
      <c r="I2" s="668"/>
      <c r="J2" s="668"/>
      <c r="K2" s="668"/>
      <c r="L2" s="668"/>
      <c r="M2" s="668"/>
    </row>
    <row r="3" spans="1:13" ht="24.95" customHeight="1">
      <c r="A3" s="634" t="s">
        <v>600</v>
      </c>
      <c r="B3" s="634"/>
      <c r="C3" s="634"/>
      <c r="D3" s="634"/>
      <c r="E3" s="634"/>
      <c r="F3" s="634"/>
      <c r="G3" s="634"/>
      <c r="H3" s="634"/>
      <c r="I3" s="634"/>
      <c r="J3" s="634"/>
      <c r="K3" s="634"/>
      <c r="L3" s="528"/>
      <c r="M3" s="528"/>
    </row>
    <row r="4" spans="1:13" ht="20.100000000000001" customHeight="1">
      <c r="A4" s="634" t="str">
        <f>UPPER(CONCATENATE("Febrero 2024"))</f>
        <v>FEBRERO 2024</v>
      </c>
      <c r="B4" s="634"/>
      <c r="C4" s="634"/>
      <c r="D4" s="634"/>
      <c r="E4" s="634"/>
      <c r="F4" s="634"/>
      <c r="G4" s="634"/>
      <c r="H4" s="634"/>
      <c r="I4" s="634"/>
      <c r="J4" s="634"/>
      <c r="K4" s="634"/>
      <c r="L4" s="528"/>
      <c r="M4" s="528"/>
    </row>
    <row r="5" spans="1:13">
      <c r="A5" s="121"/>
    </row>
    <row r="6" spans="1:13" ht="33" customHeight="1">
      <c r="A6" s="174" t="s">
        <v>601</v>
      </c>
      <c r="B6" s="173" t="s">
        <v>87</v>
      </c>
      <c r="C6" s="669"/>
      <c r="D6" s="669"/>
      <c r="E6" s="669"/>
      <c r="J6" s="669"/>
      <c r="K6" s="669"/>
    </row>
    <row r="7" spans="1:13">
      <c r="A7" s="174" t="s">
        <v>584</v>
      </c>
      <c r="B7" s="173">
        <v>0</v>
      </c>
    </row>
    <row r="8" spans="1:13">
      <c r="A8" s="174" t="s">
        <v>585</v>
      </c>
      <c r="B8" s="173">
        <v>0</v>
      </c>
    </row>
    <row r="9" spans="1:13">
      <c r="A9" s="174" t="s">
        <v>586</v>
      </c>
      <c r="B9" s="173">
        <v>0</v>
      </c>
    </row>
    <row r="10" spans="1:13">
      <c r="A10" s="174" t="s">
        <v>602</v>
      </c>
      <c r="B10" s="173">
        <v>0</v>
      </c>
    </row>
    <row r="11" spans="1:13">
      <c r="A11" s="174" t="s">
        <v>588</v>
      </c>
      <c r="B11" s="173">
        <v>0</v>
      </c>
    </row>
    <row r="12" spans="1:13">
      <c r="A12" s="174" t="s">
        <v>603</v>
      </c>
      <c r="B12" s="173"/>
    </row>
    <row r="14" spans="1:13">
      <c r="A14" s="174" t="s">
        <v>604</v>
      </c>
      <c r="B14" s="173" t="s">
        <v>87</v>
      </c>
    </row>
    <row r="15" spans="1:13">
      <c r="A15" s="174" t="s">
        <v>589</v>
      </c>
      <c r="B15" s="173">
        <v>248</v>
      </c>
    </row>
    <row r="16" spans="1:13" ht="16.5">
      <c r="A16" s="174" t="s">
        <v>592</v>
      </c>
      <c r="B16" s="173">
        <v>61</v>
      </c>
    </row>
    <row r="17" spans="1:7">
      <c r="A17" s="174" t="s">
        <v>591</v>
      </c>
      <c r="B17" s="173">
        <v>19</v>
      </c>
    </row>
    <row r="18" spans="1:7">
      <c r="A18" s="174" t="s">
        <v>590</v>
      </c>
      <c r="B18" s="173">
        <v>2</v>
      </c>
    </row>
    <row r="19" spans="1:7">
      <c r="A19" s="174" t="s">
        <v>593</v>
      </c>
      <c r="B19" s="173">
        <v>0</v>
      </c>
    </row>
    <row r="20" spans="1:7">
      <c r="A20" s="174" t="s">
        <v>603</v>
      </c>
      <c r="B20" s="173"/>
    </row>
    <row r="21" spans="1:7">
      <c r="A21" s="121"/>
    </row>
    <row r="22" spans="1:7">
      <c r="A22" s="121"/>
    </row>
    <row r="23" spans="1:7">
      <c r="A23" s="121"/>
    </row>
    <row r="24" spans="1:7">
      <c r="A24" s="121"/>
    </row>
    <row r="25" spans="1:7">
      <c r="A25" s="121"/>
    </row>
    <row r="26" spans="1:7">
      <c r="A26" s="121"/>
    </row>
    <row r="27" spans="1:7">
      <c r="A27" s="121"/>
    </row>
    <row r="28" spans="1:7">
      <c r="A28" s="121"/>
    </row>
    <row r="29" spans="1:7">
      <c r="A29" s="121"/>
    </row>
    <row r="30" spans="1:7">
      <c r="A30" s="121"/>
    </row>
    <row r="31" spans="1:7">
      <c r="A31" s="121"/>
    </row>
    <row r="32" spans="1:7" ht="25.5" customHeight="1">
      <c r="A32" s="121"/>
      <c r="D32" s="222"/>
      <c r="F32" s="222" t="s">
        <v>88</v>
      </c>
      <c r="G32" s="223">
        <v>330</v>
      </c>
    </row>
    <row r="33" spans="1:1">
      <c r="A33" s="121"/>
    </row>
    <row r="34" spans="1:1">
      <c r="A34" s="121"/>
    </row>
    <row r="35" spans="1:1">
      <c r="A35" s="121"/>
    </row>
    <row r="36" spans="1:1" s="126" customFormat="1" ht="12" customHeight="1">
      <c r="A36" s="148" t="s">
        <v>605</v>
      </c>
    </row>
    <row r="37" spans="1:1" s="126" customFormat="1" ht="12" customHeight="1">
      <c r="A37" s="148" t="s">
        <v>606</v>
      </c>
    </row>
    <row r="38" spans="1:1" s="126" customFormat="1" ht="12" customHeight="1">
      <c r="A38" s="148" t="s">
        <v>599</v>
      </c>
    </row>
    <row r="39" spans="1:1" s="126" customFormat="1" ht="12" customHeight="1">
      <c r="A39" s="148" t="s">
        <v>92</v>
      </c>
    </row>
    <row r="40" spans="1:1" s="126" customFormat="1" ht="12" customHeight="1">
      <c r="A40" s="192"/>
    </row>
  </sheetData>
  <sortState xmlns:xlrd2="http://schemas.microsoft.com/office/spreadsheetml/2017/richdata2" ref="A15:B19">
    <sortCondition descending="1" ref="B15:B19"/>
  </sortState>
  <mergeCells count="5">
    <mergeCell ref="A2:M2"/>
    <mergeCell ref="C6:E6"/>
    <mergeCell ref="J6:K6"/>
    <mergeCell ref="A3:K3"/>
    <mergeCell ref="A4:K4"/>
  </mergeCells>
  <printOptions horizontalCentered="1"/>
  <pageMargins left="0.23622047244094491" right="0.23622047244094491" top="0.74803149606299213" bottom="0.35433070866141736" header="0" footer="0.31496062992125984"/>
  <pageSetup scale="96"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A5FD4-516D-4919-B2F9-92DD94C3B1F3}">
  <sheetPr>
    <pageSetUpPr fitToPage="1"/>
  </sheetPr>
  <dimension ref="A1:Q48"/>
  <sheetViews>
    <sheetView view="pageBreakPreview" zoomScale="60" zoomScaleNormal="100" workbookViewId="0">
      <selection activeCell="M18" sqref="M18"/>
    </sheetView>
  </sheetViews>
  <sheetFormatPr baseColWidth="10" defaultColWidth="11.42578125" defaultRowHeight="12.75"/>
  <cols>
    <col min="1" max="1" width="45.7109375" style="214" customWidth="1"/>
    <col min="2" max="2" width="1.42578125" style="214" customWidth="1"/>
    <col min="3" max="8" width="15.7109375" style="214" customWidth="1"/>
    <col min="9" max="9" width="1.42578125" style="214" customWidth="1"/>
    <col min="10" max="15" width="15.7109375" style="214" customWidth="1"/>
    <col min="16" max="16" width="1.42578125" style="214" customWidth="1"/>
    <col min="17" max="17" width="10.7109375" style="214" customWidth="1"/>
    <col min="18" max="16384" width="11.42578125" style="214"/>
  </cols>
  <sheetData>
    <row r="1" spans="1:17" ht="23.1" customHeight="1">
      <c r="A1" s="126" t="s">
        <v>79</v>
      </c>
      <c r="B1" s="126"/>
      <c r="C1" s="126"/>
      <c r="D1" s="126"/>
      <c r="E1" s="126"/>
      <c r="F1" s="126"/>
      <c r="G1" s="126"/>
      <c r="H1" s="126"/>
      <c r="I1" s="126"/>
      <c r="J1" s="126"/>
      <c r="K1" s="126"/>
      <c r="L1" s="126"/>
      <c r="M1" s="126"/>
      <c r="N1" s="126"/>
      <c r="O1" s="126"/>
      <c r="P1" s="126"/>
      <c r="Q1" s="126"/>
    </row>
    <row r="2" spans="1:17" ht="35.1" customHeight="1">
      <c r="A2" s="665" t="s">
        <v>607</v>
      </c>
      <c r="B2" s="665"/>
      <c r="C2" s="665"/>
      <c r="D2" s="665"/>
      <c r="E2" s="665"/>
      <c r="F2" s="665"/>
      <c r="G2" s="665"/>
      <c r="H2" s="665"/>
      <c r="I2" s="665"/>
      <c r="J2" s="665"/>
      <c r="K2" s="665"/>
      <c r="L2" s="665"/>
      <c r="M2" s="665"/>
      <c r="N2" s="665"/>
      <c r="O2" s="665"/>
      <c r="P2" s="665"/>
      <c r="Q2" s="665"/>
    </row>
    <row r="3" spans="1:17" ht="24.95" customHeight="1">
      <c r="A3" s="665" t="str">
        <f>UPPER(CONCATENATE("Febrero 2024"))</f>
        <v>FEBRERO 2024</v>
      </c>
      <c r="B3" s="665"/>
      <c r="C3" s="665"/>
      <c r="D3" s="665"/>
      <c r="E3" s="665"/>
      <c r="F3" s="665"/>
      <c r="G3" s="665"/>
      <c r="H3" s="665"/>
      <c r="I3" s="665"/>
      <c r="J3" s="665"/>
      <c r="K3" s="665"/>
      <c r="L3" s="665"/>
      <c r="M3" s="665"/>
      <c r="N3" s="665"/>
      <c r="O3" s="665"/>
      <c r="P3" s="665"/>
      <c r="Q3" s="665"/>
    </row>
    <row r="4" spans="1:17">
      <c r="A4" s="134"/>
      <c r="B4" s="126"/>
      <c r="C4" s="126"/>
      <c r="D4" s="126"/>
      <c r="E4" s="126"/>
      <c r="F4" s="126"/>
      <c r="G4" s="126"/>
      <c r="H4" s="126"/>
      <c r="I4" s="126"/>
      <c r="J4" s="126"/>
      <c r="K4" s="126"/>
      <c r="L4" s="126"/>
      <c r="M4" s="126"/>
      <c r="N4" s="126"/>
      <c r="O4" s="126"/>
      <c r="P4" s="126"/>
      <c r="Q4" s="126"/>
    </row>
    <row r="5" spans="1:17" ht="35.1" customHeight="1">
      <c r="A5" s="630" t="s">
        <v>581</v>
      </c>
      <c r="B5" s="364"/>
      <c r="C5" s="666" t="s">
        <v>608</v>
      </c>
      <c r="D5" s="666"/>
      <c r="E5" s="666"/>
      <c r="F5" s="666"/>
      <c r="G5" s="666"/>
      <c r="H5" s="666"/>
      <c r="I5" s="361"/>
      <c r="J5" s="666" t="s">
        <v>609</v>
      </c>
      <c r="K5" s="666"/>
      <c r="L5" s="666"/>
      <c r="M5" s="666"/>
      <c r="N5" s="666"/>
      <c r="O5" s="666"/>
      <c r="P5" s="667"/>
      <c r="Q5" s="666" t="s">
        <v>154</v>
      </c>
    </row>
    <row r="6" spans="1:17" ht="61.5" customHeight="1">
      <c r="A6" s="630"/>
      <c r="B6" s="364"/>
      <c r="C6" s="307" t="s">
        <v>584</v>
      </c>
      <c r="D6" s="307" t="s">
        <v>585</v>
      </c>
      <c r="E6" s="307" t="s">
        <v>610</v>
      </c>
      <c r="F6" s="307" t="s">
        <v>611</v>
      </c>
      <c r="G6" s="307" t="s">
        <v>588</v>
      </c>
      <c r="H6" s="307" t="s">
        <v>134</v>
      </c>
      <c r="I6" s="361"/>
      <c r="J6" s="307" t="s">
        <v>589</v>
      </c>
      <c r="K6" s="307" t="s">
        <v>590</v>
      </c>
      <c r="L6" s="307" t="s">
        <v>591</v>
      </c>
      <c r="M6" s="307" t="s">
        <v>592</v>
      </c>
      <c r="N6" s="307" t="s">
        <v>593</v>
      </c>
      <c r="O6" s="307" t="s">
        <v>134</v>
      </c>
      <c r="P6" s="667"/>
      <c r="Q6" s="666"/>
    </row>
    <row r="7" spans="1:17" ht="8.1" customHeight="1">
      <c r="A7" s="215"/>
      <c r="B7" s="145"/>
      <c r="C7" s="145"/>
      <c r="D7" s="145"/>
      <c r="E7" s="145"/>
      <c r="F7" s="145"/>
      <c r="G7" s="145"/>
      <c r="H7" s="145"/>
      <c r="I7" s="145"/>
      <c r="J7" s="145"/>
      <c r="K7" s="145"/>
      <c r="L7" s="145"/>
      <c r="M7" s="145"/>
      <c r="N7" s="145"/>
      <c r="O7" s="145"/>
      <c r="P7" s="145"/>
      <c r="Q7" s="145"/>
    </row>
    <row r="8" spans="1:17" ht="20.100000000000001" customHeight="1">
      <c r="A8" s="216" t="s">
        <v>102</v>
      </c>
      <c r="B8" s="145"/>
      <c r="C8" s="217">
        <v>77</v>
      </c>
      <c r="D8" s="217">
        <v>26</v>
      </c>
      <c r="E8" s="217">
        <v>20</v>
      </c>
      <c r="F8" s="217">
        <v>2</v>
      </c>
      <c r="G8" s="217">
        <v>3</v>
      </c>
      <c r="H8" s="225">
        <v>128</v>
      </c>
      <c r="I8" s="226"/>
      <c r="J8" s="217">
        <v>195</v>
      </c>
      <c r="K8" s="217">
        <v>1</v>
      </c>
      <c r="L8" s="217">
        <v>89</v>
      </c>
      <c r="M8" s="217">
        <v>47</v>
      </c>
      <c r="N8" s="217"/>
      <c r="O8" s="225">
        <v>332</v>
      </c>
      <c r="P8" s="169"/>
      <c r="Q8" s="225">
        <v>460</v>
      </c>
    </row>
    <row r="9" spans="1:17" ht="20.100000000000001" customHeight="1">
      <c r="A9" s="216" t="s">
        <v>103</v>
      </c>
      <c r="B9" s="145"/>
      <c r="C9" s="217">
        <v>449</v>
      </c>
      <c r="D9" s="217">
        <v>26</v>
      </c>
      <c r="E9" s="217">
        <v>453</v>
      </c>
      <c r="F9" s="217">
        <v>9</v>
      </c>
      <c r="G9" s="217">
        <v>24</v>
      </c>
      <c r="H9" s="225">
        <v>961</v>
      </c>
      <c r="I9" s="226"/>
      <c r="J9" s="217">
        <v>377</v>
      </c>
      <c r="K9" s="217">
        <v>11</v>
      </c>
      <c r="L9" s="227">
        <v>1647</v>
      </c>
      <c r="M9" s="227">
        <v>1364</v>
      </c>
      <c r="N9" s="217">
        <v>3</v>
      </c>
      <c r="O9" s="218">
        <v>3402</v>
      </c>
      <c r="P9" s="169"/>
      <c r="Q9" s="218">
        <v>4363</v>
      </c>
    </row>
    <row r="10" spans="1:17" ht="20.100000000000001" customHeight="1">
      <c r="A10" s="216" t="s">
        <v>104</v>
      </c>
      <c r="B10" s="145"/>
      <c r="C10" s="217">
        <v>100</v>
      </c>
      <c r="D10" s="217">
        <v>90</v>
      </c>
      <c r="E10" s="217">
        <v>47</v>
      </c>
      <c r="F10" s="217"/>
      <c r="G10" s="217">
        <v>2</v>
      </c>
      <c r="H10" s="225">
        <v>239</v>
      </c>
      <c r="I10" s="226"/>
      <c r="J10" s="217">
        <v>150</v>
      </c>
      <c r="K10" s="217"/>
      <c r="L10" s="217">
        <v>649</v>
      </c>
      <c r="M10" s="217">
        <v>76</v>
      </c>
      <c r="N10" s="217">
        <v>1</v>
      </c>
      <c r="O10" s="225">
        <v>876</v>
      </c>
      <c r="P10" s="169"/>
      <c r="Q10" s="218">
        <v>1115</v>
      </c>
    </row>
    <row r="11" spans="1:17" ht="20.100000000000001" customHeight="1">
      <c r="A11" s="216" t="s">
        <v>105</v>
      </c>
      <c r="B11" s="145"/>
      <c r="C11" s="217">
        <v>83</v>
      </c>
      <c r="D11" s="217">
        <v>18</v>
      </c>
      <c r="E11" s="217">
        <v>18</v>
      </c>
      <c r="F11" s="217">
        <v>1</v>
      </c>
      <c r="G11" s="217">
        <v>1</v>
      </c>
      <c r="H11" s="225">
        <v>121</v>
      </c>
      <c r="I11" s="226"/>
      <c r="J11" s="217">
        <v>11</v>
      </c>
      <c r="K11" s="217">
        <v>1</v>
      </c>
      <c r="L11" s="217"/>
      <c r="M11" s="217">
        <v>2</v>
      </c>
      <c r="N11" s="217"/>
      <c r="O11" s="225">
        <v>14</v>
      </c>
      <c r="P11" s="169"/>
      <c r="Q11" s="225">
        <v>135</v>
      </c>
    </row>
    <row r="12" spans="1:17" ht="20.100000000000001" customHeight="1">
      <c r="A12" s="216" t="s">
        <v>106</v>
      </c>
      <c r="B12" s="145"/>
      <c r="C12" s="217">
        <v>312</v>
      </c>
      <c r="D12" s="217">
        <v>317</v>
      </c>
      <c r="E12" s="217">
        <v>105</v>
      </c>
      <c r="F12" s="217">
        <v>13</v>
      </c>
      <c r="G12" s="217">
        <v>18</v>
      </c>
      <c r="H12" s="225">
        <v>765</v>
      </c>
      <c r="I12" s="226"/>
      <c r="J12" s="217"/>
      <c r="K12" s="217">
        <v>54</v>
      </c>
      <c r="L12" s="217">
        <v>40</v>
      </c>
      <c r="M12" s="217">
        <v>273</v>
      </c>
      <c r="N12" s="217">
        <v>1</v>
      </c>
      <c r="O12" s="225">
        <v>368</v>
      </c>
      <c r="P12" s="169"/>
      <c r="Q12" s="218">
        <v>1133</v>
      </c>
    </row>
    <row r="13" spans="1:17" ht="20.100000000000001" customHeight="1">
      <c r="A13" s="216" t="s">
        <v>107</v>
      </c>
      <c r="B13" s="145"/>
      <c r="C13" s="217">
        <v>524</v>
      </c>
      <c r="D13" s="217">
        <v>467</v>
      </c>
      <c r="E13" s="217">
        <v>332</v>
      </c>
      <c r="F13" s="217">
        <v>16</v>
      </c>
      <c r="G13" s="217">
        <v>12</v>
      </c>
      <c r="H13" s="218">
        <v>1351</v>
      </c>
      <c r="I13" s="226"/>
      <c r="J13" s="217">
        <v>255</v>
      </c>
      <c r="K13" s="217">
        <v>7</v>
      </c>
      <c r="L13" s="217">
        <v>7</v>
      </c>
      <c r="M13" s="217">
        <v>432</v>
      </c>
      <c r="N13" s="217">
        <v>4</v>
      </c>
      <c r="O13" s="225">
        <v>705</v>
      </c>
      <c r="P13" s="169"/>
      <c r="Q13" s="218">
        <v>2056</v>
      </c>
    </row>
    <row r="14" spans="1:17" ht="20.100000000000001" customHeight="1">
      <c r="A14" s="216" t="s">
        <v>108</v>
      </c>
      <c r="B14" s="145"/>
      <c r="C14" s="217">
        <v>74</v>
      </c>
      <c r="D14" s="217"/>
      <c r="E14" s="217"/>
      <c r="F14" s="217">
        <v>26</v>
      </c>
      <c r="G14" s="217">
        <v>2</v>
      </c>
      <c r="H14" s="225">
        <v>102</v>
      </c>
      <c r="I14" s="226"/>
      <c r="J14" s="217">
        <v>938</v>
      </c>
      <c r="K14" s="217">
        <v>79</v>
      </c>
      <c r="L14" s="217">
        <v>44</v>
      </c>
      <c r="M14" s="217">
        <v>681</v>
      </c>
      <c r="N14" s="217">
        <v>58</v>
      </c>
      <c r="O14" s="218">
        <v>1800</v>
      </c>
      <c r="P14" s="169"/>
      <c r="Q14" s="218">
        <v>1902</v>
      </c>
    </row>
    <row r="15" spans="1:17" ht="20.100000000000001" customHeight="1">
      <c r="A15" s="216" t="s">
        <v>109</v>
      </c>
      <c r="B15" s="145"/>
      <c r="C15" s="217">
        <v>109</v>
      </c>
      <c r="D15" s="217">
        <v>45</v>
      </c>
      <c r="E15" s="217">
        <v>63</v>
      </c>
      <c r="F15" s="217">
        <v>6</v>
      </c>
      <c r="G15" s="217">
        <v>4</v>
      </c>
      <c r="H15" s="225">
        <v>227</v>
      </c>
      <c r="I15" s="226"/>
      <c r="J15" s="217">
        <v>122</v>
      </c>
      <c r="K15" s="217">
        <v>52</v>
      </c>
      <c r="L15" s="217">
        <v>102</v>
      </c>
      <c r="M15" s="217">
        <v>393</v>
      </c>
      <c r="N15" s="217">
        <v>1</v>
      </c>
      <c r="O15" s="225">
        <v>670</v>
      </c>
      <c r="P15" s="169"/>
      <c r="Q15" s="225">
        <v>897</v>
      </c>
    </row>
    <row r="16" spans="1:17" ht="20.100000000000001" customHeight="1">
      <c r="A16" s="216" t="s">
        <v>110</v>
      </c>
      <c r="B16" s="145"/>
      <c r="C16" s="217">
        <v>81</v>
      </c>
      <c r="D16" s="217">
        <v>52</v>
      </c>
      <c r="E16" s="217">
        <v>70</v>
      </c>
      <c r="F16" s="217">
        <v>4</v>
      </c>
      <c r="G16" s="217">
        <v>41</v>
      </c>
      <c r="H16" s="225">
        <v>248</v>
      </c>
      <c r="I16" s="226"/>
      <c r="J16" s="217">
        <v>366</v>
      </c>
      <c r="K16" s="217">
        <v>22</v>
      </c>
      <c r="L16" s="217">
        <v>309</v>
      </c>
      <c r="M16" s="217">
        <v>61</v>
      </c>
      <c r="N16" s="217"/>
      <c r="O16" s="225">
        <v>758</v>
      </c>
      <c r="P16" s="169"/>
      <c r="Q16" s="218">
        <v>1006</v>
      </c>
    </row>
    <row r="17" spans="1:17" ht="20.100000000000001" customHeight="1">
      <c r="A17" s="216" t="s">
        <v>111</v>
      </c>
      <c r="B17" s="145"/>
      <c r="C17" s="217">
        <v>279</v>
      </c>
      <c r="D17" s="217">
        <v>194</v>
      </c>
      <c r="E17" s="217">
        <v>102</v>
      </c>
      <c r="F17" s="217">
        <v>16</v>
      </c>
      <c r="G17" s="217">
        <v>8</v>
      </c>
      <c r="H17" s="225">
        <v>599</v>
      </c>
      <c r="I17" s="226"/>
      <c r="J17" s="217"/>
      <c r="K17" s="217">
        <v>2</v>
      </c>
      <c r="L17" s="217">
        <v>30</v>
      </c>
      <c r="M17" s="217">
        <v>142</v>
      </c>
      <c r="N17" s="217"/>
      <c r="O17" s="225">
        <v>174</v>
      </c>
      <c r="P17" s="169"/>
      <c r="Q17" s="225">
        <v>773</v>
      </c>
    </row>
    <row r="18" spans="1:17" ht="20.100000000000001" customHeight="1">
      <c r="A18" s="216" t="s">
        <v>112</v>
      </c>
      <c r="B18" s="145"/>
      <c r="C18" s="217">
        <v>62</v>
      </c>
      <c r="D18" s="217"/>
      <c r="E18" s="217">
        <v>55</v>
      </c>
      <c r="F18" s="217">
        <v>7</v>
      </c>
      <c r="G18" s="217">
        <v>7</v>
      </c>
      <c r="H18" s="225">
        <v>131</v>
      </c>
      <c r="I18" s="226"/>
      <c r="J18" s="217">
        <v>739</v>
      </c>
      <c r="K18" s="217">
        <v>13</v>
      </c>
      <c r="L18" s="217">
        <v>14</v>
      </c>
      <c r="M18" s="217">
        <v>503</v>
      </c>
      <c r="N18" s="217"/>
      <c r="O18" s="218">
        <v>1269</v>
      </c>
      <c r="P18" s="169"/>
      <c r="Q18" s="218">
        <v>1400</v>
      </c>
    </row>
    <row r="19" spans="1:17" ht="20.100000000000001" customHeight="1">
      <c r="A19" s="216" t="s">
        <v>113</v>
      </c>
      <c r="B19" s="145"/>
      <c r="C19" s="217">
        <v>268</v>
      </c>
      <c r="D19" s="217">
        <v>190</v>
      </c>
      <c r="E19" s="217">
        <v>64</v>
      </c>
      <c r="F19" s="217">
        <v>21</v>
      </c>
      <c r="G19" s="217">
        <v>6</v>
      </c>
      <c r="H19" s="225">
        <v>549</v>
      </c>
      <c r="I19" s="226"/>
      <c r="J19" s="217"/>
      <c r="K19" s="217">
        <v>4</v>
      </c>
      <c r="L19" s="217">
        <v>105</v>
      </c>
      <c r="M19" s="217">
        <v>318</v>
      </c>
      <c r="N19" s="217"/>
      <c r="O19" s="225">
        <v>427</v>
      </c>
      <c r="P19" s="169"/>
      <c r="Q19" s="225">
        <v>976</v>
      </c>
    </row>
    <row r="20" spans="1:17" ht="20.100000000000001" customHeight="1">
      <c r="A20" s="216" t="s">
        <v>114</v>
      </c>
      <c r="B20" s="145"/>
      <c r="C20" s="217">
        <v>219</v>
      </c>
      <c r="D20" s="217">
        <v>139</v>
      </c>
      <c r="E20" s="217">
        <v>169</v>
      </c>
      <c r="F20" s="217">
        <v>10</v>
      </c>
      <c r="G20" s="217"/>
      <c r="H20" s="225">
        <v>537</v>
      </c>
      <c r="I20" s="226"/>
      <c r="J20" s="217">
        <v>341</v>
      </c>
      <c r="K20" s="217">
        <v>2</v>
      </c>
      <c r="L20" s="217">
        <v>36</v>
      </c>
      <c r="M20" s="227">
        <v>1064</v>
      </c>
      <c r="N20" s="217"/>
      <c r="O20" s="218">
        <v>1443</v>
      </c>
      <c r="P20" s="169"/>
      <c r="Q20" s="218">
        <v>1980</v>
      </c>
    </row>
    <row r="21" spans="1:17" ht="20.100000000000001" customHeight="1">
      <c r="A21" s="216" t="s">
        <v>115</v>
      </c>
      <c r="B21" s="145"/>
      <c r="C21" s="217">
        <v>11</v>
      </c>
      <c r="D21" s="217">
        <v>5</v>
      </c>
      <c r="E21" s="217">
        <v>10</v>
      </c>
      <c r="F21" s="217">
        <v>2</v>
      </c>
      <c r="G21" s="217">
        <v>2</v>
      </c>
      <c r="H21" s="225">
        <v>30</v>
      </c>
      <c r="I21" s="226"/>
      <c r="J21" s="217">
        <v>30</v>
      </c>
      <c r="K21" s="217">
        <v>1</v>
      </c>
      <c r="L21" s="217">
        <v>23</v>
      </c>
      <c r="M21" s="217">
        <v>65</v>
      </c>
      <c r="N21" s="217">
        <v>4</v>
      </c>
      <c r="O21" s="225">
        <v>123</v>
      </c>
      <c r="P21" s="169"/>
      <c r="Q21" s="225">
        <v>153</v>
      </c>
    </row>
    <row r="22" spans="1:17" ht="20.100000000000001" customHeight="1">
      <c r="A22" s="216" t="s">
        <v>116</v>
      </c>
      <c r="B22" s="145"/>
      <c r="C22" s="217">
        <v>440</v>
      </c>
      <c r="D22" s="217">
        <v>102</v>
      </c>
      <c r="E22" s="217">
        <v>313</v>
      </c>
      <c r="F22" s="217">
        <v>23</v>
      </c>
      <c r="G22" s="217">
        <v>48</v>
      </c>
      <c r="H22" s="225">
        <v>926</v>
      </c>
      <c r="I22" s="226"/>
      <c r="J22" s="227">
        <v>2558</v>
      </c>
      <c r="K22" s="217">
        <v>44</v>
      </c>
      <c r="L22" s="227">
        <v>1442</v>
      </c>
      <c r="M22" s="217">
        <v>499</v>
      </c>
      <c r="N22" s="217">
        <v>3</v>
      </c>
      <c r="O22" s="218">
        <v>4546</v>
      </c>
      <c r="P22" s="169"/>
      <c r="Q22" s="218">
        <v>5472</v>
      </c>
    </row>
    <row r="23" spans="1:17" ht="20.100000000000001" customHeight="1">
      <c r="A23" s="216" t="s">
        <v>117</v>
      </c>
      <c r="B23" s="145"/>
      <c r="C23" s="217">
        <v>479</v>
      </c>
      <c r="D23" s="217">
        <v>120</v>
      </c>
      <c r="E23" s="217">
        <v>181</v>
      </c>
      <c r="F23" s="217">
        <v>16</v>
      </c>
      <c r="G23" s="217">
        <v>62</v>
      </c>
      <c r="H23" s="225">
        <v>858</v>
      </c>
      <c r="I23" s="226"/>
      <c r="J23" s="217">
        <v>98</v>
      </c>
      <c r="K23" s="217">
        <v>8</v>
      </c>
      <c r="L23" s="217">
        <v>47</v>
      </c>
      <c r="M23" s="217">
        <v>558</v>
      </c>
      <c r="N23" s="217">
        <v>1</v>
      </c>
      <c r="O23" s="225">
        <v>712</v>
      </c>
      <c r="P23" s="169"/>
      <c r="Q23" s="218">
        <v>1570</v>
      </c>
    </row>
    <row r="24" spans="1:17" ht="20.100000000000001" customHeight="1">
      <c r="A24" s="216" t="s">
        <v>118</v>
      </c>
      <c r="B24" s="145"/>
      <c r="C24" s="217">
        <v>138</v>
      </c>
      <c r="D24" s="217">
        <v>68</v>
      </c>
      <c r="E24" s="217">
        <v>68</v>
      </c>
      <c r="F24" s="217">
        <v>9</v>
      </c>
      <c r="G24" s="217">
        <v>1</v>
      </c>
      <c r="H24" s="225">
        <v>284</v>
      </c>
      <c r="I24" s="226"/>
      <c r="J24" s="217">
        <v>92</v>
      </c>
      <c r="K24" s="217">
        <v>3</v>
      </c>
      <c r="L24" s="217">
        <v>49</v>
      </c>
      <c r="M24" s="217">
        <v>149</v>
      </c>
      <c r="N24" s="217">
        <v>3</v>
      </c>
      <c r="O24" s="225">
        <v>296</v>
      </c>
      <c r="P24" s="169"/>
      <c r="Q24" s="225">
        <v>580</v>
      </c>
    </row>
    <row r="25" spans="1:17" ht="20.100000000000001" customHeight="1">
      <c r="A25" s="216" t="s">
        <v>119</v>
      </c>
      <c r="B25" s="145"/>
      <c r="C25" s="217">
        <v>254</v>
      </c>
      <c r="D25" s="217">
        <v>293</v>
      </c>
      <c r="E25" s="217">
        <v>72</v>
      </c>
      <c r="F25" s="217">
        <v>7</v>
      </c>
      <c r="G25" s="217">
        <v>12</v>
      </c>
      <c r="H25" s="225">
        <v>638</v>
      </c>
      <c r="I25" s="226"/>
      <c r="J25" s="217">
        <v>13</v>
      </c>
      <c r="K25" s="217">
        <v>3</v>
      </c>
      <c r="L25" s="217">
        <v>34</v>
      </c>
      <c r="M25" s="217">
        <v>94</v>
      </c>
      <c r="N25" s="217"/>
      <c r="O25" s="225">
        <v>144</v>
      </c>
      <c r="P25" s="169"/>
      <c r="Q25" s="225">
        <v>782</v>
      </c>
    </row>
    <row r="26" spans="1:17" ht="20.100000000000001" customHeight="1">
      <c r="A26" s="216" t="s">
        <v>120</v>
      </c>
      <c r="B26" s="145"/>
      <c r="C26" s="217">
        <v>174</v>
      </c>
      <c r="D26" s="217">
        <v>56</v>
      </c>
      <c r="E26" s="217">
        <v>74</v>
      </c>
      <c r="F26" s="217">
        <v>11</v>
      </c>
      <c r="G26" s="217">
        <v>7</v>
      </c>
      <c r="H26" s="225">
        <v>322</v>
      </c>
      <c r="I26" s="226"/>
      <c r="J26" s="217">
        <v>134</v>
      </c>
      <c r="K26" s="217">
        <v>6</v>
      </c>
      <c r="L26" s="217">
        <v>22</v>
      </c>
      <c r="M26" s="227">
        <v>1780</v>
      </c>
      <c r="N26" s="217">
        <v>2</v>
      </c>
      <c r="O26" s="218">
        <v>1944</v>
      </c>
      <c r="P26" s="169"/>
      <c r="Q26" s="218">
        <v>2266</v>
      </c>
    </row>
    <row r="27" spans="1:17" ht="20.100000000000001" customHeight="1">
      <c r="A27" s="216" t="s">
        <v>121</v>
      </c>
      <c r="B27" s="145"/>
      <c r="C27" s="217">
        <v>222</v>
      </c>
      <c r="D27" s="217"/>
      <c r="E27" s="217">
        <v>114</v>
      </c>
      <c r="F27" s="217">
        <v>7</v>
      </c>
      <c r="G27" s="217">
        <v>12</v>
      </c>
      <c r="H27" s="225">
        <v>355</v>
      </c>
      <c r="I27" s="226"/>
      <c r="J27" s="217">
        <v>22</v>
      </c>
      <c r="K27" s="217"/>
      <c r="L27" s="217"/>
      <c r="M27" s="217">
        <v>185</v>
      </c>
      <c r="N27" s="217">
        <v>2</v>
      </c>
      <c r="O27" s="225">
        <v>209</v>
      </c>
      <c r="P27" s="169"/>
      <c r="Q27" s="225">
        <v>564</v>
      </c>
    </row>
    <row r="28" spans="1:17" ht="20.100000000000001" customHeight="1">
      <c r="A28" s="216" t="s">
        <v>122</v>
      </c>
      <c r="B28" s="145"/>
      <c r="C28" s="217">
        <v>51</v>
      </c>
      <c r="D28" s="217"/>
      <c r="E28" s="217">
        <v>58</v>
      </c>
      <c r="F28" s="217">
        <v>4</v>
      </c>
      <c r="G28" s="217">
        <v>1</v>
      </c>
      <c r="H28" s="225">
        <v>114</v>
      </c>
      <c r="I28" s="226"/>
      <c r="J28" s="217">
        <v>239</v>
      </c>
      <c r="K28" s="217">
        <v>6</v>
      </c>
      <c r="L28" s="217">
        <v>49</v>
      </c>
      <c r="M28" s="217">
        <v>182</v>
      </c>
      <c r="N28" s="217">
        <v>4</v>
      </c>
      <c r="O28" s="225">
        <v>480</v>
      </c>
      <c r="P28" s="169"/>
      <c r="Q28" s="225">
        <v>594</v>
      </c>
    </row>
    <row r="29" spans="1:17" ht="20.100000000000001" customHeight="1">
      <c r="A29" s="216" t="s">
        <v>123</v>
      </c>
      <c r="B29" s="145"/>
      <c r="C29" s="217">
        <v>46</v>
      </c>
      <c r="D29" s="217"/>
      <c r="E29" s="217">
        <v>17</v>
      </c>
      <c r="F29" s="217">
        <v>4</v>
      </c>
      <c r="G29" s="217">
        <v>14</v>
      </c>
      <c r="H29" s="225">
        <v>81</v>
      </c>
      <c r="I29" s="226"/>
      <c r="J29" s="217">
        <v>10</v>
      </c>
      <c r="K29" s="217">
        <v>3</v>
      </c>
      <c r="L29" s="217">
        <v>19</v>
      </c>
      <c r="M29" s="217">
        <v>50</v>
      </c>
      <c r="N29" s="217"/>
      <c r="O29" s="225">
        <v>82</v>
      </c>
      <c r="P29" s="169"/>
      <c r="Q29" s="225">
        <v>163</v>
      </c>
    </row>
    <row r="30" spans="1:17" ht="20.100000000000001" customHeight="1">
      <c r="A30" s="216" t="s">
        <v>124</v>
      </c>
      <c r="B30" s="145"/>
      <c r="C30" s="217">
        <v>149</v>
      </c>
      <c r="D30" s="217">
        <v>8</v>
      </c>
      <c r="E30" s="217">
        <v>28</v>
      </c>
      <c r="F30" s="217">
        <v>4</v>
      </c>
      <c r="G30" s="217">
        <v>11</v>
      </c>
      <c r="H30" s="225">
        <v>200</v>
      </c>
      <c r="I30" s="226"/>
      <c r="J30" s="217">
        <v>238</v>
      </c>
      <c r="K30" s="217">
        <v>1</v>
      </c>
      <c r="L30" s="217">
        <v>13</v>
      </c>
      <c r="M30" s="217">
        <v>5</v>
      </c>
      <c r="N30" s="217"/>
      <c r="O30" s="225">
        <v>257</v>
      </c>
      <c r="P30" s="169"/>
      <c r="Q30" s="225">
        <v>457</v>
      </c>
    </row>
    <row r="31" spans="1:17" ht="20.100000000000001" customHeight="1">
      <c r="A31" s="216" t="s">
        <v>125</v>
      </c>
      <c r="B31" s="145"/>
      <c r="C31" s="217">
        <v>57</v>
      </c>
      <c r="D31" s="217">
        <v>103</v>
      </c>
      <c r="E31" s="217">
        <v>31</v>
      </c>
      <c r="F31" s="217">
        <v>6</v>
      </c>
      <c r="G31" s="217"/>
      <c r="H31" s="225">
        <v>197</v>
      </c>
      <c r="I31" s="226"/>
      <c r="J31" s="217">
        <v>124</v>
      </c>
      <c r="K31" s="217">
        <v>3</v>
      </c>
      <c r="L31" s="217">
        <v>6</v>
      </c>
      <c r="M31" s="217">
        <v>70</v>
      </c>
      <c r="N31" s="217">
        <v>1</v>
      </c>
      <c r="O31" s="225">
        <v>204</v>
      </c>
      <c r="P31" s="169"/>
      <c r="Q31" s="225">
        <v>401</v>
      </c>
    </row>
    <row r="32" spans="1:17" ht="20.100000000000001" customHeight="1">
      <c r="A32" s="216" t="s">
        <v>126</v>
      </c>
      <c r="B32" s="145"/>
      <c r="C32" s="217">
        <v>434</v>
      </c>
      <c r="D32" s="217">
        <v>391</v>
      </c>
      <c r="E32" s="217">
        <v>222</v>
      </c>
      <c r="F32" s="217">
        <v>26</v>
      </c>
      <c r="G32" s="217">
        <v>4</v>
      </c>
      <c r="H32" s="218">
        <v>1077</v>
      </c>
      <c r="I32" s="226"/>
      <c r="J32" s="217">
        <v>191</v>
      </c>
      <c r="K32" s="217">
        <v>9</v>
      </c>
      <c r="L32" s="217">
        <v>74</v>
      </c>
      <c r="M32" s="217">
        <v>345</v>
      </c>
      <c r="N32" s="217">
        <v>4</v>
      </c>
      <c r="O32" s="225">
        <v>623</v>
      </c>
      <c r="P32" s="169"/>
      <c r="Q32" s="218">
        <v>1700</v>
      </c>
    </row>
    <row r="33" spans="1:17" ht="20.100000000000001" customHeight="1">
      <c r="A33" s="216" t="s">
        <v>127</v>
      </c>
      <c r="B33" s="145"/>
      <c r="C33" s="217">
        <v>856</v>
      </c>
      <c r="D33" s="217">
        <v>867</v>
      </c>
      <c r="E33" s="217">
        <v>674</v>
      </c>
      <c r="F33" s="217">
        <v>37</v>
      </c>
      <c r="G33" s="217">
        <v>12</v>
      </c>
      <c r="H33" s="218">
        <v>2446</v>
      </c>
      <c r="I33" s="226"/>
      <c r="J33" s="217"/>
      <c r="K33" s="217"/>
      <c r="L33" s="217"/>
      <c r="M33" s="217">
        <v>544</v>
      </c>
      <c r="N33" s="217">
        <v>3</v>
      </c>
      <c r="O33" s="225">
        <v>547</v>
      </c>
      <c r="P33" s="169"/>
      <c r="Q33" s="218">
        <v>2993</v>
      </c>
    </row>
    <row r="34" spans="1:17" ht="20.100000000000001" customHeight="1">
      <c r="A34" s="216" t="s">
        <v>128</v>
      </c>
      <c r="B34" s="145"/>
      <c r="C34" s="217">
        <v>148</v>
      </c>
      <c r="D34" s="217">
        <v>15</v>
      </c>
      <c r="E34" s="217">
        <v>101</v>
      </c>
      <c r="F34" s="217">
        <v>3</v>
      </c>
      <c r="G34" s="217"/>
      <c r="H34" s="225">
        <v>267</v>
      </c>
      <c r="I34" s="226"/>
      <c r="J34" s="217"/>
      <c r="K34" s="217">
        <v>5</v>
      </c>
      <c r="L34" s="217">
        <v>14</v>
      </c>
      <c r="M34" s="217">
        <v>105</v>
      </c>
      <c r="N34" s="217"/>
      <c r="O34" s="225">
        <v>124</v>
      </c>
      <c r="P34" s="169"/>
      <c r="Q34" s="225">
        <v>391</v>
      </c>
    </row>
    <row r="35" spans="1:17" ht="20.100000000000001" customHeight="1">
      <c r="A35" s="216" t="s">
        <v>129</v>
      </c>
      <c r="B35" s="145"/>
      <c r="C35" s="217">
        <v>444</v>
      </c>
      <c r="D35" s="217">
        <v>348</v>
      </c>
      <c r="E35" s="217">
        <v>379</v>
      </c>
      <c r="F35" s="217">
        <v>26</v>
      </c>
      <c r="G35" s="217">
        <v>6</v>
      </c>
      <c r="H35" s="218">
        <v>1203</v>
      </c>
      <c r="I35" s="226"/>
      <c r="J35" s="217">
        <v>49</v>
      </c>
      <c r="K35" s="217">
        <v>2</v>
      </c>
      <c r="L35" s="217">
        <v>59</v>
      </c>
      <c r="M35" s="217">
        <v>566</v>
      </c>
      <c r="N35" s="217">
        <v>2</v>
      </c>
      <c r="O35" s="225">
        <v>678</v>
      </c>
      <c r="P35" s="169"/>
      <c r="Q35" s="218">
        <v>1881</v>
      </c>
    </row>
    <row r="36" spans="1:17" ht="20.100000000000001" customHeight="1">
      <c r="A36" s="216" t="s">
        <v>130</v>
      </c>
      <c r="B36" s="145"/>
      <c r="C36" s="217">
        <v>6</v>
      </c>
      <c r="D36" s="217">
        <v>4</v>
      </c>
      <c r="E36" s="217">
        <v>8</v>
      </c>
      <c r="F36" s="217">
        <v>1</v>
      </c>
      <c r="G36" s="217"/>
      <c r="H36" s="225">
        <v>19</v>
      </c>
      <c r="I36" s="226"/>
      <c r="J36" s="217">
        <v>74</v>
      </c>
      <c r="K36" s="217">
        <v>4</v>
      </c>
      <c r="L36" s="217">
        <v>1</v>
      </c>
      <c r="M36" s="217">
        <v>109</v>
      </c>
      <c r="N36" s="217"/>
      <c r="O36" s="225">
        <v>188</v>
      </c>
      <c r="P36" s="169"/>
      <c r="Q36" s="225">
        <v>207</v>
      </c>
    </row>
    <row r="37" spans="1:17" ht="20.100000000000001" customHeight="1">
      <c r="A37" s="216" t="s">
        <v>131</v>
      </c>
      <c r="B37" s="145"/>
      <c r="C37" s="217">
        <v>95</v>
      </c>
      <c r="D37" s="217"/>
      <c r="E37" s="217">
        <v>43</v>
      </c>
      <c r="F37" s="217">
        <v>8</v>
      </c>
      <c r="G37" s="217">
        <v>6</v>
      </c>
      <c r="H37" s="225">
        <v>152</v>
      </c>
      <c r="I37" s="226"/>
      <c r="J37" s="217">
        <v>146</v>
      </c>
      <c r="K37" s="217">
        <v>14</v>
      </c>
      <c r="L37" s="217">
        <v>18</v>
      </c>
      <c r="M37" s="217">
        <v>146</v>
      </c>
      <c r="N37" s="217">
        <v>2</v>
      </c>
      <c r="O37" s="225">
        <v>326</v>
      </c>
      <c r="P37" s="169"/>
      <c r="Q37" s="225">
        <v>478</v>
      </c>
    </row>
    <row r="38" spans="1:17" ht="20.100000000000001" customHeight="1">
      <c r="A38" s="216" t="s">
        <v>132</v>
      </c>
      <c r="B38" s="145"/>
      <c r="C38" s="217">
        <v>34</v>
      </c>
      <c r="D38" s="217"/>
      <c r="E38" s="217">
        <v>3</v>
      </c>
      <c r="F38" s="217">
        <v>1</v>
      </c>
      <c r="G38" s="217">
        <v>3</v>
      </c>
      <c r="H38" s="225">
        <v>41</v>
      </c>
      <c r="I38" s="226"/>
      <c r="J38" s="217">
        <v>117</v>
      </c>
      <c r="K38" s="217">
        <v>9</v>
      </c>
      <c r="L38" s="217">
        <v>2</v>
      </c>
      <c r="M38" s="217">
        <v>42</v>
      </c>
      <c r="N38" s="217">
        <v>2</v>
      </c>
      <c r="O38" s="225">
        <v>172</v>
      </c>
      <c r="P38" s="169"/>
      <c r="Q38" s="225">
        <v>213</v>
      </c>
    </row>
    <row r="39" spans="1:17" ht="20.100000000000001" customHeight="1">
      <c r="A39" s="216" t="s">
        <v>133</v>
      </c>
      <c r="B39" s="145"/>
      <c r="C39" s="217">
        <v>45</v>
      </c>
      <c r="D39" s="217">
        <v>140</v>
      </c>
      <c r="E39" s="217">
        <v>26</v>
      </c>
      <c r="F39" s="217">
        <v>13</v>
      </c>
      <c r="G39" s="217">
        <v>9</v>
      </c>
      <c r="H39" s="225">
        <v>233</v>
      </c>
      <c r="I39" s="226"/>
      <c r="J39" s="217">
        <v>489</v>
      </c>
      <c r="K39" s="217">
        <v>4</v>
      </c>
      <c r="L39" s="217">
        <v>5</v>
      </c>
      <c r="M39" s="217">
        <v>90</v>
      </c>
      <c r="N39" s="217"/>
      <c r="O39" s="225">
        <v>588</v>
      </c>
      <c r="P39" s="169"/>
      <c r="Q39" s="225">
        <v>821</v>
      </c>
    </row>
    <row r="40" spans="1:17" ht="20.100000000000001" customHeight="1">
      <c r="A40" s="216" t="s">
        <v>727</v>
      </c>
      <c r="B40" s="145"/>
      <c r="C40" s="217">
        <v>2</v>
      </c>
      <c r="D40" s="217"/>
      <c r="E40" s="217">
        <v>1</v>
      </c>
      <c r="F40" s="217"/>
      <c r="G40" s="217"/>
      <c r="H40" s="225">
        <v>3</v>
      </c>
      <c r="I40" s="226"/>
      <c r="J40" s="217"/>
      <c r="K40" s="217"/>
      <c r="L40" s="217"/>
      <c r="M40" s="217"/>
      <c r="N40" s="217"/>
      <c r="O40" s="225">
        <v>0</v>
      </c>
      <c r="P40" s="169"/>
      <c r="Q40" s="225">
        <v>3</v>
      </c>
    </row>
    <row r="41" spans="1:17" ht="8.1" customHeight="1">
      <c r="A41" s="215"/>
      <c r="B41" s="145"/>
      <c r="C41" s="145"/>
      <c r="D41" s="145"/>
      <c r="E41" s="145"/>
      <c r="F41" s="145"/>
      <c r="G41" s="145"/>
      <c r="H41" s="145"/>
      <c r="I41" s="145"/>
      <c r="J41" s="145"/>
      <c r="K41" s="145"/>
      <c r="L41" s="145"/>
      <c r="M41" s="145"/>
      <c r="N41" s="145"/>
      <c r="O41" s="145"/>
      <c r="P41" s="145"/>
      <c r="Q41" s="145"/>
    </row>
    <row r="42" spans="1:17" ht="20.100000000000001" customHeight="1">
      <c r="A42" s="220" t="s">
        <v>87</v>
      </c>
      <c r="B42" s="145"/>
      <c r="C42" s="221">
        <v>6722</v>
      </c>
      <c r="D42" s="221">
        <v>4084</v>
      </c>
      <c r="E42" s="221">
        <v>3921</v>
      </c>
      <c r="F42" s="228">
        <v>339</v>
      </c>
      <c r="G42" s="228">
        <v>338</v>
      </c>
      <c r="H42" s="221">
        <v>15404</v>
      </c>
      <c r="I42" s="229"/>
      <c r="J42" s="221">
        <v>8118</v>
      </c>
      <c r="K42" s="228">
        <v>373</v>
      </c>
      <c r="L42" s="221">
        <v>4949</v>
      </c>
      <c r="M42" s="221">
        <v>10940</v>
      </c>
      <c r="N42" s="228">
        <v>101</v>
      </c>
      <c r="O42" s="221">
        <v>24481</v>
      </c>
      <c r="P42" s="229"/>
      <c r="Q42" s="221">
        <v>39885</v>
      </c>
    </row>
    <row r="43" spans="1:17">
      <c r="A43" s="134"/>
      <c r="B43" s="134"/>
      <c r="C43" s="126"/>
      <c r="D43" s="126"/>
      <c r="E43" s="126"/>
      <c r="F43" s="126"/>
      <c r="G43" s="126"/>
      <c r="H43" s="126"/>
      <c r="I43" s="126"/>
      <c r="J43" s="126"/>
      <c r="K43" s="126"/>
      <c r="L43" s="126"/>
      <c r="M43" s="126"/>
      <c r="N43" s="126"/>
      <c r="O43" s="126"/>
      <c r="P43" s="126"/>
      <c r="Q43" s="126"/>
    </row>
    <row r="44" spans="1:17" s="134" customFormat="1" ht="14.1" customHeight="1">
      <c r="A44" s="126" t="s">
        <v>612</v>
      </c>
      <c r="C44" s="126"/>
      <c r="D44" s="126"/>
      <c r="E44" s="126"/>
      <c r="F44" s="126"/>
      <c r="G44" s="126"/>
      <c r="H44" s="126"/>
      <c r="I44" s="126"/>
      <c r="J44" s="126"/>
      <c r="K44" s="126"/>
      <c r="L44" s="126"/>
      <c r="M44" s="126"/>
      <c r="N44" s="126"/>
      <c r="O44" s="126"/>
      <c r="P44" s="126"/>
      <c r="Q44" s="126"/>
    </row>
    <row r="45" spans="1:17" s="134" customFormat="1" ht="14.1" customHeight="1">
      <c r="A45" s="126" t="s">
        <v>613</v>
      </c>
      <c r="C45" s="126"/>
      <c r="D45" s="126"/>
      <c r="E45" s="126"/>
      <c r="F45" s="126"/>
      <c r="G45" s="126"/>
      <c r="H45" s="126"/>
      <c r="I45" s="126"/>
      <c r="J45" s="126"/>
      <c r="K45" s="126"/>
      <c r="L45" s="126"/>
      <c r="M45" s="126"/>
      <c r="N45" s="126"/>
      <c r="O45" s="126"/>
      <c r="P45" s="126"/>
      <c r="Q45" s="126"/>
    </row>
    <row r="46" spans="1:17" s="134" customFormat="1" ht="14.1" customHeight="1">
      <c r="A46" s="126" t="s">
        <v>599</v>
      </c>
      <c r="B46" s="126"/>
      <c r="C46" s="126"/>
      <c r="D46" s="126"/>
      <c r="E46" s="126"/>
      <c r="F46" s="126"/>
      <c r="G46" s="126"/>
      <c r="H46" s="126"/>
      <c r="I46" s="126"/>
      <c r="J46" s="126"/>
      <c r="K46" s="126"/>
      <c r="L46" s="126"/>
      <c r="M46" s="126"/>
      <c r="N46" s="126"/>
      <c r="O46" s="126"/>
      <c r="P46" s="126"/>
      <c r="Q46" s="126"/>
    </row>
    <row r="47" spans="1:17" s="134" customFormat="1" ht="14.1" customHeight="1">
      <c r="A47" s="126" t="s">
        <v>92</v>
      </c>
      <c r="B47" s="126"/>
      <c r="C47" s="126"/>
      <c r="D47" s="126"/>
      <c r="E47" s="126"/>
      <c r="F47" s="126"/>
      <c r="G47" s="126"/>
      <c r="H47" s="126"/>
      <c r="I47" s="126"/>
      <c r="J47" s="126"/>
      <c r="K47" s="126"/>
      <c r="L47" s="126"/>
      <c r="M47" s="126"/>
      <c r="N47" s="126"/>
      <c r="O47" s="126"/>
      <c r="P47" s="126"/>
      <c r="Q47" s="126"/>
    </row>
    <row r="48" spans="1:17" s="134" customFormat="1" ht="14.1" customHeight="1">
      <c r="B48" s="126"/>
      <c r="C48" s="126"/>
      <c r="D48" s="126"/>
      <c r="E48" s="126"/>
      <c r="F48" s="126"/>
      <c r="G48" s="126"/>
      <c r="H48" s="126"/>
      <c r="I48" s="126"/>
      <c r="J48" s="126"/>
      <c r="K48" s="126"/>
      <c r="L48" s="126"/>
      <c r="M48" s="126"/>
      <c r="N48" s="126"/>
      <c r="O48" s="126"/>
      <c r="P48" s="126"/>
      <c r="Q48" s="126"/>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4" firstPageNumber="51"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E07A6-FB6F-4CEA-8971-78F6D05B3D72}">
  <dimension ref="A1:M38"/>
  <sheetViews>
    <sheetView view="pageBreakPreview" zoomScale="90" zoomScaleNormal="100" zoomScaleSheetLayoutView="90" workbookViewId="0">
      <selection activeCell="R34" sqref="R34"/>
    </sheetView>
  </sheetViews>
  <sheetFormatPr baseColWidth="10" defaultColWidth="11.42578125" defaultRowHeight="12.75"/>
  <cols>
    <col min="1" max="1" width="10.7109375" style="165" customWidth="1"/>
    <col min="2" max="2" width="3.7109375" style="165" bestFit="1" customWidth="1"/>
    <col min="3" max="3" width="11.42578125" style="165"/>
  </cols>
  <sheetData>
    <row r="1" spans="1:13">
      <c r="A1" s="120" t="s">
        <v>79</v>
      </c>
    </row>
    <row r="2" spans="1:13" ht="24.95" customHeight="1">
      <c r="A2" s="604" t="s">
        <v>614</v>
      </c>
      <c r="B2" s="604"/>
      <c r="C2" s="604"/>
      <c r="D2" s="604"/>
      <c r="E2" s="604"/>
      <c r="F2" s="604"/>
      <c r="G2" s="604"/>
      <c r="H2" s="604"/>
      <c r="I2" s="604"/>
      <c r="J2" s="604"/>
      <c r="K2" s="604"/>
      <c r="L2" s="604"/>
      <c r="M2" s="604"/>
    </row>
    <row r="3" spans="1:13" ht="20.100000000000001" customHeight="1">
      <c r="A3" s="604" t="str">
        <f>UPPER(CONCATENATE("Febrero 2024"))</f>
        <v>FEBRERO 2024</v>
      </c>
      <c r="B3" s="604"/>
      <c r="C3" s="604"/>
      <c r="D3" s="604"/>
      <c r="E3" s="604"/>
      <c r="F3" s="604"/>
      <c r="G3" s="604"/>
      <c r="H3" s="604"/>
      <c r="I3" s="604"/>
      <c r="J3" s="604"/>
      <c r="K3" s="604"/>
      <c r="L3" s="604"/>
      <c r="M3" s="604"/>
    </row>
    <row r="4" spans="1:13" ht="15" customHeight="1">
      <c r="A4" s="670"/>
      <c r="B4" s="670"/>
      <c r="C4" s="670"/>
      <c r="D4" s="670"/>
      <c r="E4" s="670"/>
      <c r="F4" s="670"/>
      <c r="G4" s="670"/>
      <c r="H4" s="670"/>
      <c r="I4" s="670"/>
      <c r="J4" s="670"/>
      <c r="K4" s="670"/>
      <c r="L4" s="670"/>
      <c r="M4" s="670"/>
    </row>
    <row r="5" spans="1:13" ht="33" customHeight="1">
      <c r="A5" s="121"/>
      <c r="C5" s="669" t="s">
        <v>615</v>
      </c>
      <c r="D5" s="669"/>
      <c r="E5" s="669"/>
      <c r="J5" s="669" t="s">
        <v>616</v>
      </c>
      <c r="K5" s="669"/>
    </row>
    <row r="6" spans="1:13" ht="24.75">
      <c r="A6" s="529" t="s">
        <v>601</v>
      </c>
      <c r="B6" s="530" t="s">
        <v>87</v>
      </c>
    </row>
    <row r="7" spans="1:13" ht="16.5">
      <c r="A7" s="529" t="s">
        <v>584</v>
      </c>
      <c r="B7" s="531">
        <v>6722</v>
      </c>
    </row>
    <row r="8" spans="1:13" ht="16.5">
      <c r="A8" s="529" t="s">
        <v>585</v>
      </c>
      <c r="B8" s="531">
        <v>4084</v>
      </c>
    </row>
    <row r="9" spans="1:13" ht="16.5">
      <c r="A9" s="529" t="s">
        <v>586</v>
      </c>
      <c r="B9" s="531">
        <v>3921</v>
      </c>
    </row>
    <row r="10" spans="1:13" ht="16.5">
      <c r="A10" s="529" t="s">
        <v>602</v>
      </c>
      <c r="B10" s="530">
        <v>339</v>
      </c>
    </row>
    <row r="11" spans="1:13">
      <c r="A11" s="529" t="s">
        <v>588</v>
      </c>
      <c r="B11" s="530">
        <v>338</v>
      </c>
    </row>
    <row r="12" spans="1:13">
      <c r="A12" s="529" t="s">
        <v>87</v>
      </c>
      <c r="B12" s="531"/>
    </row>
    <row r="13" spans="1:13">
      <c r="A13" s="532"/>
      <c r="B13" s="532"/>
    </row>
    <row r="14" spans="1:13" ht="16.5">
      <c r="A14" s="529" t="s">
        <v>604</v>
      </c>
      <c r="B14" s="530" t="s">
        <v>87</v>
      </c>
    </row>
    <row r="15" spans="1:13" ht="24.75">
      <c r="A15" s="529" t="s">
        <v>592</v>
      </c>
      <c r="B15" s="531">
        <v>10940</v>
      </c>
    </row>
    <row r="16" spans="1:13">
      <c r="A16" s="529" t="s">
        <v>589</v>
      </c>
      <c r="B16" s="531">
        <v>8118</v>
      </c>
    </row>
    <row r="17" spans="1:11" ht="16.5">
      <c r="A17" s="529" t="s">
        <v>591</v>
      </c>
      <c r="B17" s="531">
        <v>4949</v>
      </c>
    </row>
    <row r="18" spans="1:11" ht="16.5">
      <c r="A18" s="529" t="s">
        <v>590</v>
      </c>
      <c r="B18" s="530">
        <v>373</v>
      </c>
    </row>
    <row r="19" spans="1:11" ht="16.5">
      <c r="A19" s="529" t="s">
        <v>593</v>
      </c>
      <c r="B19" s="530">
        <v>101</v>
      </c>
    </row>
    <row r="20" spans="1:11">
      <c r="A20" s="529" t="s">
        <v>87</v>
      </c>
      <c r="B20" s="531"/>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22" t="s">
        <v>88</v>
      </c>
      <c r="E32" s="223">
        <v>15404</v>
      </c>
      <c r="J32" s="222" t="s">
        <v>88</v>
      </c>
      <c r="K32" s="223">
        <v>24481</v>
      </c>
    </row>
    <row r="33" spans="1:1">
      <c r="A33" s="121"/>
    </row>
    <row r="34" spans="1:1">
      <c r="A34" s="121"/>
    </row>
    <row r="35" spans="1:1" s="230" customFormat="1" ht="12" customHeight="1">
      <c r="A35" s="157" t="s">
        <v>612</v>
      </c>
    </row>
    <row r="36" spans="1:1" s="230" customFormat="1" ht="12" customHeight="1">
      <c r="A36" s="157" t="s">
        <v>599</v>
      </c>
    </row>
    <row r="37" spans="1:1" s="230" customFormat="1" ht="12" customHeight="1">
      <c r="A37" s="157" t="s">
        <v>92</v>
      </c>
    </row>
    <row r="38" spans="1:1" s="230"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scale="92"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6788E-2A4D-4BE5-9460-9280EFD6DACF}">
  <sheetPr>
    <pageSetUpPr fitToPage="1"/>
  </sheetPr>
  <dimension ref="A1:Q49"/>
  <sheetViews>
    <sheetView view="pageBreakPreview" zoomScale="60" zoomScaleNormal="100" workbookViewId="0">
      <selection activeCell="U40" sqref="U40"/>
    </sheetView>
  </sheetViews>
  <sheetFormatPr baseColWidth="10" defaultColWidth="11.42578125"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6" t="s">
        <v>79</v>
      </c>
      <c r="B1" s="126"/>
      <c r="C1" s="126"/>
      <c r="D1" s="126"/>
      <c r="E1" s="126"/>
      <c r="F1" s="126"/>
      <c r="G1" s="126"/>
      <c r="H1" s="126"/>
      <c r="I1" s="126"/>
      <c r="J1" s="126"/>
      <c r="K1" s="126"/>
      <c r="L1" s="126"/>
      <c r="M1" s="126"/>
      <c r="N1" s="126"/>
      <c r="O1" s="126"/>
      <c r="P1" s="126"/>
      <c r="Q1" s="126"/>
    </row>
    <row r="2" spans="1:17" ht="6.95" customHeight="1">
      <c r="A2" s="671"/>
      <c r="B2" s="671"/>
      <c r="C2" s="671"/>
      <c r="D2" s="671"/>
      <c r="E2" s="671"/>
      <c r="F2" s="671"/>
      <c r="G2" s="671"/>
      <c r="H2" s="671"/>
      <c r="I2" s="671"/>
      <c r="J2" s="671"/>
      <c r="K2" s="671"/>
      <c r="L2" s="671"/>
      <c r="M2" s="671"/>
      <c r="N2" s="671"/>
      <c r="O2" s="671"/>
      <c r="P2" s="671"/>
      <c r="Q2" s="671"/>
    </row>
    <row r="3" spans="1:17" ht="35.1" customHeight="1">
      <c r="A3" s="671" t="s">
        <v>617</v>
      </c>
      <c r="B3" s="671"/>
      <c r="C3" s="671"/>
      <c r="D3" s="671"/>
      <c r="E3" s="671"/>
      <c r="F3" s="671"/>
      <c r="G3" s="671"/>
      <c r="H3" s="671"/>
      <c r="I3" s="671"/>
      <c r="J3" s="671"/>
      <c r="K3" s="671"/>
      <c r="L3" s="671"/>
      <c r="M3" s="671"/>
      <c r="N3" s="671"/>
      <c r="O3" s="671"/>
      <c r="P3" s="671"/>
      <c r="Q3" s="671"/>
    </row>
    <row r="4" spans="1:17" ht="24.95" customHeight="1">
      <c r="A4" s="671" t="str">
        <f>UPPER(CONCATENATE("Febrero 2024"))</f>
        <v>FEBRERO 2024</v>
      </c>
      <c r="B4" s="671"/>
      <c r="C4" s="671"/>
      <c r="D4" s="671"/>
      <c r="E4" s="671"/>
      <c r="F4" s="671"/>
      <c r="G4" s="671"/>
      <c r="H4" s="671"/>
      <c r="I4" s="671"/>
      <c r="J4" s="671"/>
      <c r="K4" s="671"/>
      <c r="L4" s="671"/>
      <c r="M4" s="671"/>
      <c r="N4" s="671"/>
      <c r="O4" s="671"/>
      <c r="P4" s="671"/>
      <c r="Q4" s="671"/>
    </row>
    <row r="5" spans="1:17">
      <c r="A5" s="134"/>
      <c r="B5" s="126"/>
      <c r="C5" s="126"/>
      <c r="D5" s="126"/>
      <c r="E5" s="126"/>
      <c r="F5" s="126"/>
      <c r="G5" s="126"/>
      <c r="H5" s="126"/>
      <c r="I5" s="126"/>
      <c r="J5" s="126"/>
      <c r="K5" s="126"/>
      <c r="L5" s="126"/>
      <c r="M5" s="126"/>
      <c r="N5" s="126"/>
      <c r="O5" s="126"/>
      <c r="P5" s="126"/>
      <c r="Q5" s="126"/>
    </row>
    <row r="6" spans="1:17" ht="45" customHeight="1">
      <c r="A6" s="666" t="s">
        <v>581</v>
      </c>
      <c r="B6" s="361"/>
      <c r="C6" s="666" t="s">
        <v>615</v>
      </c>
      <c r="D6" s="666"/>
      <c r="E6" s="666"/>
      <c r="F6" s="666"/>
      <c r="G6" s="666"/>
      <c r="H6" s="666"/>
      <c r="I6" s="361"/>
      <c r="J6" s="666" t="s">
        <v>616</v>
      </c>
      <c r="K6" s="666"/>
      <c r="L6" s="666"/>
      <c r="M6" s="666"/>
      <c r="N6" s="666"/>
      <c r="O6" s="666"/>
      <c r="P6" s="361"/>
      <c r="Q6" s="666" t="s">
        <v>154</v>
      </c>
    </row>
    <row r="7" spans="1:17" ht="45" customHeight="1">
      <c r="A7" s="666"/>
      <c r="B7" s="361"/>
      <c r="C7" s="307" t="s">
        <v>584</v>
      </c>
      <c r="D7" s="307" t="s">
        <v>585</v>
      </c>
      <c r="E7" s="307" t="s">
        <v>586</v>
      </c>
      <c r="F7" s="307" t="s">
        <v>611</v>
      </c>
      <c r="G7" s="307" t="s">
        <v>588</v>
      </c>
      <c r="H7" s="307" t="s">
        <v>134</v>
      </c>
      <c r="I7" s="361"/>
      <c r="J7" s="307" t="s">
        <v>589</v>
      </c>
      <c r="K7" s="307" t="s">
        <v>590</v>
      </c>
      <c r="L7" s="307" t="s">
        <v>591</v>
      </c>
      <c r="M7" s="307" t="s">
        <v>592</v>
      </c>
      <c r="N7" s="307" t="s">
        <v>593</v>
      </c>
      <c r="O7" s="307" t="s">
        <v>134</v>
      </c>
      <c r="P7" s="361"/>
      <c r="Q7" s="666"/>
    </row>
    <row r="8" spans="1:17" ht="8.1" customHeight="1">
      <c r="A8" s="359"/>
      <c r="B8" s="224"/>
      <c r="C8" s="360"/>
      <c r="D8" s="360"/>
      <c r="E8" s="360"/>
      <c r="F8" s="360"/>
      <c r="G8" s="360"/>
      <c r="H8" s="360"/>
      <c r="I8" s="224"/>
      <c r="J8" s="360"/>
      <c r="K8" s="360"/>
      <c r="L8" s="360"/>
      <c r="M8" s="360"/>
      <c r="N8" s="360"/>
      <c r="O8" s="360"/>
      <c r="P8" s="224"/>
      <c r="Q8" s="360"/>
    </row>
    <row r="9" spans="1:17" ht="18" customHeight="1">
      <c r="A9" s="235" t="s">
        <v>102</v>
      </c>
      <c r="B9" s="232"/>
      <c r="C9" s="236"/>
      <c r="D9" s="236">
        <v>8</v>
      </c>
      <c r="E9" s="236">
        <v>1</v>
      </c>
      <c r="F9" s="236"/>
      <c r="G9" s="236"/>
      <c r="H9" s="237">
        <v>9</v>
      </c>
      <c r="I9" s="238"/>
      <c r="J9" s="236"/>
      <c r="K9" s="236"/>
      <c r="L9" s="236"/>
      <c r="M9" s="236"/>
      <c r="N9" s="236"/>
      <c r="O9" s="237">
        <v>0</v>
      </c>
      <c r="P9" s="238"/>
      <c r="Q9" s="237">
        <v>9</v>
      </c>
    </row>
    <row r="10" spans="1:17" ht="18" customHeight="1">
      <c r="A10" s="235" t="s">
        <v>103</v>
      </c>
      <c r="B10" s="232"/>
      <c r="C10" s="236"/>
      <c r="D10" s="236"/>
      <c r="E10" s="236"/>
      <c r="F10" s="236"/>
      <c r="G10" s="236"/>
      <c r="H10" s="237">
        <v>0</v>
      </c>
      <c r="I10" s="238"/>
      <c r="J10" s="236">
        <v>16</v>
      </c>
      <c r="K10" s="236"/>
      <c r="L10" s="236"/>
      <c r="M10" s="236">
        <v>6</v>
      </c>
      <c r="N10" s="236"/>
      <c r="O10" s="237">
        <v>22</v>
      </c>
      <c r="P10" s="238"/>
      <c r="Q10" s="237">
        <v>22</v>
      </c>
    </row>
    <row r="11" spans="1:17" ht="18" customHeight="1">
      <c r="A11" s="235" t="s">
        <v>104</v>
      </c>
      <c r="B11" s="232"/>
      <c r="C11" s="236"/>
      <c r="D11" s="236"/>
      <c r="E11" s="236"/>
      <c r="F11" s="236"/>
      <c r="G11" s="236"/>
      <c r="H11" s="237">
        <v>0</v>
      </c>
      <c r="I11" s="238"/>
      <c r="J11" s="236"/>
      <c r="K11" s="236"/>
      <c r="L11" s="236"/>
      <c r="M11" s="236"/>
      <c r="N11" s="236"/>
      <c r="O11" s="237">
        <v>0</v>
      </c>
      <c r="P11" s="238"/>
      <c r="Q11" s="237">
        <v>0</v>
      </c>
    </row>
    <row r="12" spans="1:17" ht="18" customHeight="1">
      <c r="A12" s="235" t="s">
        <v>105</v>
      </c>
      <c r="B12" s="232"/>
      <c r="C12" s="236"/>
      <c r="D12" s="236"/>
      <c r="E12" s="236"/>
      <c r="F12" s="236"/>
      <c r="G12" s="236"/>
      <c r="H12" s="237">
        <v>0</v>
      </c>
      <c r="I12" s="238"/>
      <c r="J12" s="236">
        <v>5</v>
      </c>
      <c r="K12" s="236"/>
      <c r="L12" s="236"/>
      <c r="M12" s="236"/>
      <c r="N12" s="236"/>
      <c r="O12" s="237">
        <v>5</v>
      </c>
      <c r="P12" s="238"/>
      <c r="Q12" s="237">
        <v>5</v>
      </c>
    </row>
    <row r="13" spans="1:17" ht="18" customHeight="1">
      <c r="A13" s="235" t="s">
        <v>106</v>
      </c>
      <c r="B13" s="232"/>
      <c r="C13" s="236"/>
      <c r="D13" s="236">
        <v>1</v>
      </c>
      <c r="E13" s="236"/>
      <c r="F13" s="236"/>
      <c r="G13" s="236"/>
      <c r="H13" s="237">
        <v>1</v>
      </c>
      <c r="I13" s="238"/>
      <c r="J13" s="236">
        <v>7</v>
      </c>
      <c r="K13" s="236"/>
      <c r="L13" s="236"/>
      <c r="M13" s="236"/>
      <c r="N13" s="236"/>
      <c r="O13" s="237">
        <v>7</v>
      </c>
      <c r="P13" s="238"/>
      <c r="Q13" s="237">
        <v>8</v>
      </c>
    </row>
    <row r="14" spans="1:17" ht="18" customHeight="1">
      <c r="A14" s="235" t="s">
        <v>107</v>
      </c>
      <c r="B14" s="232"/>
      <c r="C14" s="236"/>
      <c r="D14" s="236">
        <v>3</v>
      </c>
      <c r="E14" s="236">
        <v>1</v>
      </c>
      <c r="F14" s="236"/>
      <c r="G14" s="236"/>
      <c r="H14" s="237">
        <v>4</v>
      </c>
      <c r="I14" s="238"/>
      <c r="J14" s="236">
        <v>8</v>
      </c>
      <c r="K14" s="236"/>
      <c r="L14" s="236"/>
      <c r="M14" s="236">
        <v>2</v>
      </c>
      <c r="N14" s="236"/>
      <c r="O14" s="237">
        <v>10</v>
      </c>
      <c r="P14" s="238"/>
      <c r="Q14" s="237">
        <v>14</v>
      </c>
    </row>
    <row r="15" spans="1:17" ht="18" customHeight="1">
      <c r="A15" s="235" t="s">
        <v>108</v>
      </c>
      <c r="B15" s="232"/>
      <c r="C15" s="236"/>
      <c r="D15" s="236"/>
      <c r="E15" s="236"/>
      <c r="F15" s="236"/>
      <c r="G15" s="236"/>
      <c r="H15" s="237">
        <v>0</v>
      </c>
      <c r="I15" s="238"/>
      <c r="J15" s="236">
        <v>32</v>
      </c>
      <c r="K15" s="236"/>
      <c r="L15" s="236">
        <v>5</v>
      </c>
      <c r="M15" s="236">
        <v>1</v>
      </c>
      <c r="N15" s="236"/>
      <c r="O15" s="237">
        <v>38</v>
      </c>
      <c r="P15" s="238"/>
      <c r="Q15" s="237">
        <v>38</v>
      </c>
    </row>
    <row r="16" spans="1:17" ht="18" customHeight="1">
      <c r="A16" s="235" t="s">
        <v>109</v>
      </c>
      <c r="B16" s="232"/>
      <c r="C16" s="236"/>
      <c r="D16" s="236">
        <v>2</v>
      </c>
      <c r="E16" s="236">
        <v>1</v>
      </c>
      <c r="F16" s="236"/>
      <c r="G16" s="236"/>
      <c r="H16" s="237">
        <v>3</v>
      </c>
      <c r="I16" s="238"/>
      <c r="J16" s="236"/>
      <c r="K16" s="236"/>
      <c r="L16" s="236"/>
      <c r="M16" s="236"/>
      <c r="N16" s="236"/>
      <c r="O16" s="237">
        <v>0</v>
      </c>
      <c r="P16" s="238"/>
      <c r="Q16" s="237">
        <v>3</v>
      </c>
    </row>
    <row r="17" spans="1:17" ht="18" customHeight="1">
      <c r="A17" s="235" t="s">
        <v>110</v>
      </c>
      <c r="B17" s="232"/>
      <c r="C17" s="236"/>
      <c r="D17" s="236"/>
      <c r="E17" s="236"/>
      <c r="F17" s="236"/>
      <c r="G17" s="236"/>
      <c r="H17" s="237">
        <v>0</v>
      </c>
      <c r="I17" s="238"/>
      <c r="J17" s="236">
        <v>3</v>
      </c>
      <c r="K17" s="236"/>
      <c r="L17" s="236"/>
      <c r="M17" s="236"/>
      <c r="N17" s="236"/>
      <c r="O17" s="237">
        <v>3</v>
      </c>
      <c r="P17" s="238"/>
      <c r="Q17" s="237">
        <v>3</v>
      </c>
    </row>
    <row r="18" spans="1:17" ht="18" customHeight="1">
      <c r="A18" s="235" t="s">
        <v>111</v>
      </c>
      <c r="B18" s="232"/>
      <c r="C18" s="236">
        <v>1</v>
      </c>
      <c r="D18" s="236">
        <v>2</v>
      </c>
      <c r="E18" s="236">
        <v>1</v>
      </c>
      <c r="F18" s="236"/>
      <c r="G18" s="236"/>
      <c r="H18" s="237">
        <v>4</v>
      </c>
      <c r="I18" s="238"/>
      <c r="J18" s="236">
        <v>4</v>
      </c>
      <c r="K18" s="236"/>
      <c r="L18" s="236"/>
      <c r="M18" s="236">
        <v>6</v>
      </c>
      <c r="N18" s="236"/>
      <c r="O18" s="237">
        <v>10</v>
      </c>
      <c r="P18" s="238"/>
      <c r="Q18" s="237">
        <v>14</v>
      </c>
    </row>
    <row r="19" spans="1:17" ht="18" customHeight="1">
      <c r="A19" s="235" t="s">
        <v>112</v>
      </c>
      <c r="B19" s="232"/>
      <c r="C19" s="236"/>
      <c r="D19" s="236"/>
      <c r="E19" s="236"/>
      <c r="F19" s="236"/>
      <c r="G19" s="236"/>
      <c r="H19" s="237">
        <v>0</v>
      </c>
      <c r="I19" s="238"/>
      <c r="J19" s="236">
        <v>17</v>
      </c>
      <c r="K19" s="236"/>
      <c r="L19" s="236"/>
      <c r="M19" s="236">
        <v>2</v>
      </c>
      <c r="N19" s="236"/>
      <c r="O19" s="237">
        <v>19</v>
      </c>
      <c r="P19" s="238"/>
      <c r="Q19" s="237">
        <v>19</v>
      </c>
    </row>
    <row r="20" spans="1:17" ht="18" customHeight="1">
      <c r="A20" s="235" t="s">
        <v>113</v>
      </c>
      <c r="B20" s="232"/>
      <c r="C20" s="236"/>
      <c r="D20" s="236"/>
      <c r="E20" s="236"/>
      <c r="F20" s="236"/>
      <c r="G20" s="236"/>
      <c r="H20" s="237">
        <v>0</v>
      </c>
      <c r="I20" s="238"/>
      <c r="J20" s="236"/>
      <c r="K20" s="236"/>
      <c r="L20" s="236"/>
      <c r="M20" s="236"/>
      <c r="N20" s="236"/>
      <c r="O20" s="237">
        <v>0</v>
      </c>
      <c r="P20" s="238"/>
      <c r="Q20" s="237">
        <v>0</v>
      </c>
    </row>
    <row r="21" spans="1:17" ht="18" customHeight="1">
      <c r="A21" s="235" t="s">
        <v>114</v>
      </c>
      <c r="B21" s="232"/>
      <c r="C21" s="236"/>
      <c r="D21" s="236"/>
      <c r="E21" s="236"/>
      <c r="F21" s="236"/>
      <c r="G21" s="236"/>
      <c r="H21" s="237">
        <v>0</v>
      </c>
      <c r="I21" s="238"/>
      <c r="J21" s="236"/>
      <c r="K21" s="236"/>
      <c r="L21" s="236"/>
      <c r="M21" s="236"/>
      <c r="N21" s="236"/>
      <c r="O21" s="237">
        <v>0</v>
      </c>
      <c r="P21" s="238"/>
      <c r="Q21" s="237">
        <v>0</v>
      </c>
    </row>
    <row r="22" spans="1:17" ht="18" customHeight="1">
      <c r="A22" s="235" t="s">
        <v>115</v>
      </c>
      <c r="B22" s="232"/>
      <c r="C22" s="236"/>
      <c r="D22" s="236"/>
      <c r="E22" s="236"/>
      <c r="F22" s="236"/>
      <c r="G22" s="236"/>
      <c r="H22" s="237">
        <v>0</v>
      </c>
      <c r="I22" s="238"/>
      <c r="J22" s="236">
        <v>10</v>
      </c>
      <c r="K22" s="236"/>
      <c r="L22" s="236"/>
      <c r="M22" s="236"/>
      <c r="N22" s="236"/>
      <c r="O22" s="237">
        <v>10</v>
      </c>
      <c r="P22" s="238"/>
      <c r="Q22" s="237">
        <v>10</v>
      </c>
    </row>
    <row r="23" spans="1:17" ht="18" customHeight="1">
      <c r="A23" s="235" t="s">
        <v>116</v>
      </c>
      <c r="B23" s="232"/>
      <c r="C23" s="236"/>
      <c r="D23" s="236">
        <v>1</v>
      </c>
      <c r="E23" s="236">
        <v>1</v>
      </c>
      <c r="F23" s="236"/>
      <c r="G23" s="236"/>
      <c r="H23" s="237">
        <v>2</v>
      </c>
      <c r="I23" s="238"/>
      <c r="J23" s="236">
        <v>3</v>
      </c>
      <c r="K23" s="236"/>
      <c r="L23" s="236">
        <v>2</v>
      </c>
      <c r="M23" s="236"/>
      <c r="N23" s="236"/>
      <c r="O23" s="237">
        <v>5</v>
      </c>
      <c r="P23" s="238"/>
      <c r="Q23" s="237">
        <v>7</v>
      </c>
    </row>
    <row r="24" spans="1:17" ht="18" customHeight="1">
      <c r="A24" s="235" t="s">
        <v>117</v>
      </c>
      <c r="B24" s="232"/>
      <c r="C24" s="236"/>
      <c r="D24" s="236"/>
      <c r="E24" s="236"/>
      <c r="F24" s="236"/>
      <c r="G24" s="236"/>
      <c r="H24" s="237">
        <v>0</v>
      </c>
      <c r="I24" s="238"/>
      <c r="J24" s="236">
        <v>18</v>
      </c>
      <c r="K24" s="236"/>
      <c r="L24" s="236"/>
      <c r="M24" s="236">
        <v>2</v>
      </c>
      <c r="N24" s="236"/>
      <c r="O24" s="237">
        <v>20</v>
      </c>
      <c r="P24" s="238"/>
      <c r="Q24" s="237">
        <v>20</v>
      </c>
    </row>
    <row r="25" spans="1:17" ht="18" customHeight="1">
      <c r="A25" s="235" t="s">
        <v>118</v>
      </c>
      <c r="B25" s="232"/>
      <c r="C25" s="236"/>
      <c r="D25" s="236">
        <v>2</v>
      </c>
      <c r="E25" s="236"/>
      <c r="F25" s="236"/>
      <c r="G25" s="236"/>
      <c r="H25" s="237">
        <v>2</v>
      </c>
      <c r="I25" s="238"/>
      <c r="J25" s="236">
        <v>3</v>
      </c>
      <c r="K25" s="236"/>
      <c r="L25" s="236"/>
      <c r="M25" s="236"/>
      <c r="N25" s="236"/>
      <c r="O25" s="237">
        <v>3</v>
      </c>
      <c r="P25" s="238"/>
      <c r="Q25" s="237">
        <v>5</v>
      </c>
    </row>
    <row r="26" spans="1:17" ht="18" customHeight="1">
      <c r="A26" s="235" t="s">
        <v>119</v>
      </c>
      <c r="B26" s="232"/>
      <c r="C26" s="236"/>
      <c r="D26" s="236"/>
      <c r="E26" s="236"/>
      <c r="F26" s="236"/>
      <c r="G26" s="236"/>
      <c r="H26" s="237">
        <v>0</v>
      </c>
      <c r="I26" s="238"/>
      <c r="J26" s="236">
        <v>1</v>
      </c>
      <c r="K26" s="236"/>
      <c r="L26" s="236">
        <v>1</v>
      </c>
      <c r="M26" s="236">
        <v>2</v>
      </c>
      <c r="N26" s="236"/>
      <c r="O26" s="237">
        <v>4</v>
      </c>
      <c r="P26" s="238"/>
      <c r="Q26" s="237">
        <v>4</v>
      </c>
    </row>
    <row r="27" spans="1:17" ht="18" customHeight="1">
      <c r="A27" s="235" t="s">
        <v>120</v>
      </c>
      <c r="B27" s="232"/>
      <c r="C27" s="236">
        <v>1</v>
      </c>
      <c r="D27" s="236">
        <v>1</v>
      </c>
      <c r="E27" s="236"/>
      <c r="F27" s="236"/>
      <c r="G27" s="236"/>
      <c r="H27" s="237">
        <v>2</v>
      </c>
      <c r="I27" s="238"/>
      <c r="J27" s="236">
        <v>2</v>
      </c>
      <c r="K27" s="236"/>
      <c r="L27" s="236"/>
      <c r="M27" s="236">
        <v>2</v>
      </c>
      <c r="N27" s="236"/>
      <c r="O27" s="237">
        <v>4</v>
      </c>
      <c r="P27" s="238"/>
      <c r="Q27" s="237">
        <v>6</v>
      </c>
    </row>
    <row r="28" spans="1:17" ht="18" customHeight="1">
      <c r="A28" s="235" t="s">
        <v>121</v>
      </c>
      <c r="B28" s="232"/>
      <c r="C28" s="236"/>
      <c r="D28" s="236"/>
      <c r="E28" s="236">
        <v>4</v>
      </c>
      <c r="F28" s="236"/>
      <c r="G28" s="236"/>
      <c r="H28" s="237">
        <v>4</v>
      </c>
      <c r="I28" s="238"/>
      <c r="J28" s="236">
        <v>4</v>
      </c>
      <c r="K28" s="236"/>
      <c r="L28" s="236">
        <v>7</v>
      </c>
      <c r="M28" s="236"/>
      <c r="N28" s="236"/>
      <c r="O28" s="237">
        <v>11</v>
      </c>
      <c r="P28" s="238"/>
      <c r="Q28" s="237">
        <v>15</v>
      </c>
    </row>
    <row r="29" spans="1:17" ht="18" customHeight="1">
      <c r="A29" s="235" t="s">
        <v>122</v>
      </c>
      <c r="B29" s="232"/>
      <c r="C29" s="236"/>
      <c r="D29" s="236"/>
      <c r="E29" s="236"/>
      <c r="F29" s="236"/>
      <c r="G29" s="236"/>
      <c r="H29" s="237">
        <v>0</v>
      </c>
      <c r="I29" s="238"/>
      <c r="J29" s="236">
        <v>7</v>
      </c>
      <c r="K29" s="236"/>
      <c r="L29" s="236"/>
      <c r="M29" s="236"/>
      <c r="N29" s="236"/>
      <c r="O29" s="237">
        <v>7</v>
      </c>
      <c r="P29" s="238"/>
      <c r="Q29" s="237">
        <v>7</v>
      </c>
    </row>
    <row r="30" spans="1:17" ht="18" customHeight="1">
      <c r="A30" s="235" t="s">
        <v>123</v>
      </c>
      <c r="B30" s="232"/>
      <c r="C30" s="236"/>
      <c r="D30" s="236"/>
      <c r="E30" s="236"/>
      <c r="F30" s="236"/>
      <c r="G30" s="236"/>
      <c r="H30" s="237">
        <v>0</v>
      </c>
      <c r="I30" s="238"/>
      <c r="J30" s="236">
        <v>9</v>
      </c>
      <c r="K30" s="236"/>
      <c r="L30" s="236"/>
      <c r="M30" s="236"/>
      <c r="N30" s="236"/>
      <c r="O30" s="237">
        <v>9</v>
      </c>
      <c r="P30" s="238"/>
      <c r="Q30" s="237">
        <v>9</v>
      </c>
    </row>
    <row r="31" spans="1:17" ht="18" customHeight="1">
      <c r="A31" s="235" t="s">
        <v>124</v>
      </c>
      <c r="B31" s="232"/>
      <c r="C31" s="236"/>
      <c r="D31" s="236"/>
      <c r="E31" s="236"/>
      <c r="F31" s="236"/>
      <c r="G31" s="236"/>
      <c r="H31" s="237">
        <v>0</v>
      </c>
      <c r="I31" s="238"/>
      <c r="J31" s="236">
        <v>3</v>
      </c>
      <c r="K31" s="236"/>
      <c r="L31" s="236"/>
      <c r="M31" s="236"/>
      <c r="N31" s="236"/>
      <c r="O31" s="237">
        <v>3</v>
      </c>
      <c r="P31" s="238"/>
      <c r="Q31" s="237">
        <v>3</v>
      </c>
    </row>
    <row r="32" spans="1:17" ht="18" customHeight="1">
      <c r="A32" s="235" t="s">
        <v>125</v>
      </c>
      <c r="B32" s="232"/>
      <c r="C32" s="236"/>
      <c r="D32" s="236"/>
      <c r="E32" s="236"/>
      <c r="F32" s="236"/>
      <c r="G32" s="236"/>
      <c r="H32" s="237">
        <v>0</v>
      </c>
      <c r="I32" s="238"/>
      <c r="J32" s="236"/>
      <c r="K32" s="236"/>
      <c r="L32" s="236"/>
      <c r="M32" s="236"/>
      <c r="N32" s="236"/>
      <c r="O32" s="237">
        <v>0</v>
      </c>
      <c r="P32" s="238"/>
      <c r="Q32" s="237">
        <v>0</v>
      </c>
    </row>
    <row r="33" spans="1:17" ht="18" customHeight="1">
      <c r="A33" s="235" t="s">
        <v>126</v>
      </c>
      <c r="B33" s="232"/>
      <c r="C33" s="236"/>
      <c r="D33" s="236"/>
      <c r="E33" s="236"/>
      <c r="F33" s="236"/>
      <c r="G33" s="236"/>
      <c r="H33" s="237">
        <v>0</v>
      </c>
      <c r="I33" s="238"/>
      <c r="J33" s="236">
        <v>4</v>
      </c>
      <c r="K33" s="236"/>
      <c r="L33" s="236"/>
      <c r="M33" s="236"/>
      <c r="N33" s="236"/>
      <c r="O33" s="237">
        <v>4</v>
      </c>
      <c r="P33" s="238"/>
      <c r="Q33" s="237">
        <v>4</v>
      </c>
    </row>
    <row r="34" spans="1:17" ht="18" customHeight="1">
      <c r="A34" s="235" t="s">
        <v>127</v>
      </c>
      <c r="B34" s="232"/>
      <c r="C34" s="236"/>
      <c r="D34" s="236">
        <v>5</v>
      </c>
      <c r="E34" s="236">
        <v>2</v>
      </c>
      <c r="F34" s="236"/>
      <c r="G34" s="236"/>
      <c r="H34" s="237">
        <v>7</v>
      </c>
      <c r="I34" s="238"/>
      <c r="J34" s="236">
        <v>17</v>
      </c>
      <c r="K34" s="236"/>
      <c r="L34" s="236">
        <v>1</v>
      </c>
      <c r="M34" s="236">
        <v>4</v>
      </c>
      <c r="N34" s="236"/>
      <c r="O34" s="237">
        <v>22</v>
      </c>
      <c r="P34" s="238"/>
      <c r="Q34" s="237">
        <v>29</v>
      </c>
    </row>
    <row r="35" spans="1:17" ht="18" customHeight="1">
      <c r="A35" s="235" t="s">
        <v>128</v>
      </c>
      <c r="B35" s="232"/>
      <c r="C35" s="236"/>
      <c r="D35" s="236"/>
      <c r="E35" s="236"/>
      <c r="F35" s="236"/>
      <c r="G35" s="236"/>
      <c r="H35" s="237">
        <v>0</v>
      </c>
      <c r="I35" s="238"/>
      <c r="J35" s="236">
        <v>7</v>
      </c>
      <c r="K35" s="236"/>
      <c r="L35" s="236"/>
      <c r="M35" s="236"/>
      <c r="N35" s="236"/>
      <c r="O35" s="237">
        <v>7</v>
      </c>
      <c r="P35" s="238"/>
      <c r="Q35" s="237">
        <v>7</v>
      </c>
    </row>
    <row r="36" spans="1:17" ht="18" customHeight="1">
      <c r="A36" s="235" t="s">
        <v>129</v>
      </c>
      <c r="B36" s="232"/>
      <c r="C36" s="236"/>
      <c r="D36" s="236">
        <v>1</v>
      </c>
      <c r="E36" s="236"/>
      <c r="F36" s="236"/>
      <c r="G36" s="236"/>
      <c r="H36" s="237">
        <v>1</v>
      </c>
      <c r="I36" s="238"/>
      <c r="J36" s="236">
        <v>2</v>
      </c>
      <c r="K36" s="236"/>
      <c r="L36" s="236"/>
      <c r="M36" s="236">
        <v>1</v>
      </c>
      <c r="N36" s="236"/>
      <c r="O36" s="237">
        <v>3</v>
      </c>
      <c r="P36" s="238"/>
      <c r="Q36" s="237">
        <v>4</v>
      </c>
    </row>
    <row r="37" spans="1:17" ht="18" customHeight="1">
      <c r="A37" s="235" t="s">
        <v>130</v>
      </c>
      <c r="B37" s="232"/>
      <c r="C37" s="236"/>
      <c r="D37" s="236"/>
      <c r="E37" s="236"/>
      <c r="F37" s="236"/>
      <c r="G37" s="236"/>
      <c r="H37" s="237">
        <v>0</v>
      </c>
      <c r="I37" s="238"/>
      <c r="J37" s="236">
        <v>2</v>
      </c>
      <c r="K37" s="236"/>
      <c r="L37" s="236"/>
      <c r="M37" s="236"/>
      <c r="N37" s="236"/>
      <c r="O37" s="237">
        <v>2</v>
      </c>
      <c r="P37" s="238"/>
      <c r="Q37" s="237">
        <v>2</v>
      </c>
    </row>
    <row r="38" spans="1:17" ht="18" customHeight="1">
      <c r="A38" s="235" t="s">
        <v>131</v>
      </c>
      <c r="B38" s="232"/>
      <c r="C38" s="236"/>
      <c r="D38" s="236">
        <v>1</v>
      </c>
      <c r="E38" s="236"/>
      <c r="F38" s="236"/>
      <c r="G38" s="236"/>
      <c r="H38" s="237">
        <v>1</v>
      </c>
      <c r="I38" s="238"/>
      <c r="J38" s="236">
        <v>3</v>
      </c>
      <c r="K38" s="236"/>
      <c r="L38" s="236"/>
      <c r="M38" s="236"/>
      <c r="N38" s="236"/>
      <c r="O38" s="237">
        <v>3</v>
      </c>
      <c r="P38" s="238"/>
      <c r="Q38" s="237">
        <v>4</v>
      </c>
    </row>
    <row r="39" spans="1:17" ht="18" customHeight="1">
      <c r="A39" s="235" t="s">
        <v>132</v>
      </c>
      <c r="B39" s="232"/>
      <c r="C39" s="236"/>
      <c r="D39" s="236">
        <v>2</v>
      </c>
      <c r="E39" s="236"/>
      <c r="F39" s="236"/>
      <c r="G39" s="236"/>
      <c r="H39" s="237">
        <v>2</v>
      </c>
      <c r="I39" s="238"/>
      <c r="J39" s="236">
        <v>6</v>
      </c>
      <c r="K39" s="236"/>
      <c r="L39" s="236"/>
      <c r="M39" s="236"/>
      <c r="N39" s="236"/>
      <c r="O39" s="237">
        <v>6</v>
      </c>
      <c r="P39" s="238"/>
      <c r="Q39" s="237">
        <v>8</v>
      </c>
    </row>
    <row r="40" spans="1:17" ht="18" customHeight="1">
      <c r="A40" s="235" t="s">
        <v>133</v>
      </c>
      <c r="B40" s="232"/>
      <c r="C40" s="236"/>
      <c r="D40" s="236"/>
      <c r="E40" s="236"/>
      <c r="F40" s="236"/>
      <c r="G40" s="236"/>
      <c r="H40" s="237">
        <v>0</v>
      </c>
      <c r="I40" s="238"/>
      <c r="J40" s="236">
        <v>1</v>
      </c>
      <c r="K40" s="236"/>
      <c r="L40" s="236"/>
      <c r="M40" s="236"/>
      <c r="N40" s="236"/>
      <c r="O40" s="237">
        <v>1</v>
      </c>
      <c r="P40" s="238"/>
      <c r="Q40" s="237">
        <v>1</v>
      </c>
    </row>
    <row r="41" spans="1:17" ht="8.1" customHeight="1">
      <c r="A41" s="233"/>
      <c r="B41" s="224"/>
      <c r="C41" s="234"/>
      <c r="D41" s="234"/>
      <c r="E41" s="234"/>
      <c r="F41" s="234"/>
      <c r="G41" s="234"/>
      <c r="H41" s="234"/>
      <c r="I41" s="224"/>
      <c r="J41" s="234"/>
      <c r="K41" s="234"/>
      <c r="L41" s="234"/>
      <c r="M41" s="234"/>
      <c r="N41" s="234"/>
      <c r="O41" s="234"/>
      <c r="P41" s="224"/>
      <c r="Q41" s="234"/>
    </row>
    <row r="42" spans="1:17" ht="20.100000000000001" customHeight="1">
      <c r="A42" s="239" t="s">
        <v>87</v>
      </c>
      <c r="B42" s="240"/>
      <c r="C42" s="241">
        <v>2</v>
      </c>
      <c r="D42" s="241">
        <v>29</v>
      </c>
      <c r="E42" s="241">
        <v>11</v>
      </c>
      <c r="F42" s="241">
        <v>0</v>
      </c>
      <c r="G42" s="241">
        <v>0</v>
      </c>
      <c r="H42" s="241">
        <v>42</v>
      </c>
      <c r="I42" s="240"/>
      <c r="J42" s="241">
        <v>194</v>
      </c>
      <c r="K42" s="241">
        <v>0</v>
      </c>
      <c r="L42" s="241">
        <v>16</v>
      </c>
      <c r="M42" s="241">
        <v>28</v>
      </c>
      <c r="N42" s="241">
        <v>0</v>
      </c>
      <c r="O42" s="241">
        <v>238</v>
      </c>
      <c r="P42" s="240"/>
      <c r="Q42" s="241">
        <v>280</v>
      </c>
    </row>
    <row r="43" spans="1:17">
      <c r="A43" s="134"/>
      <c r="B43" s="126"/>
      <c r="C43" s="126"/>
      <c r="D43" s="126"/>
      <c r="E43" s="126"/>
      <c r="F43" s="126"/>
      <c r="G43" s="126"/>
      <c r="H43" s="126"/>
      <c r="I43" s="126"/>
      <c r="J43" s="126"/>
      <c r="K43" s="126"/>
      <c r="L43" s="126"/>
      <c r="M43" s="126"/>
      <c r="N43" s="126"/>
      <c r="O43" s="126"/>
      <c r="P43" s="126"/>
      <c r="Q43" s="126"/>
    </row>
    <row r="44" spans="1:17" s="181" customFormat="1" ht="12.95" customHeight="1">
      <c r="A44" s="231" t="s">
        <v>618</v>
      </c>
    </row>
    <row r="45" spans="1:17" s="181" customFormat="1" ht="12.95" customHeight="1">
      <c r="A45" s="231" t="s">
        <v>595</v>
      </c>
    </row>
    <row r="46" spans="1:17" s="181" customFormat="1" ht="12.95" customHeight="1">
      <c r="A46" s="231" t="s">
        <v>599</v>
      </c>
    </row>
    <row r="47" spans="1:17" s="181" customFormat="1" ht="12.95" customHeight="1">
      <c r="A47" s="231" t="s">
        <v>92</v>
      </c>
    </row>
    <row r="48" spans="1:17" s="181" customFormat="1" ht="12.95" customHeight="1">
      <c r="A48" s="231"/>
    </row>
    <row r="49" spans="1:1">
      <c r="A49" s="176"/>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scale="58" firstPageNumber="53"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57803-FA9A-4CB2-8EBC-3B4CACBF8AD3}">
  <sheetPr>
    <pageSetUpPr fitToPage="1"/>
  </sheetPr>
  <dimension ref="A1:M39"/>
  <sheetViews>
    <sheetView view="pageBreakPreview" zoomScale="90" zoomScaleNormal="100" zoomScaleSheetLayoutView="90" workbookViewId="0">
      <selection activeCell="Q29" sqref="Q29"/>
    </sheetView>
  </sheetViews>
  <sheetFormatPr baseColWidth="10" defaultColWidth="11.42578125" defaultRowHeight="12.75"/>
  <cols>
    <col min="1" max="1" width="15.7109375" customWidth="1"/>
    <col min="2" max="2" width="3.140625" bestFit="1" customWidth="1"/>
    <col min="13" max="13" width="15.7109375" customWidth="1"/>
  </cols>
  <sheetData>
    <row r="1" spans="1:13">
      <c r="A1" s="126" t="s">
        <v>79</v>
      </c>
      <c r="B1" s="126"/>
      <c r="C1" s="126"/>
      <c r="D1" s="126"/>
      <c r="E1" s="126"/>
      <c r="F1" s="126"/>
      <c r="G1" s="126"/>
      <c r="H1" s="126"/>
      <c r="I1" s="126"/>
      <c r="J1" s="126"/>
      <c r="K1" s="126"/>
      <c r="L1" s="126"/>
      <c r="M1" s="126"/>
    </row>
    <row r="2" spans="1:13" ht="24.95" customHeight="1">
      <c r="A2" s="604" t="s">
        <v>617</v>
      </c>
      <c r="B2" s="604"/>
      <c r="C2" s="604"/>
      <c r="D2" s="604"/>
      <c r="E2" s="604"/>
      <c r="F2" s="604"/>
      <c r="G2" s="604"/>
      <c r="H2" s="604"/>
      <c r="I2" s="604"/>
      <c r="J2" s="604"/>
      <c r="K2" s="604"/>
      <c r="L2" s="604"/>
      <c r="M2" s="604"/>
    </row>
    <row r="3" spans="1:13" ht="18" customHeight="1">
      <c r="A3" s="604" t="str">
        <f>UPPER(CONCATENATE("Febrero 2024"))</f>
        <v>FEBRERO 2024</v>
      </c>
      <c r="B3" s="604"/>
      <c r="C3" s="604"/>
      <c r="D3" s="604"/>
      <c r="E3" s="604"/>
      <c r="F3" s="604"/>
      <c r="G3" s="604"/>
      <c r="H3" s="604"/>
      <c r="I3" s="604"/>
      <c r="J3" s="604"/>
      <c r="K3" s="604"/>
      <c r="L3" s="604"/>
      <c r="M3" s="604"/>
    </row>
    <row r="4" spans="1:13">
      <c r="A4" s="121"/>
    </row>
    <row r="5" spans="1:13" ht="33" customHeight="1">
      <c r="A5" s="174" t="s">
        <v>601</v>
      </c>
      <c r="B5" s="173" t="s">
        <v>87</v>
      </c>
      <c r="C5" s="669" t="s">
        <v>615</v>
      </c>
      <c r="D5" s="669"/>
      <c r="E5" s="669"/>
      <c r="J5" s="669" t="s">
        <v>616</v>
      </c>
      <c r="K5" s="669"/>
    </row>
    <row r="6" spans="1:13">
      <c r="A6" s="174" t="s">
        <v>585</v>
      </c>
      <c r="B6" s="173">
        <v>29</v>
      </c>
    </row>
    <row r="7" spans="1:13">
      <c r="A7" s="174" t="s">
        <v>586</v>
      </c>
      <c r="B7" s="173">
        <v>11</v>
      </c>
    </row>
    <row r="8" spans="1:13">
      <c r="A8" s="174" t="s">
        <v>584</v>
      </c>
      <c r="B8" s="173">
        <v>2</v>
      </c>
    </row>
    <row r="9" spans="1:13">
      <c r="A9" s="174" t="s">
        <v>619</v>
      </c>
      <c r="B9" s="173">
        <v>0</v>
      </c>
    </row>
    <row r="10" spans="1:13">
      <c r="A10" s="174" t="s">
        <v>588</v>
      </c>
      <c r="B10" s="173">
        <v>0</v>
      </c>
    </row>
    <row r="11" spans="1:13">
      <c r="A11" s="174" t="s">
        <v>87</v>
      </c>
      <c r="B11" s="173"/>
    </row>
    <row r="13" spans="1:13">
      <c r="A13" s="174" t="s">
        <v>604</v>
      </c>
      <c r="B13" s="173" t="s">
        <v>87</v>
      </c>
    </row>
    <row r="14" spans="1:13">
      <c r="A14" s="174" t="s">
        <v>589</v>
      </c>
      <c r="B14" s="173">
        <v>194</v>
      </c>
    </row>
    <row r="15" spans="1:13" ht="16.5">
      <c r="A15" s="174" t="s">
        <v>592</v>
      </c>
      <c r="B15" s="173">
        <v>28</v>
      </c>
    </row>
    <row r="16" spans="1:13">
      <c r="A16" s="174" t="s">
        <v>591</v>
      </c>
      <c r="B16" s="173">
        <v>16</v>
      </c>
    </row>
    <row r="17" spans="1:2">
      <c r="A17" s="174" t="s">
        <v>590</v>
      </c>
      <c r="B17" s="173">
        <v>0</v>
      </c>
    </row>
    <row r="18" spans="1:2">
      <c r="A18" s="174" t="s">
        <v>593</v>
      </c>
      <c r="B18" s="173">
        <v>0</v>
      </c>
    </row>
    <row r="19" spans="1:2">
      <c r="A19" s="174" t="s">
        <v>87</v>
      </c>
      <c r="B19" s="173"/>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22" t="s">
        <v>88</v>
      </c>
      <c r="E33" s="223">
        <v>42</v>
      </c>
      <c r="J33" s="222" t="s">
        <v>88</v>
      </c>
      <c r="K33" s="223">
        <v>238</v>
      </c>
    </row>
    <row r="34" spans="1:11">
      <c r="A34" s="121"/>
    </row>
    <row r="35" spans="1:11">
      <c r="A35" s="121"/>
    </row>
    <row r="36" spans="1:11">
      <c r="A36" s="121"/>
    </row>
    <row r="37" spans="1:11" s="126" customFormat="1" ht="12" customHeight="1">
      <c r="A37" s="148" t="s">
        <v>599</v>
      </c>
    </row>
    <row r="38" spans="1:11" s="126" customFormat="1" ht="12" customHeight="1">
      <c r="A38" s="148" t="s">
        <v>92</v>
      </c>
    </row>
    <row r="39" spans="1:11" s="126" customFormat="1" ht="12" customHeight="1">
      <c r="A39" s="178"/>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74803149606299213" header="0.31496062992125984" footer="0.31496062992125984"/>
  <pageSetup scale="93" firstPageNumber="54"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2125C-F4AF-43E8-9BB2-EFC4824D95AE}">
  <sheetPr>
    <pageSetUpPr fitToPage="1"/>
  </sheetPr>
  <dimension ref="A1:AK52"/>
  <sheetViews>
    <sheetView view="pageBreakPreview" zoomScale="60" zoomScaleNormal="70" workbookViewId="0">
      <selection activeCell="AM30" sqref="AM30"/>
    </sheetView>
  </sheetViews>
  <sheetFormatPr baseColWidth="10" defaultColWidth="11.42578125" defaultRowHeight="12.75"/>
  <cols>
    <col min="1" max="1" width="32.7109375" customWidth="1"/>
    <col min="2" max="2" width="71" customWidth="1"/>
    <col min="3" max="3" width="1.7109375" customWidth="1"/>
    <col min="4" max="35" width="7.7109375" customWidth="1"/>
    <col min="36" max="36" width="1.7109375" customWidth="1"/>
    <col min="37" max="37" width="12.7109375" customWidth="1"/>
  </cols>
  <sheetData>
    <row r="1" spans="1:37" ht="41.25"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row>
    <row r="2" spans="1:37" ht="69.95" customHeight="1">
      <c r="A2" s="673" t="s">
        <v>620</v>
      </c>
      <c r="B2" s="673"/>
      <c r="C2" s="673"/>
      <c r="D2" s="673"/>
      <c r="E2" s="673"/>
      <c r="F2" s="673"/>
      <c r="G2" s="673"/>
      <c r="H2" s="673"/>
      <c r="I2" s="673"/>
      <c r="J2" s="673"/>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row>
    <row r="3" spans="1:37" ht="24.95" customHeight="1">
      <c r="A3" s="673" t="str">
        <f>UPPER(CONCATENATE("Febrero 2024"))</f>
        <v>FEBRERO 2024</v>
      </c>
      <c r="B3" s="673"/>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row>
    <row r="4" spans="1:37">
      <c r="A4" s="134"/>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row>
    <row r="5" spans="1:37" ht="30" customHeight="1">
      <c r="A5" s="674" t="s">
        <v>621</v>
      </c>
      <c r="B5" s="674" t="s">
        <v>622</v>
      </c>
      <c r="C5" s="354"/>
      <c r="D5" s="674" t="s">
        <v>623</v>
      </c>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354"/>
      <c r="AK5" s="674" t="s">
        <v>87</v>
      </c>
    </row>
    <row r="6" spans="1:37" ht="69.95" customHeight="1">
      <c r="A6" s="674"/>
      <c r="B6" s="674"/>
      <c r="C6" s="354"/>
      <c r="D6" s="322" t="s">
        <v>624</v>
      </c>
      <c r="E6" s="322" t="s">
        <v>625</v>
      </c>
      <c r="F6" s="322" t="s">
        <v>626</v>
      </c>
      <c r="G6" s="322" t="s">
        <v>627</v>
      </c>
      <c r="H6" s="322" t="s">
        <v>628</v>
      </c>
      <c r="I6" s="322" t="s">
        <v>629</v>
      </c>
      <c r="J6" s="322" t="s">
        <v>632</v>
      </c>
      <c r="K6" s="322" t="s">
        <v>630</v>
      </c>
      <c r="L6" s="322" t="s">
        <v>631</v>
      </c>
      <c r="M6" s="322" t="s">
        <v>633</v>
      </c>
      <c r="N6" s="322" t="s">
        <v>730</v>
      </c>
      <c r="O6" s="322" t="s">
        <v>634</v>
      </c>
      <c r="P6" s="322" t="s">
        <v>635</v>
      </c>
      <c r="Q6" s="322" t="s">
        <v>636</v>
      </c>
      <c r="R6" s="322" t="s">
        <v>637</v>
      </c>
      <c r="S6" s="322" t="s">
        <v>638</v>
      </c>
      <c r="T6" s="322" t="s">
        <v>639</v>
      </c>
      <c r="U6" s="322" t="s">
        <v>640</v>
      </c>
      <c r="V6" s="322" t="s">
        <v>641</v>
      </c>
      <c r="W6" s="322" t="s">
        <v>642</v>
      </c>
      <c r="X6" s="322" t="s">
        <v>643</v>
      </c>
      <c r="Y6" s="322" t="s">
        <v>644</v>
      </c>
      <c r="Z6" s="322" t="s">
        <v>645</v>
      </c>
      <c r="AA6" s="322" t="s">
        <v>646</v>
      </c>
      <c r="AB6" s="322" t="s">
        <v>647</v>
      </c>
      <c r="AC6" s="322" t="s">
        <v>648</v>
      </c>
      <c r="AD6" s="322" t="s">
        <v>649</v>
      </c>
      <c r="AE6" s="322" t="s">
        <v>650</v>
      </c>
      <c r="AF6" s="322" t="s">
        <v>651</v>
      </c>
      <c r="AG6" s="322" t="s">
        <v>652</v>
      </c>
      <c r="AH6" s="322" t="s">
        <v>653</v>
      </c>
      <c r="AI6" s="322" t="s">
        <v>654</v>
      </c>
      <c r="AJ6" s="354"/>
      <c r="AK6" s="674"/>
    </row>
    <row r="7" spans="1:37" ht="8.1" customHeight="1">
      <c r="A7" s="130"/>
      <c r="B7" s="130"/>
      <c r="C7" s="130"/>
      <c r="D7" s="130"/>
      <c r="E7" s="130"/>
      <c r="F7" s="130"/>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row>
    <row r="8" spans="1:37" ht="24.95" customHeight="1">
      <c r="A8" s="261" t="s">
        <v>728</v>
      </c>
      <c r="B8" s="274" t="s">
        <v>40</v>
      </c>
      <c r="C8" s="130"/>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130"/>
      <c r="AK8" s="168">
        <v>0</v>
      </c>
    </row>
    <row r="9" spans="1:37" ht="24.95" customHeight="1">
      <c r="A9" s="261"/>
      <c r="B9" s="274" t="s">
        <v>656</v>
      </c>
      <c r="C9" s="130"/>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130"/>
      <c r="AK9" s="168">
        <v>0</v>
      </c>
    </row>
    <row r="10" spans="1:37" ht="24.95" customHeight="1">
      <c r="A10" s="261"/>
      <c r="B10" s="274" t="s">
        <v>657</v>
      </c>
      <c r="C10" s="130"/>
      <c r="D10" s="275"/>
      <c r="E10" s="275"/>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130"/>
      <c r="AK10" s="168">
        <v>0</v>
      </c>
    </row>
    <row r="11" spans="1:37" ht="24.95" customHeight="1">
      <c r="A11" s="261"/>
      <c r="B11" s="274" t="s">
        <v>658</v>
      </c>
      <c r="C11" s="130"/>
      <c r="D11" s="275"/>
      <c r="E11" s="275"/>
      <c r="F11" s="275"/>
      <c r="G11" s="275"/>
      <c r="H11" s="275"/>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130"/>
      <c r="AK11" s="168">
        <v>0</v>
      </c>
    </row>
    <row r="12" spans="1:37" ht="24.95" customHeight="1">
      <c r="A12" s="261" t="s">
        <v>729</v>
      </c>
      <c r="B12" s="274" t="s">
        <v>40</v>
      </c>
      <c r="C12" s="130"/>
      <c r="D12" s="275"/>
      <c r="E12" s="275"/>
      <c r="F12" s="275"/>
      <c r="G12" s="275"/>
      <c r="H12" s="275"/>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130"/>
      <c r="AK12" s="168">
        <v>0</v>
      </c>
    </row>
    <row r="13" spans="1:37" ht="24.95" customHeight="1">
      <c r="A13" s="261"/>
      <c r="B13" s="274" t="s">
        <v>656</v>
      </c>
      <c r="C13" s="130"/>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130"/>
      <c r="AK13" s="168">
        <v>0</v>
      </c>
    </row>
    <row r="14" spans="1:37" ht="24.95" customHeight="1">
      <c r="A14" s="261"/>
      <c r="B14" s="274" t="s">
        <v>657</v>
      </c>
      <c r="C14" s="130"/>
      <c r="D14" s="275"/>
      <c r="E14" s="275"/>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130"/>
      <c r="AK14" s="168">
        <v>0</v>
      </c>
    </row>
    <row r="15" spans="1:37" ht="24.95" customHeight="1">
      <c r="A15" s="261"/>
      <c r="B15" s="274" t="s">
        <v>658</v>
      </c>
      <c r="C15" s="130"/>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130"/>
      <c r="AK15" s="168">
        <v>0</v>
      </c>
    </row>
    <row r="16" spans="1:37" ht="24.95" customHeight="1">
      <c r="A16" s="261" t="s">
        <v>660</v>
      </c>
      <c r="B16" s="274" t="s">
        <v>40</v>
      </c>
      <c r="C16" s="130"/>
      <c r="D16" s="275"/>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130"/>
      <c r="AK16" s="168">
        <v>0</v>
      </c>
    </row>
    <row r="17" spans="1:37" ht="24.95" customHeight="1">
      <c r="A17" s="261"/>
      <c r="B17" s="274" t="s">
        <v>656</v>
      </c>
      <c r="C17" s="130"/>
      <c r="D17" s="275"/>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130"/>
      <c r="AK17" s="168">
        <v>0</v>
      </c>
    </row>
    <row r="18" spans="1:37" ht="24.95" customHeight="1">
      <c r="A18" s="261"/>
      <c r="B18" s="274" t="s">
        <v>657</v>
      </c>
      <c r="C18" s="130"/>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130"/>
      <c r="AK18" s="168">
        <v>0</v>
      </c>
    </row>
    <row r="19" spans="1:37" ht="24.95" customHeight="1">
      <c r="A19" s="261"/>
      <c r="B19" s="274" t="s">
        <v>658</v>
      </c>
      <c r="C19" s="130"/>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130"/>
      <c r="AK19" s="168">
        <v>0</v>
      </c>
    </row>
    <row r="20" spans="1:37" ht="24.95" customHeight="1">
      <c r="A20" s="261" t="s">
        <v>661</v>
      </c>
      <c r="B20" s="274" t="s">
        <v>40</v>
      </c>
      <c r="C20" s="130"/>
      <c r="D20" s="135">
        <v>2</v>
      </c>
      <c r="E20" s="135">
        <v>1</v>
      </c>
      <c r="F20" s="275"/>
      <c r="G20" s="275"/>
      <c r="H20" s="275"/>
      <c r="I20" s="135">
        <v>12</v>
      </c>
      <c r="J20" s="275"/>
      <c r="K20" s="275"/>
      <c r="L20" s="135">
        <v>1</v>
      </c>
      <c r="M20" s="275"/>
      <c r="N20" s="275"/>
      <c r="O20" s="275"/>
      <c r="P20" s="275"/>
      <c r="Q20" s="135">
        <v>1</v>
      </c>
      <c r="R20" s="275"/>
      <c r="S20" s="135">
        <v>1</v>
      </c>
      <c r="T20" s="275"/>
      <c r="U20" s="275"/>
      <c r="V20" s="275"/>
      <c r="W20" s="275"/>
      <c r="X20" s="275"/>
      <c r="Y20" s="275"/>
      <c r="Z20" s="275"/>
      <c r="AA20" s="275"/>
      <c r="AB20" s="275"/>
      <c r="AC20" s="275"/>
      <c r="AD20" s="275"/>
      <c r="AE20" s="275"/>
      <c r="AF20" s="275"/>
      <c r="AG20" s="275"/>
      <c r="AH20" s="275"/>
      <c r="AI20" s="275"/>
      <c r="AJ20" s="130"/>
      <c r="AK20" s="168">
        <v>18</v>
      </c>
    </row>
    <row r="21" spans="1:37" ht="32.25" customHeight="1">
      <c r="A21" s="261"/>
      <c r="B21" s="274" t="s">
        <v>656</v>
      </c>
      <c r="C21" s="130"/>
      <c r="D21" s="135">
        <v>4</v>
      </c>
      <c r="E21" s="135">
        <v>2</v>
      </c>
      <c r="F21" s="275"/>
      <c r="G21" s="275"/>
      <c r="H21" s="275"/>
      <c r="I21" s="135">
        <v>26</v>
      </c>
      <c r="J21" s="275"/>
      <c r="K21" s="275"/>
      <c r="L21" s="135">
        <v>2</v>
      </c>
      <c r="M21" s="275"/>
      <c r="N21" s="275"/>
      <c r="O21" s="275"/>
      <c r="P21" s="275"/>
      <c r="Q21" s="135">
        <v>2</v>
      </c>
      <c r="R21" s="275"/>
      <c r="S21" s="135">
        <v>2</v>
      </c>
      <c r="T21" s="275"/>
      <c r="U21" s="275"/>
      <c r="V21" s="275"/>
      <c r="W21" s="275"/>
      <c r="X21" s="275"/>
      <c r="Y21" s="275"/>
      <c r="Z21" s="275"/>
      <c r="AA21" s="275"/>
      <c r="AB21" s="275"/>
      <c r="AC21" s="275"/>
      <c r="AD21" s="275"/>
      <c r="AE21" s="275"/>
      <c r="AF21" s="275"/>
      <c r="AG21" s="275"/>
      <c r="AH21" s="275"/>
      <c r="AI21" s="275"/>
      <c r="AJ21" s="130"/>
      <c r="AK21" s="168">
        <v>38</v>
      </c>
    </row>
    <row r="22" spans="1:37" ht="24.95" customHeight="1">
      <c r="A22" s="261"/>
      <c r="B22" s="274" t="s">
        <v>657</v>
      </c>
      <c r="C22" s="130"/>
      <c r="D22" s="135">
        <v>4</v>
      </c>
      <c r="E22" s="135">
        <v>2</v>
      </c>
      <c r="F22" s="275"/>
      <c r="G22" s="275"/>
      <c r="H22" s="275"/>
      <c r="I22" s="135"/>
      <c r="J22" s="275"/>
      <c r="K22" s="275"/>
      <c r="L22" s="135">
        <v>1</v>
      </c>
      <c r="M22" s="275"/>
      <c r="N22" s="275"/>
      <c r="O22" s="275"/>
      <c r="P22" s="275"/>
      <c r="Q22" s="135">
        <v>1</v>
      </c>
      <c r="R22" s="275"/>
      <c r="S22" s="135"/>
      <c r="T22" s="275"/>
      <c r="U22" s="275"/>
      <c r="V22" s="275"/>
      <c r="W22" s="275"/>
      <c r="X22" s="275"/>
      <c r="Y22" s="275"/>
      <c r="Z22" s="275"/>
      <c r="AA22" s="275"/>
      <c r="AB22" s="275"/>
      <c r="AC22" s="275"/>
      <c r="AD22" s="275"/>
      <c r="AE22" s="275"/>
      <c r="AF22" s="275"/>
      <c r="AG22" s="275"/>
      <c r="AH22" s="275"/>
      <c r="AI22" s="275"/>
      <c r="AJ22" s="130"/>
      <c r="AK22" s="168">
        <v>8</v>
      </c>
    </row>
    <row r="23" spans="1:37" ht="24.95" customHeight="1">
      <c r="A23" s="261"/>
      <c r="B23" s="274" t="s">
        <v>658</v>
      </c>
      <c r="C23" s="130"/>
      <c r="D23" s="135"/>
      <c r="E23" s="135"/>
      <c r="F23" s="275"/>
      <c r="G23" s="275"/>
      <c r="H23" s="275"/>
      <c r="I23" s="135"/>
      <c r="J23" s="275"/>
      <c r="K23" s="275"/>
      <c r="L23" s="135"/>
      <c r="M23" s="275"/>
      <c r="N23" s="275"/>
      <c r="O23" s="275"/>
      <c r="P23" s="275"/>
      <c r="Q23" s="135"/>
      <c r="R23" s="275"/>
      <c r="S23" s="135"/>
      <c r="T23" s="275"/>
      <c r="U23" s="275"/>
      <c r="V23" s="275"/>
      <c r="W23" s="275"/>
      <c r="X23" s="275"/>
      <c r="Y23" s="275"/>
      <c r="Z23" s="275"/>
      <c r="AA23" s="275"/>
      <c r="AB23" s="275"/>
      <c r="AC23" s="275"/>
      <c r="AD23" s="275"/>
      <c r="AE23" s="275"/>
      <c r="AF23" s="275"/>
      <c r="AG23" s="275"/>
      <c r="AH23" s="275"/>
      <c r="AI23" s="275"/>
      <c r="AJ23" s="130"/>
      <c r="AK23" s="168">
        <v>0</v>
      </c>
    </row>
    <row r="24" spans="1:37" ht="24.95" customHeight="1">
      <c r="A24" s="261" t="s">
        <v>662</v>
      </c>
      <c r="B24" s="274" t="s">
        <v>40</v>
      </c>
      <c r="C24" s="130"/>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130"/>
      <c r="AK24" s="168">
        <v>0</v>
      </c>
    </row>
    <row r="25" spans="1:37" ht="24.95" customHeight="1">
      <c r="A25" s="261"/>
      <c r="B25" s="274" t="s">
        <v>656</v>
      </c>
      <c r="C25" s="130"/>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130"/>
      <c r="AK25" s="168">
        <v>0</v>
      </c>
    </row>
    <row r="26" spans="1:37" ht="24.95" customHeight="1">
      <c r="A26" s="261"/>
      <c r="B26" s="274" t="s">
        <v>657</v>
      </c>
      <c r="C26" s="130"/>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75"/>
      <c r="AG26" s="275"/>
      <c r="AH26" s="275"/>
      <c r="AI26" s="275"/>
      <c r="AJ26" s="130"/>
      <c r="AK26" s="168">
        <v>0</v>
      </c>
    </row>
    <row r="27" spans="1:37" ht="24.95" customHeight="1">
      <c r="A27" s="261" t="s">
        <v>663</v>
      </c>
      <c r="B27" s="274" t="s">
        <v>40</v>
      </c>
      <c r="C27" s="130"/>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130"/>
      <c r="AK27" s="168">
        <v>0</v>
      </c>
    </row>
    <row r="28" spans="1:37" ht="24.95" customHeight="1">
      <c r="A28" s="261"/>
      <c r="B28" s="274" t="s">
        <v>656</v>
      </c>
      <c r="C28" s="130"/>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130"/>
      <c r="AK28" s="168">
        <v>0</v>
      </c>
    </row>
    <row r="29" spans="1:37" ht="24.95" customHeight="1">
      <c r="A29" s="261"/>
      <c r="B29" s="274" t="s">
        <v>657</v>
      </c>
      <c r="C29" s="130"/>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130"/>
      <c r="AK29" s="168">
        <v>0</v>
      </c>
    </row>
    <row r="30" spans="1:37" ht="24.95" customHeight="1">
      <c r="A30" s="261" t="s">
        <v>664</v>
      </c>
      <c r="B30" s="274" t="s">
        <v>40</v>
      </c>
      <c r="C30" s="130"/>
      <c r="D30" s="275"/>
      <c r="E30" s="135">
        <v>1</v>
      </c>
      <c r="F30" s="275"/>
      <c r="G30" s="275"/>
      <c r="H30" s="275"/>
      <c r="I30" s="135">
        <v>1</v>
      </c>
      <c r="J30" s="275"/>
      <c r="K30" s="275"/>
      <c r="L30" s="135">
        <v>1</v>
      </c>
      <c r="M30" s="275"/>
      <c r="N30" s="275"/>
      <c r="O30" s="275"/>
      <c r="P30" s="275"/>
      <c r="Q30" s="275"/>
      <c r="R30" s="135">
        <v>1</v>
      </c>
      <c r="S30" s="275"/>
      <c r="T30" s="275"/>
      <c r="U30" s="275"/>
      <c r="V30" s="275"/>
      <c r="W30" s="275"/>
      <c r="X30" s="275"/>
      <c r="Y30" s="275"/>
      <c r="Z30" s="275"/>
      <c r="AA30" s="275"/>
      <c r="AB30" s="275"/>
      <c r="AC30" s="135">
        <v>1</v>
      </c>
      <c r="AD30" s="275"/>
      <c r="AE30" s="275"/>
      <c r="AF30" s="275"/>
      <c r="AG30" s="275"/>
      <c r="AH30" s="275"/>
      <c r="AI30" s="275"/>
      <c r="AJ30" s="130"/>
      <c r="AK30" s="168">
        <v>5</v>
      </c>
    </row>
    <row r="31" spans="1:37" ht="24.95" customHeight="1">
      <c r="A31" s="261"/>
      <c r="B31" s="274" t="s">
        <v>656</v>
      </c>
      <c r="C31" s="130"/>
      <c r="D31" s="275"/>
      <c r="E31" s="135">
        <v>1</v>
      </c>
      <c r="F31" s="275"/>
      <c r="G31" s="275"/>
      <c r="H31" s="275"/>
      <c r="I31" s="135">
        <v>1</v>
      </c>
      <c r="J31" s="275"/>
      <c r="K31" s="275"/>
      <c r="L31" s="135">
        <v>1</v>
      </c>
      <c r="M31" s="275"/>
      <c r="N31" s="275"/>
      <c r="O31" s="275"/>
      <c r="P31" s="275"/>
      <c r="Q31" s="275"/>
      <c r="R31" s="135">
        <v>1</v>
      </c>
      <c r="S31" s="275"/>
      <c r="T31" s="275"/>
      <c r="U31" s="275"/>
      <c r="V31" s="275"/>
      <c r="W31" s="275"/>
      <c r="X31" s="275"/>
      <c r="Y31" s="275"/>
      <c r="Z31" s="275"/>
      <c r="AA31" s="275"/>
      <c r="AB31" s="275"/>
      <c r="AC31" s="135">
        <v>1</v>
      </c>
      <c r="AD31" s="275"/>
      <c r="AE31" s="275"/>
      <c r="AF31" s="275"/>
      <c r="AG31" s="275"/>
      <c r="AH31" s="275"/>
      <c r="AI31" s="275"/>
      <c r="AJ31" s="130"/>
      <c r="AK31" s="168">
        <v>5</v>
      </c>
    </row>
    <row r="32" spans="1:37" ht="24.95" customHeight="1">
      <c r="A32" s="261" t="s">
        <v>665</v>
      </c>
      <c r="B32" s="274" t="s">
        <v>40</v>
      </c>
      <c r="C32" s="130"/>
      <c r="D32" s="275"/>
      <c r="E32" s="135">
        <v>2</v>
      </c>
      <c r="F32" s="275"/>
      <c r="G32" s="275"/>
      <c r="H32" s="275"/>
      <c r="I32" s="275"/>
      <c r="J32" s="275"/>
      <c r="K32" s="275"/>
      <c r="L32" s="275"/>
      <c r="M32" s="275"/>
      <c r="N32" s="275"/>
      <c r="O32" s="275"/>
      <c r="P32" s="275"/>
      <c r="Q32" s="275"/>
      <c r="R32" s="135">
        <v>1</v>
      </c>
      <c r="S32" s="275"/>
      <c r="T32" s="275"/>
      <c r="U32" s="275"/>
      <c r="V32" s="275"/>
      <c r="W32" s="275"/>
      <c r="X32" s="275"/>
      <c r="Y32" s="275"/>
      <c r="Z32" s="275"/>
      <c r="AA32" s="275"/>
      <c r="AB32" s="275"/>
      <c r="AC32" s="275"/>
      <c r="AD32" s="275"/>
      <c r="AE32" s="275"/>
      <c r="AF32" s="275"/>
      <c r="AG32" s="275"/>
      <c r="AH32" s="275"/>
      <c r="AI32" s="275"/>
      <c r="AJ32" s="130"/>
      <c r="AK32" s="168">
        <v>3</v>
      </c>
    </row>
    <row r="33" spans="1:37" ht="24.95" customHeight="1">
      <c r="A33" s="261"/>
      <c r="B33" s="274" t="s">
        <v>656</v>
      </c>
      <c r="C33" s="130"/>
      <c r="D33" s="275"/>
      <c r="E33" s="135">
        <v>2</v>
      </c>
      <c r="F33" s="275"/>
      <c r="G33" s="275"/>
      <c r="H33" s="275"/>
      <c r="I33" s="275"/>
      <c r="J33" s="275"/>
      <c r="K33" s="275"/>
      <c r="L33" s="275"/>
      <c r="M33" s="275"/>
      <c r="N33" s="275"/>
      <c r="O33" s="275"/>
      <c r="P33" s="275"/>
      <c r="Q33" s="275"/>
      <c r="R33" s="135">
        <v>1</v>
      </c>
      <c r="S33" s="275"/>
      <c r="T33" s="275"/>
      <c r="U33" s="275"/>
      <c r="V33" s="275"/>
      <c r="W33" s="275"/>
      <c r="X33" s="275"/>
      <c r="Y33" s="275"/>
      <c r="Z33" s="275"/>
      <c r="AA33" s="275"/>
      <c r="AB33" s="275"/>
      <c r="AC33" s="275"/>
      <c r="AD33" s="275"/>
      <c r="AE33" s="275"/>
      <c r="AF33" s="275"/>
      <c r="AG33" s="275"/>
      <c r="AH33" s="275"/>
      <c r="AI33" s="275"/>
      <c r="AJ33" s="130"/>
      <c r="AK33" s="168">
        <v>3</v>
      </c>
    </row>
    <row r="34" spans="1:37" ht="24.95" customHeight="1">
      <c r="A34" s="261" t="s">
        <v>666</v>
      </c>
      <c r="B34" s="274" t="s">
        <v>40</v>
      </c>
      <c r="C34" s="130"/>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130"/>
      <c r="AK34" s="168">
        <v>0</v>
      </c>
    </row>
    <row r="35" spans="1:37" ht="24.95" customHeight="1">
      <c r="A35" s="261"/>
      <c r="B35" s="274" t="s">
        <v>656</v>
      </c>
      <c r="C35" s="130"/>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130"/>
      <c r="AK35" s="168">
        <v>0</v>
      </c>
    </row>
    <row r="36" spans="1:37" ht="24.95" customHeight="1">
      <c r="A36" s="261" t="s">
        <v>667</v>
      </c>
      <c r="B36" s="274" t="s">
        <v>40</v>
      </c>
      <c r="C36" s="130"/>
      <c r="D36" s="275"/>
      <c r="E36" s="135">
        <v>9</v>
      </c>
      <c r="F36" s="275"/>
      <c r="G36" s="275"/>
      <c r="H36" s="275"/>
      <c r="I36" s="135">
        <v>1</v>
      </c>
      <c r="J36" s="135">
        <v>7</v>
      </c>
      <c r="K36" s="135">
        <v>2</v>
      </c>
      <c r="L36" s="135">
        <v>1</v>
      </c>
      <c r="M36" s="135">
        <v>2</v>
      </c>
      <c r="N36" s="135">
        <v>10</v>
      </c>
      <c r="O36" s="275"/>
      <c r="P36" s="135">
        <v>1</v>
      </c>
      <c r="Q36" s="135">
        <v>1</v>
      </c>
      <c r="R36" s="135">
        <v>2</v>
      </c>
      <c r="S36" s="135">
        <v>1</v>
      </c>
      <c r="T36" s="135">
        <v>2</v>
      </c>
      <c r="U36" s="275"/>
      <c r="V36" s="135">
        <v>4</v>
      </c>
      <c r="W36" s="135">
        <v>2</v>
      </c>
      <c r="X36" s="135">
        <v>1</v>
      </c>
      <c r="Y36" s="275"/>
      <c r="Z36" s="135">
        <v>1</v>
      </c>
      <c r="AA36" s="135">
        <v>1</v>
      </c>
      <c r="AB36" s="135">
        <v>1</v>
      </c>
      <c r="AC36" s="135">
        <v>6</v>
      </c>
      <c r="AD36" s="275"/>
      <c r="AE36" s="135">
        <v>4</v>
      </c>
      <c r="AF36" s="275"/>
      <c r="AG36" s="135">
        <v>1</v>
      </c>
      <c r="AH36" s="135">
        <v>1</v>
      </c>
      <c r="AI36" s="275"/>
      <c r="AJ36" s="130"/>
      <c r="AK36" s="168">
        <v>61</v>
      </c>
    </row>
    <row r="37" spans="1:37" ht="36.75" customHeight="1">
      <c r="A37" s="261"/>
      <c r="B37" s="274" t="s">
        <v>656</v>
      </c>
      <c r="C37" s="130"/>
      <c r="D37" s="275"/>
      <c r="E37" s="135">
        <v>9</v>
      </c>
      <c r="F37" s="275"/>
      <c r="G37" s="275"/>
      <c r="H37" s="275"/>
      <c r="I37" s="135">
        <v>1</v>
      </c>
      <c r="J37" s="135">
        <v>7</v>
      </c>
      <c r="K37" s="135">
        <v>2</v>
      </c>
      <c r="L37" s="135">
        <v>1</v>
      </c>
      <c r="M37" s="135">
        <v>2</v>
      </c>
      <c r="N37" s="135">
        <v>10</v>
      </c>
      <c r="O37" s="275"/>
      <c r="P37" s="135">
        <v>1</v>
      </c>
      <c r="Q37" s="135">
        <v>1</v>
      </c>
      <c r="R37" s="135">
        <v>2</v>
      </c>
      <c r="S37" s="135">
        <v>1</v>
      </c>
      <c r="T37" s="135">
        <v>2</v>
      </c>
      <c r="U37" s="275"/>
      <c r="V37" s="135">
        <v>4</v>
      </c>
      <c r="W37" s="135">
        <v>2</v>
      </c>
      <c r="X37" s="135">
        <v>1</v>
      </c>
      <c r="Y37" s="275"/>
      <c r="Z37" s="135">
        <v>1</v>
      </c>
      <c r="AA37" s="135">
        <v>1</v>
      </c>
      <c r="AB37" s="135">
        <v>1</v>
      </c>
      <c r="AC37" s="135">
        <v>6</v>
      </c>
      <c r="AD37" s="275"/>
      <c r="AE37" s="135">
        <v>4</v>
      </c>
      <c r="AF37" s="275"/>
      <c r="AG37" s="135">
        <v>1</v>
      </c>
      <c r="AH37" s="135">
        <v>1</v>
      </c>
      <c r="AI37" s="275"/>
      <c r="AJ37" s="130"/>
      <c r="AK37" s="168">
        <v>61</v>
      </c>
    </row>
    <row r="38" spans="1:37" ht="24.95" customHeight="1">
      <c r="A38" s="261" t="s">
        <v>668</v>
      </c>
      <c r="B38" s="274" t="s">
        <v>40</v>
      </c>
      <c r="C38" s="130"/>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130"/>
      <c r="AK38" s="168">
        <v>0</v>
      </c>
    </row>
    <row r="39" spans="1:37" ht="32.25" customHeight="1">
      <c r="A39" s="261"/>
      <c r="B39" s="274" t="s">
        <v>656</v>
      </c>
      <c r="C39" s="130"/>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130"/>
      <c r="AK39" s="168">
        <v>0</v>
      </c>
    </row>
    <row r="40" spans="1:37" ht="24.95" customHeight="1">
      <c r="A40" s="261" t="s">
        <v>669</v>
      </c>
      <c r="B40" s="274" t="s">
        <v>40</v>
      </c>
      <c r="C40" s="130"/>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130"/>
      <c r="AK40" s="168">
        <v>0</v>
      </c>
    </row>
    <row r="41" spans="1:37" ht="18.75">
      <c r="A41" s="261"/>
      <c r="B41" s="274" t="s">
        <v>656</v>
      </c>
      <c r="C41" s="130"/>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130"/>
      <c r="AK41" s="168">
        <v>0</v>
      </c>
    </row>
    <row r="42" spans="1:37" ht="32.25" customHeight="1">
      <c r="A42" s="261" t="s">
        <v>670</v>
      </c>
      <c r="B42" s="274" t="s">
        <v>40</v>
      </c>
      <c r="C42" s="130"/>
      <c r="D42" s="275"/>
      <c r="E42" s="135">
        <v>1</v>
      </c>
      <c r="F42" s="275"/>
      <c r="G42" s="275"/>
      <c r="H42" s="275"/>
      <c r="I42" s="135">
        <v>3</v>
      </c>
      <c r="J42" s="275"/>
      <c r="K42" s="275"/>
      <c r="L42" s="275"/>
      <c r="M42" s="275"/>
      <c r="N42" s="275"/>
      <c r="O42" s="275"/>
      <c r="P42" s="275"/>
      <c r="Q42" s="275"/>
      <c r="R42" s="135">
        <v>3</v>
      </c>
      <c r="S42" s="135">
        <v>1</v>
      </c>
      <c r="T42" s="275"/>
      <c r="U42" s="275"/>
      <c r="V42" s="135">
        <v>2</v>
      </c>
      <c r="W42" s="275"/>
      <c r="X42" s="135">
        <v>2</v>
      </c>
      <c r="Y42" s="275"/>
      <c r="Z42" s="275"/>
      <c r="AA42" s="275"/>
      <c r="AB42" s="275"/>
      <c r="AC42" s="135">
        <v>15</v>
      </c>
      <c r="AD42" s="275"/>
      <c r="AE42" s="275"/>
      <c r="AF42" s="135">
        <v>1</v>
      </c>
      <c r="AG42" s="275"/>
      <c r="AH42" s="275"/>
      <c r="AI42" s="275"/>
      <c r="AJ42" s="130"/>
      <c r="AK42" s="168">
        <v>28</v>
      </c>
    </row>
    <row r="43" spans="1:37" ht="24.95" customHeight="1">
      <c r="A43" s="261"/>
      <c r="B43" s="274" t="s">
        <v>656</v>
      </c>
      <c r="C43" s="130"/>
      <c r="D43" s="275"/>
      <c r="E43" s="135">
        <v>1</v>
      </c>
      <c r="F43" s="275"/>
      <c r="G43" s="275"/>
      <c r="H43" s="275"/>
      <c r="I43" s="135">
        <v>3</v>
      </c>
      <c r="J43" s="275"/>
      <c r="K43" s="275"/>
      <c r="L43" s="275"/>
      <c r="M43" s="275"/>
      <c r="N43" s="275"/>
      <c r="O43" s="275"/>
      <c r="P43" s="275"/>
      <c r="Q43" s="275"/>
      <c r="R43" s="135">
        <v>3</v>
      </c>
      <c r="S43" s="135">
        <v>1</v>
      </c>
      <c r="T43" s="275"/>
      <c r="U43" s="275"/>
      <c r="V43" s="135">
        <v>4</v>
      </c>
      <c r="W43" s="275"/>
      <c r="X43" s="135">
        <v>2</v>
      </c>
      <c r="Y43" s="275"/>
      <c r="Z43" s="275"/>
      <c r="AA43" s="275"/>
      <c r="AB43" s="275"/>
      <c r="AC43" s="135">
        <v>17</v>
      </c>
      <c r="AD43" s="275"/>
      <c r="AE43" s="275"/>
      <c r="AF43" s="135">
        <v>1</v>
      </c>
      <c r="AG43" s="275"/>
      <c r="AH43" s="275"/>
      <c r="AI43" s="275"/>
      <c r="AJ43" s="130"/>
      <c r="AK43" s="168">
        <v>32</v>
      </c>
    </row>
    <row r="44" spans="1:37" ht="24.95" customHeight="1">
      <c r="A44" s="261" t="s">
        <v>671</v>
      </c>
      <c r="B44" s="274" t="s">
        <v>40</v>
      </c>
      <c r="C44" s="130"/>
      <c r="D44" s="275"/>
      <c r="E44" s="135">
        <v>2</v>
      </c>
      <c r="F44" s="275"/>
      <c r="G44" s="275"/>
      <c r="H44" s="275"/>
      <c r="I44" s="135">
        <v>2</v>
      </c>
      <c r="J44" s="275"/>
      <c r="K44" s="275"/>
      <c r="L44" s="275"/>
      <c r="M44" s="275"/>
      <c r="N44" s="275"/>
      <c r="O44" s="275"/>
      <c r="P44" s="275"/>
      <c r="Q44" s="275"/>
      <c r="R44" s="275"/>
      <c r="S44" s="275"/>
      <c r="T44" s="275"/>
      <c r="U44" s="275"/>
      <c r="V44" s="275"/>
      <c r="W44" s="275"/>
      <c r="X44" s="275"/>
      <c r="Y44" s="275"/>
      <c r="Z44" s="275"/>
      <c r="AA44" s="275"/>
      <c r="AB44" s="275"/>
      <c r="AC44" s="135">
        <v>5</v>
      </c>
      <c r="AD44" s="275"/>
      <c r="AE44" s="275"/>
      <c r="AF44" s="275"/>
      <c r="AG44" s="275"/>
      <c r="AH44" s="275"/>
      <c r="AI44" s="275"/>
      <c r="AJ44" s="130"/>
      <c r="AK44" s="168">
        <v>9</v>
      </c>
    </row>
    <row r="45" spans="1:37" ht="24.95" customHeight="1">
      <c r="A45" s="261"/>
      <c r="B45" s="274" t="s">
        <v>656</v>
      </c>
      <c r="C45" s="130"/>
      <c r="D45" s="275"/>
      <c r="E45" s="135">
        <v>2</v>
      </c>
      <c r="F45" s="275"/>
      <c r="G45" s="275"/>
      <c r="H45" s="275"/>
      <c r="I45" s="135">
        <v>2</v>
      </c>
      <c r="J45" s="275"/>
      <c r="K45" s="275"/>
      <c r="L45" s="275"/>
      <c r="M45" s="275"/>
      <c r="N45" s="275"/>
      <c r="O45" s="275"/>
      <c r="P45" s="275"/>
      <c r="Q45" s="275"/>
      <c r="R45" s="275"/>
      <c r="S45" s="275"/>
      <c r="T45" s="275"/>
      <c r="U45" s="275"/>
      <c r="V45" s="275"/>
      <c r="W45" s="275"/>
      <c r="X45" s="275"/>
      <c r="Y45" s="275"/>
      <c r="Z45" s="275"/>
      <c r="AA45" s="275"/>
      <c r="AB45" s="275"/>
      <c r="AC45" s="135">
        <v>5</v>
      </c>
      <c r="AD45" s="275"/>
      <c r="AE45" s="275"/>
      <c r="AF45" s="275"/>
      <c r="AG45" s="275"/>
      <c r="AH45" s="275"/>
      <c r="AI45" s="275"/>
      <c r="AJ45" s="130"/>
      <c r="AK45" s="168">
        <v>9</v>
      </c>
    </row>
    <row r="46" spans="1:37" ht="8.1" customHeight="1">
      <c r="A46" s="178"/>
      <c r="B46" s="170"/>
      <c r="C46" s="130"/>
      <c r="D46" s="130"/>
      <c r="E46" s="130"/>
      <c r="F46" s="130"/>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row>
    <row r="47" spans="1:37" ht="24.95" customHeight="1">
      <c r="A47" s="675" t="s">
        <v>87</v>
      </c>
      <c r="B47" s="254" t="s">
        <v>40</v>
      </c>
      <c r="C47" s="130"/>
      <c r="D47" s="138">
        <v>2</v>
      </c>
      <c r="E47" s="138">
        <v>16</v>
      </c>
      <c r="F47" s="138">
        <v>0</v>
      </c>
      <c r="G47" s="138">
        <v>0</v>
      </c>
      <c r="H47" s="138">
        <v>0</v>
      </c>
      <c r="I47" s="138">
        <v>19</v>
      </c>
      <c r="J47" s="138">
        <v>7</v>
      </c>
      <c r="K47" s="138">
        <v>2</v>
      </c>
      <c r="L47" s="138">
        <v>3</v>
      </c>
      <c r="M47" s="138">
        <v>2</v>
      </c>
      <c r="N47" s="138">
        <v>10</v>
      </c>
      <c r="O47" s="138">
        <v>0</v>
      </c>
      <c r="P47" s="138">
        <v>1</v>
      </c>
      <c r="Q47" s="138">
        <v>2</v>
      </c>
      <c r="R47" s="138">
        <v>7</v>
      </c>
      <c r="S47" s="138">
        <v>3</v>
      </c>
      <c r="T47" s="138">
        <v>2</v>
      </c>
      <c r="U47" s="138">
        <v>0</v>
      </c>
      <c r="V47" s="138">
        <v>6</v>
      </c>
      <c r="W47" s="138">
        <v>2</v>
      </c>
      <c r="X47" s="138">
        <v>3</v>
      </c>
      <c r="Y47" s="138">
        <v>0</v>
      </c>
      <c r="Z47" s="138">
        <v>1</v>
      </c>
      <c r="AA47" s="138">
        <v>1</v>
      </c>
      <c r="AB47" s="138">
        <v>1</v>
      </c>
      <c r="AC47" s="138">
        <v>27</v>
      </c>
      <c r="AD47" s="138">
        <v>0</v>
      </c>
      <c r="AE47" s="138">
        <v>4</v>
      </c>
      <c r="AF47" s="138">
        <v>1</v>
      </c>
      <c r="AG47" s="138">
        <v>1</v>
      </c>
      <c r="AH47" s="138">
        <v>1</v>
      </c>
      <c r="AI47" s="138">
        <v>0</v>
      </c>
      <c r="AJ47" s="130"/>
      <c r="AK47" s="138">
        <v>124</v>
      </c>
    </row>
    <row r="48" spans="1:37" ht="24.95" customHeight="1">
      <c r="A48" s="675"/>
      <c r="B48" s="254" t="s">
        <v>656</v>
      </c>
      <c r="C48" s="130"/>
      <c r="D48" s="138">
        <v>4</v>
      </c>
      <c r="E48" s="138">
        <v>17</v>
      </c>
      <c r="F48" s="138">
        <v>0</v>
      </c>
      <c r="G48" s="138">
        <v>0</v>
      </c>
      <c r="H48" s="138">
        <v>0</v>
      </c>
      <c r="I48" s="138">
        <v>33</v>
      </c>
      <c r="J48" s="138">
        <v>7</v>
      </c>
      <c r="K48" s="138">
        <v>2</v>
      </c>
      <c r="L48" s="138">
        <v>4</v>
      </c>
      <c r="M48" s="138">
        <v>2</v>
      </c>
      <c r="N48" s="138">
        <v>10</v>
      </c>
      <c r="O48" s="138">
        <v>0</v>
      </c>
      <c r="P48" s="138">
        <v>1</v>
      </c>
      <c r="Q48" s="138">
        <v>3</v>
      </c>
      <c r="R48" s="138">
        <v>7</v>
      </c>
      <c r="S48" s="138">
        <v>4</v>
      </c>
      <c r="T48" s="138">
        <v>2</v>
      </c>
      <c r="U48" s="138">
        <v>0</v>
      </c>
      <c r="V48" s="138">
        <v>8</v>
      </c>
      <c r="W48" s="138">
        <v>2</v>
      </c>
      <c r="X48" s="138">
        <v>3</v>
      </c>
      <c r="Y48" s="138">
        <v>0</v>
      </c>
      <c r="Z48" s="138">
        <v>1</v>
      </c>
      <c r="AA48" s="138">
        <v>1</v>
      </c>
      <c r="AB48" s="138">
        <v>1</v>
      </c>
      <c r="AC48" s="138">
        <v>29</v>
      </c>
      <c r="AD48" s="138">
        <v>0</v>
      </c>
      <c r="AE48" s="138">
        <v>4</v>
      </c>
      <c r="AF48" s="138">
        <v>1</v>
      </c>
      <c r="AG48" s="138">
        <v>1</v>
      </c>
      <c r="AH48" s="138">
        <v>1</v>
      </c>
      <c r="AI48" s="138">
        <v>0</v>
      </c>
      <c r="AJ48" s="130"/>
      <c r="AK48" s="138">
        <v>148</v>
      </c>
    </row>
    <row r="49" spans="1:37">
      <c r="A49" s="134"/>
      <c r="B49" s="134"/>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row>
    <row r="50" spans="1:37" ht="38.25" customHeight="1">
      <c r="A50" s="672" t="s">
        <v>672</v>
      </c>
      <c r="B50" s="672"/>
      <c r="C50" s="672"/>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2"/>
      <c r="AB50" s="672"/>
      <c r="AC50" s="672"/>
      <c r="AD50" s="672"/>
      <c r="AE50" s="672"/>
      <c r="AF50" s="672"/>
      <c r="AG50" s="672"/>
      <c r="AH50" s="672"/>
      <c r="AI50" s="672"/>
      <c r="AJ50" s="126"/>
      <c r="AK50" s="126"/>
    </row>
    <row r="51" spans="1:37" ht="22.5" customHeight="1">
      <c r="A51" s="242" t="s">
        <v>673</v>
      </c>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row>
    <row r="52" spans="1:37" ht="17.100000000000001" customHeight="1">
      <c r="A52" s="143"/>
    </row>
  </sheetData>
  <mergeCells count="8">
    <mergeCell ref="A50:AI50"/>
    <mergeCell ref="A2:AK2"/>
    <mergeCell ref="D5:AI5"/>
    <mergeCell ref="A47:A48"/>
    <mergeCell ref="AK5:AK6"/>
    <mergeCell ref="B5:B6"/>
    <mergeCell ref="A5:A6"/>
    <mergeCell ref="A3:AK3"/>
  </mergeCells>
  <printOptions horizontalCentered="1"/>
  <pageMargins left="0.70866141732283472" right="0.70866141732283472" top="0.74803149606299213" bottom="0.74803149606299213" header="0.31496062992125984" footer="0.31496062992125984"/>
  <pageSetup scale="34" firstPageNumber="55"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3D2BA-CFE7-4783-8C40-0003FAFB39C1}">
  <sheetPr>
    <pageSetUpPr fitToPage="1"/>
  </sheetPr>
  <dimension ref="A1:S52"/>
  <sheetViews>
    <sheetView view="pageBreakPreview" topLeftCell="A9" zoomScale="55" zoomScaleNormal="70" zoomScaleSheetLayoutView="55" workbookViewId="0">
      <selection activeCell="N30" sqref="N30"/>
    </sheetView>
  </sheetViews>
  <sheetFormatPr baseColWidth="10" defaultColWidth="11.42578125" defaultRowHeight="12.75"/>
  <cols>
    <col min="1" max="1" width="32.710937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6" t="s">
        <v>79</v>
      </c>
      <c r="B1" s="126"/>
      <c r="C1" s="126"/>
      <c r="D1" s="126"/>
      <c r="E1" s="126"/>
      <c r="F1" s="126"/>
      <c r="G1" s="126"/>
      <c r="H1" s="126"/>
      <c r="I1" s="126"/>
      <c r="J1" s="126"/>
      <c r="K1" s="126"/>
      <c r="L1" s="126"/>
      <c r="M1" s="126"/>
      <c r="N1" s="126"/>
      <c r="O1" s="126"/>
      <c r="P1" s="126"/>
      <c r="Q1" s="126"/>
      <c r="R1" s="126"/>
      <c r="S1" s="126"/>
    </row>
    <row r="2" spans="1:19" ht="72.95" customHeight="1">
      <c r="A2" s="673" t="s">
        <v>674</v>
      </c>
      <c r="B2" s="673"/>
      <c r="C2" s="673"/>
      <c r="D2" s="673"/>
      <c r="E2" s="673"/>
      <c r="F2" s="673"/>
      <c r="G2" s="673"/>
      <c r="H2" s="673"/>
      <c r="I2" s="673"/>
      <c r="J2" s="673"/>
      <c r="K2" s="673"/>
      <c r="L2" s="673"/>
      <c r="M2" s="673"/>
      <c r="N2" s="673"/>
      <c r="O2" s="673"/>
      <c r="P2" s="673"/>
      <c r="Q2" s="673"/>
      <c r="R2" s="673"/>
      <c r="S2" s="673"/>
    </row>
    <row r="3" spans="1:19" ht="30" customHeight="1">
      <c r="A3" s="673" t="str">
        <f>UPPER(CONCATENATE("Febrero 2024"))</f>
        <v>FEBRERO 2024</v>
      </c>
      <c r="B3" s="673"/>
      <c r="C3" s="673"/>
      <c r="D3" s="673"/>
      <c r="E3" s="673"/>
      <c r="F3" s="673"/>
      <c r="G3" s="673"/>
      <c r="H3" s="673"/>
      <c r="I3" s="673"/>
      <c r="J3" s="673"/>
      <c r="K3" s="673"/>
      <c r="L3" s="673"/>
      <c r="M3" s="673"/>
      <c r="N3" s="673"/>
      <c r="O3" s="673"/>
      <c r="P3" s="673"/>
      <c r="Q3" s="673"/>
      <c r="R3" s="673"/>
      <c r="S3" s="673"/>
    </row>
    <row r="4" spans="1:19">
      <c r="A4" s="134"/>
      <c r="B4" s="126"/>
      <c r="C4" s="126"/>
      <c r="D4" s="126"/>
      <c r="E4" s="126"/>
      <c r="F4" s="126"/>
      <c r="G4" s="126"/>
      <c r="H4" s="126"/>
      <c r="I4" s="126"/>
      <c r="J4" s="126"/>
      <c r="K4" s="126"/>
      <c r="L4" s="126"/>
      <c r="M4" s="126"/>
      <c r="N4" s="126"/>
      <c r="O4" s="126"/>
      <c r="P4" s="126"/>
      <c r="Q4" s="126"/>
      <c r="R4" s="126"/>
      <c r="S4" s="126"/>
    </row>
    <row r="5" spans="1:19" ht="30" customHeight="1">
      <c r="A5" s="676" t="s">
        <v>621</v>
      </c>
      <c r="B5" s="676" t="s">
        <v>622</v>
      </c>
      <c r="C5" s="130"/>
      <c r="D5" s="674" t="s">
        <v>18</v>
      </c>
      <c r="E5" s="674"/>
      <c r="F5" s="674"/>
      <c r="G5" s="674"/>
      <c r="H5" s="674"/>
      <c r="I5" s="674"/>
      <c r="J5" s="674"/>
      <c r="K5" s="674"/>
      <c r="L5" s="674"/>
      <c r="M5" s="674"/>
      <c r="N5" s="674"/>
      <c r="O5" s="674"/>
      <c r="P5" s="674"/>
      <c r="Q5" s="674"/>
      <c r="R5" s="130"/>
      <c r="S5" s="676" t="s">
        <v>87</v>
      </c>
    </row>
    <row r="6" spans="1:19" ht="200.1" customHeight="1">
      <c r="A6" s="677"/>
      <c r="B6" s="677"/>
      <c r="C6" s="130"/>
      <c r="D6" s="322" t="s">
        <v>135</v>
      </c>
      <c r="E6" s="322" t="s">
        <v>136</v>
      </c>
      <c r="F6" s="322" t="s">
        <v>137</v>
      </c>
      <c r="G6" s="322" t="s">
        <v>138</v>
      </c>
      <c r="H6" s="322" t="s">
        <v>139</v>
      </c>
      <c r="I6" s="322" t="s">
        <v>140</v>
      </c>
      <c r="J6" s="322" t="s">
        <v>141</v>
      </c>
      <c r="K6" s="322" t="s">
        <v>142</v>
      </c>
      <c r="L6" s="322" t="s">
        <v>143</v>
      </c>
      <c r="M6" s="322" t="s">
        <v>144</v>
      </c>
      <c r="N6" s="322" t="s">
        <v>145</v>
      </c>
      <c r="O6" s="322" t="s">
        <v>146</v>
      </c>
      <c r="P6" s="322" t="s">
        <v>147</v>
      </c>
      <c r="Q6" s="322" t="s">
        <v>148</v>
      </c>
      <c r="R6" s="130"/>
      <c r="S6" s="677"/>
    </row>
    <row r="7" spans="1:19" ht="8.1" customHeight="1">
      <c r="A7" s="130"/>
      <c r="B7" s="130"/>
      <c r="C7" s="130"/>
      <c r="D7" s="130"/>
      <c r="E7" s="130"/>
      <c r="F7" s="130"/>
      <c r="G7" s="126"/>
      <c r="H7" s="126"/>
      <c r="I7" s="126"/>
      <c r="J7" s="126"/>
      <c r="K7" s="126"/>
      <c r="L7" s="126"/>
      <c r="M7" s="126"/>
      <c r="N7" s="126"/>
      <c r="O7" s="126"/>
      <c r="P7" s="126"/>
      <c r="Q7" s="126"/>
      <c r="R7" s="126"/>
      <c r="S7" s="126"/>
    </row>
    <row r="8" spans="1:19" ht="23.1" customHeight="1">
      <c r="A8" s="261" t="s">
        <v>728</v>
      </c>
      <c r="B8" s="274" t="s">
        <v>40</v>
      </c>
      <c r="C8" s="130"/>
      <c r="D8" s="275"/>
      <c r="E8" s="275"/>
      <c r="F8" s="275"/>
      <c r="G8" s="275"/>
      <c r="H8" s="275"/>
      <c r="I8" s="275"/>
      <c r="J8" s="275"/>
      <c r="K8" s="275"/>
      <c r="L8" s="275"/>
      <c r="M8" s="275"/>
      <c r="N8" s="275"/>
      <c r="O8" s="275"/>
      <c r="P8" s="275"/>
      <c r="Q8" s="275"/>
      <c r="R8" s="130"/>
      <c r="S8" s="168">
        <v>0</v>
      </c>
    </row>
    <row r="9" spans="1:19" ht="23.1" customHeight="1">
      <c r="A9" s="261"/>
      <c r="B9" s="274" t="s">
        <v>656</v>
      </c>
      <c r="C9" s="130"/>
      <c r="D9" s="275"/>
      <c r="E9" s="275"/>
      <c r="F9" s="275"/>
      <c r="G9" s="275"/>
      <c r="H9" s="275"/>
      <c r="I9" s="275"/>
      <c r="J9" s="275"/>
      <c r="K9" s="275"/>
      <c r="L9" s="275"/>
      <c r="M9" s="275"/>
      <c r="N9" s="275"/>
      <c r="O9" s="275"/>
      <c r="P9" s="275"/>
      <c r="Q9" s="275"/>
      <c r="R9" s="130"/>
      <c r="S9" s="168">
        <v>0</v>
      </c>
    </row>
    <row r="10" spans="1:19" ht="23.1" customHeight="1">
      <c r="A10" s="261"/>
      <c r="B10" s="274" t="s">
        <v>657</v>
      </c>
      <c r="C10" s="130"/>
      <c r="D10" s="275"/>
      <c r="E10" s="275"/>
      <c r="F10" s="275"/>
      <c r="G10" s="275"/>
      <c r="H10" s="275"/>
      <c r="I10" s="275"/>
      <c r="J10" s="275"/>
      <c r="K10" s="275"/>
      <c r="L10" s="275"/>
      <c r="M10" s="275"/>
      <c r="N10" s="275"/>
      <c r="O10" s="275"/>
      <c r="P10" s="275"/>
      <c r="Q10" s="275"/>
      <c r="R10" s="130"/>
      <c r="S10" s="168">
        <v>0</v>
      </c>
    </row>
    <row r="11" spans="1:19" ht="23.1" customHeight="1">
      <c r="A11" s="261"/>
      <c r="B11" s="274" t="s">
        <v>658</v>
      </c>
      <c r="C11" s="130"/>
      <c r="D11" s="275"/>
      <c r="E11" s="275"/>
      <c r="F11" s="275"/>
      <c r="G11" s="275"/>
      <c r="H11" s="275"/>
      <c r="I11" s="275"/>
      <c r="J11" s="275"/>
      <c r="K11" s="275"/>
      <c r="L11" s="275"/>
      <c r="M11" s="275"/>
      <c r="N11" s="275"/>
      <c r="O11" s="275"/>
      <c r="P11" s="275"/>
      <c r="Q11" s="275"/>
      <c r="R11" s="130"/>
      <c r="S11" s="168">
        <v>0</v>
      </c>
    </row>
    <row r="12" spans="1:19" ht="23.1" customHeight="1">
      <c r="A12" s="274" t="s">
        <v>729</v>
      </c>
      <c r="B12" s="274" t="s">
        <v>40</v>
      </c>
      <c r="C12" s="130"/>
      <c r="D12" s="275"/>
      <c r="E12" s="275"/>
      <c r="F12" s="275"/>
      <c r="G12" s="275"/>
      <c r="H12" s="275"/>
      <c r="I12" s="275"/>
      <c r="J12" s="275"/>
      <c r="K12" s="275"/>
      <c r="L12" s="275"/>
      <c r="M12" s="275"/>
      <c r="N12" s="275"/>
      <c r="O12" s="275"/>
      <c r="P12" s="275"/>
      <c r="Q12" s="275"/>
      <c r="R12" s="130"/>
      <c r="S12" s="168">
        <v>0</v>
      </c>
    </row>
    <row r="13" spans="1:19" ht="23.1" customHeight="1">
      <c r="A13" s="261"/>
      <c r="B13" s="274" t="s">
        <v>656</v>
      </c>
      <c r="C13" s="130"/>
      <c r="D13" s="275"/>
      <c r="E13" s="275"/>
      <c r="F13" s="275"/>
      <c r="G13" s="275"/>
      <c r="H13" s="275"/>
      <c r="I13" s="275"/>
      <c r="J13" s="275"/>
      <c r="K13" s="275"/>
      <c r="L13" s="275"/>
      <c r="M13" s="275"/>
      <c r="N13" s="275"/>
      <c r="O13" s="275"/>
      <c r="P13" s="275"/>
      <c r="Q13" s="275"/>
      <c r="R13" s="130"/>
      <c r="S13" s="168">
        <v>0</v>
      </c>
    </row>
    <row r="14" spans="1:19" ht="23.1" customHeight="1">
      <c r="A14" s="261"/>
      <c r="B14" s="274" t="s">
        <v>657</v>
      </c>
      <c r="C14" s="130"/>
      <c r="D14" s="275"/>
      <c r="E14" s="275"/>
      <c r="F14" s="275"/>
      <c r="G14" s="275"/>
      <c r="H14" s="275"/>
      <c r="I14" s="275"/>
      <c r="J14" s="275"/>
      <c r="K14" s="275"/>
      <c r="L14" s="275"/>
      <c r="M14" s="275"/>
      <c r="N14" s="275"/>
      <c r="O14" s="275"/>
      <c r="P14" s="275"/>
      <c r="Q14" s="275"/>
      <c r="R14" s="130"/>
      <c r="S14" s="168">
        <v>0</v>
      </c>
    </row>
    <row r="15" spans="1:19" ht="23.1" customHeight="1">
      <c r="A15" s="261"/>
      <c r="B15" s="274" t="s">
        <v>658</v>
      </c>
      <c r="C15" s="130"/>
      <c r="D15" s="275"/>
      <c r="E15" s="275"/>
      <c r="F15" s="275"/>
      <c r="G15" s="275"/>
      <c r="H15" s="275"/>
      <c r="I15" s="275"/>
      <c r="J15" s="275"/>
      <c r="K15" s="275"/>
      <c r="L15" s="275"/>
      <c r="M15" s="275"/>
      <c r="N15" s="275"/>
      <c r="O15" s="275"/>
      <c r="P15" s="275"/>
      <c r="Q15" s="275"/>
      <c r="R15" s="130"/>
      <c r="S15" s="168">
        <v>0</v>
      </c>
    </row>
    <row r="16" spans="1:19" ht="23.1" customHeight="1">
      <c r="A16" s="274" t="s">
        <v>660</v>
      </c>
      <c r="B16" s="274" t="s">
        <v>40</v>
      </c>
      <c r="C16" s="130"/>
      <c r="D16" s="275"/>
      <c r="E16" s="275"/>
      <c r="F16" s="275"/>
      <c r="G16" s="275"/>
      <c r="H16" s="275"/>
      <c r="I16" s="275"/>
      <c r="J16" s="275"/>
      <c r="K16" s="275"/>
      <c r="L16" s="275"/>
      <c r="M16" s="275"/>
      <c r="N16" s="275"/>
      <c r="O16" s="275"/>
      <c r="P16" s="275"/>
      <c r="Q16" s="275"/>
      <c r="R16" s="130"/>
      <c r="S16" s="168">
        <v>0</v>
      </c>
    </row>
    <row r="17" spans="1:19" ht="23.1" customHeight="1">
      <c r="A17" s="261"/>
      <c r="B17" s="274" t="s">
        <v>656</v>
      </c>
      <c r="C17" s="130"/>
      <c r="D17" s="275"/>
      <c r="E17" s="275"/>
      <c r="F17" s="275"/>
      <c r="G17" s="275"/>
      <c r="H17" s="275"/>
      <c r="I17" s="275"/>
      <c r="J17" s="275"/>
      <c r="K17" s="275"/>
      <c r="L17" s="275"/>
      <c r="M17" s="275"/>
      <c r="N17" s="275"/>
      <c r="O17" s="275"/>
      <c r="P17" s="275"/>
      <c r="Q17" s="275"/>
      <c r="R17" s="130"/>
      <c r="S17" s="168">
        <v>0</v>
      </c>
    </row>
    <row r="18" spans="1:19" ht="23.1" customHeight="1">
      <c r="A18" s="261"/>
      <c r="B18" s="274" t="s">
        <v>657</v>
      </c>
      <c r="C18" s="130"/>
      <c r="D18" s="275"/>
      <c r="E18" s="275"/>
      <c r="F18" s="275"/>
      <c r="G18" s="275"/>
      <c r="H18" s="275"/>
      <c r="I18" s="275"/>
      <c r="J18" s="275"/>
      <c r="K18" s="275"/>
      <c r="L18" s="275"/>
      <c r="M18" s="275"/>
      <c r="N18" s="275"/>
      <c r="O18" s="275"/>
      <c r="P18" s="275"/>
      <c r="Q18" s="275"/>
      <c r="R18" s="130"/>
      <c r="S18" s="168">
        <v>0</v>
      </c>
    </row>
    <row r="19" spans="1:19" ht="23.1" customHeight="1">
      <c r="A19" s="261"/>
      <c r="B19" s="274" t="s">
        <v>658</v>
      </c>
      <c r="C19" s="130"/>
      <c r="D19" s="275"/>
      <c r="E19" s="275"/>
      <c r="F19" s="275"/>
      <c r="G19" s="275"/>
      <c r="H19" s="275"/>
      <c r="I19" s="275"/>
      <c r="J19" s="275"/>
      <c r="K19" s="275"/>
      <c r="L19" s="275"/>
      <c r="M19" s="275"/>
      <c r="N19" s="275"/>
      <c r="O19" s="275"/>
      <c r="P19" s="275"/>
      <c r="Q19" s="275"/>
      <c r="R19" s="130"/>
      <c r="S19" s="168">
        <v>0</v>
      </c>
    </row>
    <row r="20" spans="1:19" ht="23.1" customHeight="1">
      <c r="A20" s="261" t="s">
        <v>661</v>
      </c>
      <c r="B20" s="274" t="s">
        <v>40</v>
      </c>
      <c r="C20" s="130"/>
      <c r="D20" s="275"/>
      <c r="E20" s="275"/>
      <c r="F20" s="135">
        <v>4</v>
      </c>
      <c r="G20" s="135">
        <v>1</v>
      </c>
      <c r="H20" s="135">
        <v>1</v>
      </c>
      <c r="I20" s="275"/>
      <c r="J20" s="135">
        <v>6</v>
      </c>
      <c r="K20" s="135">
        <v>2</v>
      </c>
      <c r="L20" s="275"/>
      <c r="M20" s="135">
        <v>1</v>
      </c>
      <c r="N20" s="135">
        <v>4</v>
      </c>
      <c r="O20" s="135">
        <v>7</v>
      </c>
      <c r="P20" s="135">
        <v>1</v>
      </c>
      <c r="Q20" s="275"/>
      <c r="R20" s="130"/>
      <c r="S20" s="168">
        <v>27</v>
      </c>
    </row>
    <row r="21" spans="1:19" ht="23.1" customHeight="1">
      <c r="A21" s="261"/>
      <c r="B21" s="274" t="s">
        <v>656</v>
      </c>
      <c r="C21" s="130"/>
      <c r="D21" s="275"/>
      <c r="E21" s="275"/>
      <c r="F21" s="135">
        <v>15</v>
      </c>
      <c r="G21" s="135">
        <v>2</v>
      </c>
      <c r="H21" s="135">
        <v>2</v>
      </c>
      <c r="I21" s="275"/>
      <c r="J21" s="135">
        <v>35</v>
      </c>
      <c r="K21" s="135">
        <v>6</v>
      </c>
      <c r="L21" s="275"/>
      <c r="M21" s="135">
        <v>19</v>
      </c>
      <c r="N21" s="135">
        <v>11</v>
      </c>
      <c r="O21" s="135">
        <v>16</v>
      </c>
      <c r="P21" s="135">
        <v>2</v>
      </c>
      <c r="Q21" s="275"/>
      <c r="R21" s="130"/>
      <c r="S21" s="168">
        <v>108</v>
      </c>
    </row>
    <row r="22" spans="1:19" ht="23.1" customHeight="1">
      <c r="A22" s="261"/>
      <c r="B22" s="274" t="s">
        <v>657</v>
      </c>
      <c r="C22" s="130"/>
      <c r="D22" s="275"/>
      <c r="E22" s="275"/>
      <c r="F22" s="135">
        <v>1</v>
      </c>
      <c r="G22" s="135"/>
      <c r="H22" s="135">
        <v>2</v>
      </c>
      <c r="I22" s="275"/>
      <c r="J22" s="135">
        <v>2</v>
      </c>
      <c r="K22" s="135">
        <v>2</v>
      </c>
      <c r="L22" s="275"/>
      <c r="M22" s="135"/>
      <c r="N22" s="135">
        <v>5</v>
      </c>
      <c r="O22" s="135">
        <v>7</v>
      </c>
      <c r="P22" s="135"/>
      <c r="Q22" s="275"/>
      <c r="R22" s="130"/>
      <c r="S22" s="168">
        <v>19</v>
      </c>
    </row>
    <row r="23" spans="1:19" ht="23.1" customHeight="1">
      <c r="A23" s="261"/>
      <c r="B23" s="274" t="s">
        <v>658</v>
      </c>
      <c r="C23" s="130"/>
      <c r="D23" s="275"/>
      <c r="E23" s="275"/>
      <c r="F23" s="135"/>
      <c r="G23" s="135"/>
      <c r="H23" s="135"/>
      <c r="I23" s="275"/>
      <c r="J23" s="135"/>
      <c r="K23" s="135"/>
      <c r="L23" s="275"/>
      <c r="M23" s="135"/>
      <c r="N23" s="135"/>
      <c r="O23" s="135"/>
      <c r="P23" s="135"/>
      <c r="Q23" s="275"/>
      <c r="R23" s="130"/>
      <c r="S23" s="168">
        <v>0</v>
      </c>
    </row>
    <row r="24" spans="1:19" ht="23.1" customHeight="1">
      <c r="A24" s="261" t="s">
        <v>662</v>
      </c>
      <c r="B24" s="274" t="s">
        <v>40</v>
      </c>
      <c r="C24" s="130"/>
      <c r="D24" s="275"/>
      <c r="E24" s="275"/>
      <c r="F24" s="275"/>
      <c r="G24" s="275"/>
      <c r="H24" s="275"/>
      <c r="I24" s="275"/>
      <c r="J24" s="275"/>
      <c r="K24" s="275"/>
      <c r="L24" s="275"/>
      <c r="M24" s="275"/>
      <c r="N24" s="275"/>
      <c r="O24" s="275"/>
      <c r="P24" s="275"/>
      <c r="Q24" s="275"/>
      <c r="R24" s="130"/>
      <c r="S24" s="168">
        <v>0</v>
      </c>
    </row>
    <row r="25" spans="1:19" ht="23.1" customHeight="1">
      <c r="A25" s="261"/>
      <c r="B25" s="274" t="s">
        <v>656</v>
      </c>
      <c r="C25" s="130"/>
      <c r="D25" s="275"/>
      <c r="E25" s="275"/>
      <c r="F25" s="275"/>
      <c r="G25" s="275"/>
      <c r="H25" s="275"/>
      <c r="I25" s="275"/>
      <c r="J25" s="275"/>
      <c r="K25" s="275"/>
      <c r="L25" s="275"/>
      <c r="M25" s="275"/>
      <c r="N25" s="275"/>
      <c r="O25" s="275"/>
      <c r="P25" s="275"/>
      <c r="Q25" s="275"/>
      <c r="R25" s="130"/>
      <c r="S25" s="168">
        <v>0</v>
      </c>
    </row>
    <row r="26" spans="1:19" ht="23.1" customHeight="1">
      <c r="A26" s="261"/>
      <c r="B26" s="274" t="s">
        <v>657</v>
      </c>
      <c r="C26" s="130"/>
      <c r="D26" s="275"/>
      <c r="E26" s="275"/>
      <c r="F26" s="275"/>
      <c r="G26" s="275"/>
      <c r="H26" s="275"/>
      <c r="I26" s="275"/>
      <c r="J26" s="275"/>
      <c r="K26" s="275"/>
      <c r="L26" s="275"/>
      <c r="M26" s="275"/>
      <c r="N26" s="275"/>
      <c r="O26" s="275"/>
      <c r="P26" s="275"/>
      <c r="Q26" s="275"/>
      <c r="R26" s="130"/>
      <c r="S26" s="168">
        <v>0</v>
      </c>
    </row>
    <row r="27" spans="1:19" ht="23.1" customHeight="1">
      <c r="A27" s="261" t="s">
        <v>663</v>
      </c>
      <c r="B27" s="274" t="s">
        <v>40</v>
      </c>
      <c r="C27" s="130"/>
      <c r="D27" s="275"/>
      <c r="E27" s="275"/>
      <c r="F27" s="275"/>
      <c r="G27" s="275"/>
      <c r="H27" s="275"/>
      <c r="I27" s="275"/>
      <c r="J27" s="275"/>
      <c r="K27" s="275"/>
      <c r="L27" s="275"/>
      <c r="M27" s="275"/>
      <c r="N27" s="275"/>
      <c r="O27" s="275"/>
      <c r="P27" s="275"/>
      <c r="Q27" s="275"/>
      <c r="R27" s="130"/>
      <c r="S27" s="168">
        <v>0</v>
      </c>
    </row>
    <row r="28" spans="1:19" ht="23.1" customHeight="1">
      <c r="A28" s="261"/>
      <c r="B28" s="274" t="s">
        <v>656</v>
      </c>
      <c r="C28" s="130"/>
      <c r="D28" s="275"/>
      <c r="E28" s="275"/>
      <c r="F28" s="275"/>
      <c r="G28" s="275"/>
      <c r="H28" s="275"/>
      <c r="I28" s="275"/>
      <c r="J28" s="275"/>
      <c r="K28" s="275"/>
      <c r="L28" s="275"/>
      <c r="M28" s="275"/>
      <c r="N28" s="275"/>
      <c r="O28" s="275"/>
      <c r="P28" s="275"/>
      <c r="Q28" s="275"/>
      <c r="R28" s="130"/>
      <c r="S28" s="168">
        <v>0</v>
      </c>
    </row>
    <row r="29" spans="1:19" ht="23.1" customHeight="1">
      <c r="A29" s="261"/>
      <c r="B29" s="274" t="s">
        <v>657</v>
      </c>
      <c r="C29" s="130"/>
      <c r="D29" s="275"/>
      <c r="E29" s="275"/>
      <c r="F29" s="275"/>
      <c r="G29" s="275"/>
      <c r="H29" s="275"/>
      <c r="I29" s="275"/>
      <c r="J29" s="275"/>
      <c r="K29" s="275"/>
      <c r="L29" s="275"/>
      <c r="M29" s="275"/>
      <c r="N29" s="275"/>
      <c r="O29" s="275"/>
      <c r="P29" s="275"/>
      <c r="Q29" s="275"/>
      <c r="R29" s="130"/>
      <c r="S29" s="168">
        <v>0</v>
      </c>
    </row>
    <row r="30" spans="1:19" ht="23.1" customHeight="1">
      <c r="A30" s="261" t="s">
        <v>664</v>
      </c>
      <c r="B30" s="274" t="s">
        <v>40</v>
      </c>
      <c r="C30" s="130"/>
      <c r="D30" s="275"/>
      <c r="E30" s="275"/>
      <c r="F30" s="275"/>
      <c r="G30" s="135">
        <v>2</v>
      </c>
      <c r="H30" s="275"/>
      <c r="I30" s="275"/>
      <c r="J30" s="275"/>
      <c r="K30" s="275"/>
      <c r="L30" s="135">
        <v>1</v>
      </c>
      <c r="M30" s="275"/>
      <c r="N30" s="135">
        <v>7</v>
      </c>
      <c r="O30" s="275"/>
      <c r="P30" s="275"/>
      <c r="Q30" s="275"/>
      <c r="R30" s="130"/>
      <c r="S30" s="168">
        <v>10</v>
      </c>
    </row>
    <row r="31" spans="1:19" ht="23.1" customHeight="1">
      <c r="A31" s="261"/>
      <c r="B31" s="274" t="s">
        <v>656</v>
      </c>
      <c r="C31" s="130"/>
      <c r="D31" s="275"/>
      <c r="E31" s="275"/>
      <c r="F31" s="275"/>
      <c r="G31" s="135">
        <v>2</v>
      </c>
      <c r="H31" s="275"/>
      <c r="I31" s="275"/>
      <c r="J31" s="275"/>
      <c r="K31" s="275"/>
      <c r="L31" s="135">
        <v>1</v>
      </c>
      <c r="M31" s="275"/>
      <c r="N31" s="135">
        <v>7</v>
      </c>
      <c r="O31" s="275"/>
      <c r="P31" s="275"/>
      <c r="Q31" s="275"/>
      <c r="R31" s="130"/>
      <c r="S31" s="168">
        <v>10</v>
      </c>
    </row>
    <row r="32" spans="1:19" ht="23.1" customHeight="1">
      <c r="A32" s="261" t="s">
        <v>665</v>
      </c>
      <c r="B32" s="274" t="s">
        <v>40</v>
      </c>
      <c r="C32" s="130"/>
      <c r="D32" s="275"/>
      <c r="E32" s="275"/>
      <c r="F32" s="275"/>
      <c r="G32" s="275"/>
      <c r="H32" s="275"/>
      <c r="I32" s="275"/>
      <c r="J32" s="275"/>
      <c r="K32" s="275"/>
      <c r="L32" s="275"/>
      <c r="M32" s="275"/>
      <c r="N32" s="275"/>
      <c r="O32" s="275"/>
      <c r="P32" s="275"/>
      <c r="Q32" s="275"/>
      <c r="R32" s="130"/>
      <c r="S32" s="168">
        <v>0</v>
      </c>
    </row>
    <row r="33" spans="1:19" ht="23.1" customHeight="1">
      <c r="A33" s="261"/>
      <c r="B33" s="274" t="s">
        <v>656</v>
      </c>
      <c r="C33" s="130"/>
      <c r="D33" s="275"/>
      <c r="E33" s="275"/>
      <c r="F33" s="275"/>
      <c r="G33" s="275"/>
      <c r="H33" s="275"/>
      <c r="I33" s="275"/>
      <c r="J33" s="275"/>
      <c r="K33" s="275"/>
      <c r="L33" s="275"/>
      <c r="M33" s="275"/>
      <c r="N33" s="275"/>
      <c r="O33" s="275"/>
      <c r="P33" s="275"/>
      <c r="Q33" s="275"/>
      <c r="R33" s="130"/>
      <c r="S33" s="168">
        <v>0</v>
      </c>
    </row>
    <row r="34" spans="1:19" ht="23.1" customHeight="1">
      <c r="A34" s="261" t="s">
        <v>666</v>
      </c>
      <c r="B34" s="274" t="s">
        <v>40</v>
      </c>
      <c r="C34" s="130"/>
      <c r="D34" s="275"/>
      <c r="E34" s="275"/>
      <c r="F34" s="275"/>
      <c r="G34" s="275"/>
      <c r="H34" s="275"/>
      <c r="I34" s="275"/>
      <c r="J34" s="275"/>
      <c r="K34" s="275"/>
      <c r="L34" s="275"/>
      <c r="M34" s="275"/>
      <c r="N34" s="275"/>
      <c r="O34" s="275"/>
      <c r="P34" s="275"/>
      <c r="Q34" s="275"/>
      <c r="R34" s="130"/>
      <c r="S34" s="168">
        <v>0</v>
      </c>
    </row>
    <row r="35" spans="1:19" ht="23.1" customHeight="1">
      <c r="A35" s="261"/>
      <c r="B35" s="274" t="s">
        <v>656</v>
      </c>
      <c r="C35" s="130"/>
      <c r="D35" s="275"/>
      <c r="E35" s="275"/>
      <c r="F35" s="275"/>
      <c r="G35" s="275"/>
      <c r="H35" s="275"/>
      <c r="I35" s="275"/>
      <c r="J35" s="275"/>
      <c r="K35" s="275"/>
      <c r="L35" s="275"/>
      <c r="M35" s="275"/>
      <c r="N35" s="275"/>
      <c r="O35" s="275"/>
      <c r="P35" s="275"/>
      <c r="Q35" s="275"/>
      <c r="R35" s="130"/>
      <c r="S35" s="168">
        <v>0</v>
      </c>
    </row>
    <row r="36" spans="1:19" ht="23.1" customHeight="1">
      <c r="A36" s="261" t="s">
        <v>667</v>
      </c>
      <c r="B36" s="274" t="s">
        <v>40</v>
      </c>
      <c r="C36" s="130"/>
      <c r="D36" s="275"/>
      <c r="E36" s="275"/>
      <c r="F36" s="275"/>
      <c r="G36" s="275"/>
      <c r="H36" s="275"/>
      <c r="I36" s="275"/>
      <c r="J36" s="275"/>
      <c r="K36" s="275"/>
      <c r="L36" s="275"/>
      <c r="M36" s="275"/>
      <c r="N36" s="275"/>
      <c r="O36" s="275"/>
      <c r="P36" s="275"/>
      <c r="Q36" s="275"/>
      <c r="R36" s="130"/>
      <c r="S36" s="168">
        <v>0</v>
      </c>
    </row>
    <row r="37" spans="1:19" ht="23.1" customHeight="1">
      <c r="A37" s="261"/>
      <c r="B37" s="274" t="s">
        <v>656</v>
      </c>
      <c r="C37" s="130"/>
      <c r="D37" s="275"/>
      <c r="E37" s="275"/>
      <c r="F37" s="275"/>
      <c r="G37" s="275"/>
      <c r="H37" s="275"/>
      <c r="I37" s="275"/>
      <c r="J37" s="275"/>
      <c r="K37" s="275"/>
      <c r="L37" s="275"/>
      <c r="M37" s="275"/>
      <c r="N37" s="275"/>
      <c r="O37" s="275"/>
      <c r="P37" s="275"/>
      <c r="Q37" s="275"/>
      <c r="R37" s="130"/>
      <c r="S37" s="168">
        <v>0</v>
      </c>
    </row>
    <row r="38" spans="1:19" ht="23.1" customHeight="1">
      <c r="A38" s="261" t="s">
        <v>668</v>
      </c>
      <c r="B38" s="274" t="s">
        <v>40</v>
      </c>
      <c r="C38" s="130"/>
      <c r="D38" s="275"/>
      <c r="E38" s="275"/>
      <c r="F38" s="275"/>
      <c r="G38" s="275"/>
      <c r="H38" s="275"/>
      <c r="I38" s="275"/>
      <c r="J38" s="275"/>
      <c r="K38" s="275"/>
      <c r="L38" s="275"/>
      <c r="M38" s="275"/>
      <c r="N38" s="275"/>
      <c r="O38" s="275"/>
      <c r="P38" s="275"/>
      <c r="Q38" s="275"/>
      <c r="R38" s="130"/>
      <c r="S38" s="168">
        <v>0</v>
      </c>
    </row>
    <row r="39" spans="1:19" ht="23.1" customHeight="1">
      <c r="A39" s="261"/>
      <c r="B39" s="274" t="s">
        <v>656</v>
      </c>
      <c r="C39" s="130"/>
      <c r="D39" s="275"/>
      <c r="E39" s="275"/>
      <c r="F39" s="275"/>
      <c r="G39" s="275"/>
      <c r="H39" s="275"/>
      <c r="I39" s="275"/>
      <c r="J39" s="275"/>
      <c r="K39" s="275"/>
      <c r="L39" s="275"/>
      <c r="M39" s="275"/>
      <c r="N39" s="275"/>
      <c r="O39" s="275"/>
      <c r="P39" s="275"/>
      <c r="Q39" s="275"/>
      <c r="R39" s="130"/>
      <c r="S39" s="168">
        <v>0</v>
      </c>
    </row>
    <row r="40" spans="1:19" ht="23.1" customHeight="1">
      <c r="A40" s="261" t="s">
        <v>669</v>
      </c>
      <c r="B40" s="274" t="s">
        <v>40</v>
      </c>
      <c r="C40" s="130"/>
      <c r="D40" s="275"/>
      <c r="E40" s="275"/>
      <c r="F40" s="275"/>
      <c r="G40" s="275"/>
      <c r="H40" s="275"/>
      <c r="I40" s="275"/>
      <c r="J40" s="275"/>
      <c r="K40" s="275"/>
      <c r="L40" s="275"/>
      <c r="M40" s="275"/>
      <c r="N40" s="275"/>
      <c r="O40" s="275"/>
      <c r="P40" s="275"/>
      <c r="Q40" s="275"/>
      <c r="R40" s="130"/>
      <c r="S40" s="168">
        <v>0</v>
      </c>
    </row>
    <row r="41" spans="1:19" ht="23.1" customHeight="1">
      <c r="A41" s="261"/>
      <c r="B41" s="274" t="s">
        <v>656</v>
      </c>
      <c r="C41" s="130"/>
      <c r="D41" s="275"/>
      <c r="E41" s="275"/>
      <c r="F41" s="275"/>
      <c r="G41" s="275"/>
      <c r="H41" s="275"/>
      <c r="I41" s="275"/>
      <c r="J41" s="275"/>
      <c r="K41" s="275"/>
      <c r="L41" s="275"/>
      <c r="M41" s="275"/>
      <c r="N41" s="275"/>
      <c r="O41" s="275"/>
      <c r="P41" s="275"/>
      <c r="Q41" s="275"/>
      <c r="R41" s="130"/>
      <c r="S41" s="168">
        <v>0</v>
      </c>
    </row>
    <row r="42" spans="1:19" ht="23.1" customHeight="1">
      <c r="A42" s="261" t="s">
        <v>670</v>
      </c>
      <c r="B42" s="274" t="s">
        <v>40</v>
      </c>
      <c r="C42" s="130"/>
      <c r="D42" s="135">
        <v>3</v>
      </c>
      <c r="E42" s="135">
        <v>3</v>
      </c>
      <c r="F42" s="135">
        <v>9</v>
      </c>
      <c r="G42" s="275"/>
      <c r="H42" s="135">
        <v>1</v>
      </c>
      <c r="I42" s="275"/>
      <c r="J42" s="275"/>
      <c r="K42" s="135">
        <v>4</v>
      </c>
      <c r="L42" s="135">
        <v>2</v>
      </c>
      <c r="M42" s="135">
        <v>6</v>
      </c>
      <c r="N42" s="275"/>
      <c r="O42" s="135">
        <v>2</v>
      </c>
      <c r="P42" s="275"/>
      <c r="Q42" s="135">
        <v>4</v>
      </c>
      <c r="R42" s="130"/>
      <c r="S42" s="168">
        <v>34</v>
      </c>
    </row>
    <row r="43" spans="1:19" ht="23.1" customHeight="1">
      <c r="A43" s="274"/>
      <c r="B43" s="274" t="s">
        <v>656</v>
      </c>
      <c r="C43" s="130"/>
      <c r="D43" s="135">
        <v>9</v>
      </c>
      <c r="E43" s="135">
        <v>4</v>
      </c>
      <c r="F43" s="135">
        <v>17</v>
      </c>
      <c r="G43" s="275"/>
      <c r="H43" s="135">
        <v>4</v>
      </c>
      <c r="I43" s="275"/>
      <c r="J43" s="275"/>
      <c r="K43" s="135">
        <v>17</v>
      </c>
      <c r="L43" s="135">
        <v>4</v>
      </c>
      <c r="M43" s="135">
        <v>10</v>
      </c>
      <c r="N43" s="275"/>
      <c r="O43" s="135">
        <v>13</v>
      </c>
      <c r="P43" s="275"/>
      <c r="Q43" s="135">
        <v>9</v>
      </c>
      <c r="R43" s="130"/>
      <c r="S43" s="168">
        <v>87</v>
      </c>
    </row>
    <row r="44" spans="1:19" ht="23.1" customHeight="1">
      <c r="A44" s="261" t="s">
        <v>671</v>
      </c>
      <c r="B44" s="274" t="s">
        <v>40</v>
      </c>
      <c r="C44" s="130"/>
      <c r="D44" s="135">
        <v>1</v>
      </c>
      <c r="E44" s="275"/>
      <c r="F44" s="135">
        <v>1</v>
      </c>
      <c r="G44" s="135">
        <v>9</v>
      </c>
      <c r="H44" s="275"/>
      <c r="I44" s="275"/>
      <c r="J44" s="275"/>
      <c r="K44" s="275"/>
      <c r="L44" s="135">
        <v>3</v>
      </c>
      <c r="M44" s="275"/>
      <c r="N44" s="275"/>
      <c r="O44" s="275"/>
      <c r="P44" s="275"/>
      <c r="Q44" s="135">
        <v>2</v>
      </c>
      <c r="R44" s="130"/>
      <c r="S44" s="168">
        <v>16</v>
      </c>
    </row>
    <row r="45" spans="1:19" ht="23.1" customHeight="1">
      <c r="A45" s="261"/>
      <c r="B45" s="274" t="s">
        <v>656</v>
      </c>
      <c r="C45" s="130"/>
      <c r="D45" s="135">
        <v>1</v>
      </c>
      <c r="E45" s="275"/>
      <c r="F45" s="135">
        <v>1</v>
      </c>
      <c r="G45" s="135">
        <v>9</v>
      </c>
      <c r="H45" s="275"/>
      <c r="I45" s="275"/>
      <c r="J45" s="275"/>
      <c r="K45" s="275"/>
      <c r="L45" s="135">
        <v>3</v>
      </c>
      <c r="M45" s="275"/>
      <c r="N45" s="275"/>
      <c r="O45" s="275"/>
      <c r="P45" s="275"/>
      <c r="Q45" s="135">
        <v>2</v>
      </c>
      <c r="R45" s="130"/>
      <c r="S45" s="168">
        <v>16</v>
      </c>
    </row>
    <row r="46" spans="1:19" ht="8.1" customHeight="1">
      <c r="A46" s="178"/>
      <c r="B46" s="130"/>
      <c r="C46" s="130"/>
      <c r="D46" s="130"/>
      <c r="E46" s="130"/>
      <c r="F46" s="130"/>
      <c r="G46" s="126"/>
      <c r="H46" s="126"/>
      <c r="I46" s="126"/>
      <c r="J46" s="126"/>
      <c r="K46" s="126"/>
      <c r="L46" s="126"/>
      <c r="M46" s="126"/>
      <c r="N46" s="126"/>
      <c r="O46" s="126"/>
      <c r="P46" s="126"/>
      <c r="Q46" s="126"/>
      <c r="R46" s="126"/>
      <c r="S46" s="126"/>
    </row>
    <row r="47" spans="1:19" ht="23.1" customHeight="1">
      <c r="A47" s="675" t="s">
        <v>87</v>
      </c>
      <c r="B47" s="254" t="s">
        <v>40</v>
      </c>
      <c r="C47" s="130"/>
      <c r="D47" s="138">
        <v>4</v>
      </c>
      <c r="E47" s="138">
        <v>3</v>
      </c>
      <c r="F47" s="138">
        <v>14</v>
      </c>
      <c r="G47" s="138">
        <v>12</v>
      </c>
      <c r="H47" s="138">
        <v>2</v>
      </c>
      <c r="I47" s="138">
        <v>0</v>
      </c>
      <c r="J47" s="138">
        <v>6</v>
      </c>
      <c r="K47" s="138">
        <v>6</v>
      </c>
      <c r="L47" s="138">
        <v>6</v>
      </c>
      <c r="M47" s="138">
        <v>7</v>
      </c>
      <c r="N47" s="138">
        <v>11</v>
      </c>
      <c r="O47" s="138">
        <v>9</v>
      </c>
      <c r="P47" s="138">
        <v>1</v>
      </c>
      <c r="Q47" s="138">
        <v>6</v>
      </c>
      <c r="R47" s="130"/>
      <c r="S47" s="138">
        <v>87</v>
      </c>
    </row>
    <row r="48" spans="1:19" ht="23.1" customHeight="1">
      <c r="A48" s="675"/>
      <c r="B48" s="254" t="s">
        <v>656</v>
      </c>
      <c r="C48" s="130"/>
      <c r="D48" s="138">
        <v>10</v>
      </c>
      <c r="E48" s="138">
        <v>4</v>
      </c>
      <c r="F48" s="138">
        <v>33</v>
      </c>
      <c r="G48" s="138">
        <v>13</v>
      </c>
      <c r="H48" s="138">
        <v>6</v>
      </c>
      <c r="I48" s="138">
        <v>0</v>
      </c>
      <c r="J48" s="138">
        <v>35</v>
      </c>
      <c r="K48" s="138">
        <v>23</v>
      </c>
      <c r="L48" s="138">
        <v>8</v>
      </c>
      <c r="M48" s="138">
        <v>29</v>
      </c>
      <c r="N48" s="138">
        <v>18</v>
      </c>
      <c r="O48" s="138">
        <v>29</v>
      </c>
      <c r="P48" s="138">
        <v>2</v>
      </c>
      <c r="Q48" s="138">
        <v>11</v>
      </c>
      <c r="R48" s="130"/>
      <c r="S48" s="138">
        <v>221</v>
      </c>
    </row>
    <row r="49" spans="1:19">
      <c r="A49" s="134"/>
      <c r="B49" s="134"/>
      <c r="C49" s="126"/>
      <c r="D49" s="126"/>
      <c r="E49" s="126"/>
      <c r="F49" s="126"/>
      <c r="G49" s="126"/>
      <c r="H49" s="126"/>
      <c r="I49" s="126"/>
      <c r="J49" s="126"/>
      <c r="K49" s="126"/>
      <c r="L49" s="126"/>
      <c r="M49" s="126"/>
      <c r="N49" s="126"/>
      <c r="O49" s="126"/>
      <c r="P49" s="126"/>
      <c r="Q49" s="126"/>
      <c r="R49" s="126"/>
      <c r="S49" s="126"/>
    </row>
    <row r="50" spans="1:19" ht="39" customHeight="1">
      <c r="A50" s="672" t="s">
        <v>672</v>
      </c>
      <c r="B50" s="672"/>
      <c r="C50" s="672"/>
      <c r="D50" s="672"/>
      <c r="E50" s="672"/>
      <c r="F50" s="672"/>
      <c r="G50" s="672"/>
      <c r="H50" s="672"/>
      <c r="I50" s="672"/>
      <c r="J50" s="672"/>
      <c r="K50" s="672"/>
      <c r="L50" s="672"/>
      <c r="M50" s="672"/>
      <c r="N50" s="672"/>
      <c r="O50" s="672"/>
      <c r="P50" s="672"/>
      <c r="Q50" s="672"/>
      <c r="R50" s="672"/>
      <c r="S50" s="672"/>
    </row>
    <row r="51" spans="1:19" ht="18" customHeight="1">
      <c r="A51" s="242" t="s">
        <v>673</v>
      </c>
      <c r="B51" s="126"/>
      <c r="C51" s="126"/>
      <c r="D51" s="126"/>
      <c r="E51" s="126"/>
      <c r="F51" s="126"/>
      <c r="G51" s="126"/>
      <c r="H51" s="126"/>
      <c r="I51" s="126"/>
      <c r="J51" s="126"/>
      <c r="K51" s="126"/>
      <c r="L51" s="126"/>
      <c r="M51" s="126"/>
      <c r="N51" s="126"/>
      <c r="O51" s="126"/>
      <c r="P51" s="126"/>
      <c r="Q51" s="126"/>
      <c r="R51" s="126"/>
      <c r="S51" s="126"/>
    </row>
    <row r="52" spans="1:19" ht="18" customHeight="1">
      <c r="A52" s="243"/>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7" firstPageNumber="56"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E3A12-2B5D-4D7E-B11E-AB68DA81A24C}">
  <sheetPr>
    <pageSetUpPr fitToPage="1"/>
  </sheetPr>
  <dimension ref="A1:R32"/>
  <sheetViews>
    <sheetView view="pageBreakPreview" topLeftCell="A3" zoomScale="80" zoomScaleNormal="100" zoomScaleSheetLayoutView="80" workbookViewId="0">
      <selection activeCell="M12" sqref="M12"/>
    </sheetView>
  </sheetViews>
  <sheetFormatPr baseColWidth="10" defaultColWidth="11.42578125" defaultRowHeight="12.75"/>
  <cols>
    <col min="1" max="1" width="45.7109375" customWidth="1"/>
    <col min="2" max="2" width="1.7109375" customWidth="1"/>
    <col min="3" max="16" width="13.7109375" customWidth="1"/>
    <col min="17" max="17" width="1.7109375" customWidth="1"/>
    <col min="18" max="18" width="12.7109375" customWidth="1"/>
  </cols>
  <sheetData>
    <row r="1" spans="1:18" ht="38.25" customHeight="1">
      <c r="A1" s="126" t="s">
        <v>79</v>
      </c>
      <c r="B1" s="126"/>
      <c r="C1" s="126"/>
      <c r="D1" s="126"/>
      <c r="E1" s="126"/>
      <c r="F1" s="126"/>
      <c r="G1" s="126"/>
      <c r="H1" s="126"/>
      <c r="I1" s="126"/>
      <c r="J1" s="126"/>
      <c r="K1" s="126"/>
      <c r="L1" s="126"/>
      <c r="M1" s="126"/>
      <c r="N1" s="126"/>
      <c r="O1" s="126"/>
      <c r="P1" s="126"/>
      <c r="Q1" s="126"/>
      <c r="R1" s="126"/>
    </row>
    <row r="2" spans="1:18" ht="69.95" customHeight="1">
      <c r="A2" s="629" t="s">
        <v>675</v>
      </c>
      <c r="B2" s="629"/>
      <c r="C2" s="629"/>
      <c r="D2" s="629"/>
      <c r="E2" s="629"/>
      <c r="F2" s="629"/>
      <c r="G2" s="629"/>
      <c r="H2" s="629"/>
      <c r="I2" s="629"/>
      <c r="J2" s="629"/>
      <c r="K2" s="629"/>
      <c r="L2" s="629"/>
      <c r="M2" s="629"/>
      <c r="N2" s="629"/>
      <c r="O2" s="629"/>
      <c r="P2" s="629"/>
      <c r="Q2" s="629"/>
      <c r="R2" s="629"/>
    </row>
    <row r="3" spans="1:18" ht="24.95" customHeight="1">
      <c r="A3" s="629" t="str">
        <f>UPPER(CONCATENATE("Febrero 2024"))</f>
        <v>FEBRERO 2024</v>
      </c>
      <c r="B3" s="629"/>
      <c r="C3" s="629"/>
      <c r="D3" s="629"/>
      <c r="E3" s="629"/>
      <c r="F3" s="629"/>
      <c r="G3" s="629"/>
      <c r="H3" s="629"/>
      <c r="I3" s="629"/>
      <c r="J3" s="629"/>
      <c r="K3" s="629"/>
      <c r="L3" s="629"/>
      <c r="M3" s="629"/>
      <c r="N3" s="629"/>
      <c r="O3" s="629"/>
      <c r="P3" s="629"/>
      <c r="Q3" s="629"/>
      <c r="R3" s="629"/>
    </row>
    <row r="4" spans="1:18" ht="150" customHeight="1">
      <c r="A4" s="134"/>
      <c r="B4" s="126"/>
      <c r="C4" s="126"/>
      <c r="D4" s="126"/>
      <c r="E4" s="126"/>
      <c r="F4" s="126"/>
      <c r="G4" s="126"/>
      <c r="H4" s="126"/>
      <c r="I4" s="126"/>
      <c r="J4" s="126"/>
      <c r="K4" s="126"/>
      <c r="L4" s="126"/>
      <c r="M4" s="126"/>
      <c r="N4" s="126"/>
      <c r="O4" s="126"/>
      <c r="P4" s="126"/>
      <c r="Q4" s="126"/>
      <c r="R4" s="126"/>
    </row>
    <row r="5" spans="1:18" ht="45" customHeight="1">
      <c r="A5" s="307" t="s">
        <v>676</v>
      </c>
      <c r="B5" s="310"/>
      <c r="C5" s="533" t="s">
        <v>728</v>
      </c>
      <c r="D5" s="533" t="s">
        <v>729</v>
      </c>
      <c r="E5" s="307" t="s">
        <v>660</v>
      </c>
      <c r="F5" s="307" t="s">
        <v>661</v>
      </c>
      <c r="G5" s="307" t="s">
        <v>662</v>
      </c>
      <c r="H5" s="307" t="s">
        <v>663</v>
      </c>
      <c r="I5" s="307" t="s">
        <v>664</v>
      </c>
      <c r="J5" s="307" t="s">
        <v>665</v>
      </c>
      <c r="K5" s="307" t="s">
        <v>666</v>
      </c>
      <c r="L5" s="307" t="s">
        <v>667</v>
      </c>
      <c r="M5" s="307" t="s">
        <v>668</v>
      </c>
      <c r="N5" s="307" t="s">
        <v>669</v>
      </c>
      <c r="O5" s="307" t="s">
        <v>670</v>
      </c>
      <c r="P5" s="307" t="s">
        <v>671</v>
      </c>
      <c r="Q5" s="308"/>
      <c r="R5" s="307" t="s">
        <v>87</v>
      </c>
    </row>
    <row r="6" spans="1:18" ht="8.1" customHeight="1">
      <c r="A6" s="318"/>
      <c r="B6" s="144"/>
      <c r="C6" s="311"/>
      <c r="D6" s="311"/>
      <c r="E6" s="311"/>
      <c r="F6" s="311"/>
      <c r="G6" s="311"/>
      <c r="H6" s="311"/>
      <c r="I6" s="311"/>
      <c r="J6" s="311"/>
      <c r="K6" s="311"/>
      <c r="L6" s="311"/>
      <c r="M6" s="311"/>
      <c r="N6" s="311"/>
      <c r="O6" s="311"/>
      <c r="P6" s="311"/>
      <c r="Q6" s="144"/>
      <c r="R6" s="309"/>
    </row>
    <row r="7" spans="1:18" ht="50.1" customHeight="1">
      <c r="A7" s="320" t="s">
        <v>677</v>
      </c>
      <c r="B7" s="315"/>
      <c r="C7" s="217"/>
      <c r="D7" s="217" t="s">
        <v>678</v>
      </c>
      <c r="E7" s="217" t="s">
        <v>678</v>
      </c>
      <c r="F7" s="217" t="s">
        <v>678</v>
      </c>
      <c r="G7" s="217" t="s">
        <v>678</v>
      </c>
      <c r="H7" s="217" t="s">
        <v>678</v>
      </c>
      <c r="I7" s="217" t="s">
        <v>678</v>
      </c>
      <c r="J7" s="217" t="s">
        <v>678</v>
      </c>
      <c r="K7" s="217" t="s">
        <v>678</v>
      </c>
      <c r="L7" s="217">
        <v>1</v>
      </c>
      <c r="M7" s="217" t="s">
        <v>678</v>
      </c>
      <c r="N7" s="217" t="s">
        <v>678</v>
      </c>
      <c r="O7" s="217">
        <v>1</v>
      </c>
      <c r="P7" s="217" t="s">
        <v>678</v>
      </c>
      <c r="Q7" s="312"/>
      <c r="R7" s="257">
        <v>2</v>
      </c>
    </row>
    <row r="8" spans="1:18" ht="50.1" customHeight="1">
      <c r="A8" s="321" t="s">
        <v>84</v>
      </c>
      <c r="B8" s="316"/>
      <c r="C8" s="217" t="s">
        <v>678</v>
      </c>
      <c r="D8" s="217" t="s">
        <v>678</v>
      </c>
      <c r="E8" s="217" t="s">
        <v>678</v>
      </c>
      <c r="F8" s="217">
        <v>26</v>
      </c>
      <c r="G8" s="217" t="s">
        <v>678</v>
      </c>
      <c r="H8" s="217" t="s">
        <v>678</v>
      </c>
      <c r="I8" s="217">
        <v>1</v>
      </c>
      <c r="J8" s="217">
        <v>1</v>
      </c>
      <c r="K8" s="217" t="s">
        <v>678</v>
      </c>
      <c r="L8" s="217">
        <v>17</v>
      </c>
      <c r="M8" s="217" t="s">
        <v>678</v>
      </c>
      <c r="N8" s="217" t="s">
        <v>678</v>
      </c>
      <c r="O8" s="217">
        <v>34</v>
      </c>
      <c r="P8" s="217">
        <v>4</v>
      </c>
      <c r="Q8" s="312"/>
      <c r="R8" s="257">
        <v>83</v>
      </c>
    </row>
    <row r="9" spans="1:18" ht="50.1" customHeight="1">
      <c r="A9" s="321" t="s">
        <v>83</v>
      </c>
      <c r="B9" s="317"/>
      <c r="C9" s="217" t="s">
        <v>678</v>
      </c>
      <c r="D9" s="217" t="s">
        <v>678</v>
      </c>
      <c r="E9" s="217" t="s">
        <v>678</v>
      </c>
      <c r="F9" s="217">
        <v>60</v>
      </c>
      <c r="G9" s="217" t="s">
        <v>678</v>
      </c>
      <c r="H9" s="217" t="s">
        <v>678</v>
      </c>
      <c r="I9" s="217">
        <v>10</v>
      </c>
      <c r="J9" s="217">
        <v>2</v>
      </c>
      <c r="K9" s="217" t="s">
        <v>678</v>
      </c>
      <c r="L9" s="217">
        <v>42</v>
      </c>
      <c r="M9" s="217" t="s">
        <v>678</v>
      </c>
      <c r="N9" s="217" t="s">
        <v>678</v>
      </c>
      <c r="O9" s="217">
        <v>51</v>
      </c>
      <c r="P9" s="217">
        <v>12</v>
      </c>
      <c r="Q9" s="312"/>
      <c r="R9" s="257">
        <v>177</v>
      </c>
    </row>
    <row r="10" spans="1:18" ht="50.1" customHeight="1">
      <c r="A10" s="321" t="s">
        <v>679</v>
      </c>
      <c r="B10" s="317"/>
      <c r="C10" s="217" t="s">
        <v>678</v>
      </c>
      <c r="D10" s="217" t="s">
        <v>678</v>
      </c>
      <c r="E10" s="217" t="s">
        <v>678</v>
      </c>
      <c r="F10" s="217" t="s">
        <v>678</v>
      </c>
      <c r="G10" s="217" t="s">
        <v>678</v>
      </c>
      <c r="H10" s="217" t="s">
        <v>678</v>
      </c>
      <c r="I10" s="217" t="s">
        <v>678</v>
      </c>
      <c r="J10" s="217" t="s">
        <v>678</v>
      </c>
      <c r="K10" s="217" t="s">
        <v>678</v>
      </c>
      <c r="L10" s="217" t="s">
        <v>678</v>
      </c>
      <c r="M10" s="217" t="s">
        <v>678</v>
      </c>
      <c r="N10" s="217" t="s">
        <v>678</v>
      </c>
      <c r="O10" s="217" t="s">
        <v>678</v>
      </c>
      <c r="P10" s="217" t="s">
        <v>678</v>
      </c>
      <c r="Q10" s="312"/>
      <c r="R10" s="257">
        <v>0</v>
      </c>
    </row>
    <row r="11" spans="1:18" ht="50.1" customHeight="1">
      <c r="A11" s="321" t="s">
        <v>86</v>
      </c>
      <c r="B11" s="317"/>
      <c r="C11" s="217" t="s">
        <v>678</v>
      </c>
      <c r="D11" s="217" t="s">
        <v>678</v>
      </c>
      <c r="E11" s="217" t="s">
        <v>678</v>
      </c>
      <c r="F11" s="217">
        <v>28</v>
      </c>
      <c r="G11" s="217" t="s">
        <v>678</v>
      </c>
      <c r="H11" s="217" t="s">
        <v>678</v>
      </c>
      <c r="I11" s="217">
        <v>4</v>
      </c>
      <c r="J11" s="217" t="s">
        <v>678</v>
      </c>
      <c r="K11" s="217" t="s">
        <v>678</v>
      </c>
      <c r="L11" s="217" t="s">
        <v>678</v>
      </c>
      <c r="M11" s="217" t="s">
        <v>678</v>
      </c>
      <c r="N11" s="217" t="s">
        <v>678</v>
      </c>
      <c r="O11" s="217">
        <v>14</v>
      </c>
      <c r="P11" s="217">
        <v>1</v>
      </c>
      <c r="Q11" s="313"/>
      <c r="R11" s="257">
        <v>47</v>
      </c>
    </row>
    <row r="12" spans="1:18" ht="50.1" customHeight="1">
      <c r="A12" s="321" t="s">
        <v>85</v>
      </c>
      <c r="B12" s="317"/>
      <c r="C12" s="217" t="s">
        <v>678</v>
      </c>
      <c r="D12" s="217" t="s">
        <v>678</v>
      </c>
      <c r="E12" s="217" t="s">
        <v>678</v>
      </c>
      <c r="F12" s="217">
        <v>32</v>
      </c>
      <c r="G12" s="217" t="s">
        <v>678</v>
      </c>
      <c r="H12" s="217" t="s">
        <v>678</v>
      </c>
      <c r="I12" s="217" t="s">
        <v>678</v>
      </c>
      <c r="J12" s="217" t="s">
        <v>678</v>
      </c>
      <c r="K12" s="217" t="s">
        <v>678</v>
      </c>
      <c r="L12" s="217">
        <v>1</v>
      </c>
      <c r="M12" s="217" t="s">
        <v>678</v>
      </c>
      <c r="N12" s="217" t="s">
        <v>678</v>
      </c>
      <c r="O12" s="217">
        <v>19</v>
      </c>
      <c r="P12" s="217">
        <v>8</v>
      </c>
      <c r="Q12" s="312"/>
      <c r="R12" s="257">
        <v>60</v>
      </c>
    </row>
    <row r="13" spans="1:18" ht="50.1" customHeight="1">
      <c r="A13" s="321" t="s">
        <v>680</v>
      </c>
      <c r="B13" s="317"/>
      <c r="C13" s="217" t="s">
        <v>678</v>
      </c>
      <c r="D13" s="217" t="s">
        <v>678</v>
      </c>
      <c r="E13" s="217" t="s">
        <v>678</v>
      </c>
      <c r="F13" s="217" t="s">
        <v>678</v>
      </c>
      <c r="G13" s="217" t="s">
        <v>678</v>
      </c>
      <c r="H13" s="217" t="s">
        <v>678</v>
      </c>
      <c r="I13" s="217" t="s">
        <v>678</v>
      </c>
      <c r="J13" s="217" t="s">
        <v>678</v>
      </c>
      <c r="K13" s="217" t="s">
        <v>678</v>
      </c>
      <c r="L13" s="217" t="s">
        <v>678</v>
      </c>
      <c r="M13" s="217" t="s">
        <v>678</v>
      </c>
      <c r="N13" s="217" t="s">
        <v>678</v>
      </c>
      <c r="O13" s="217" t="s">
        <v>678</v>
      </c>
      <c r="P13" s="217" t="s">
        <v>678</v>
      </c>
      <c r="Q13" s="312"/>
      <c r="R13" s="257">
        <v>0</v>
      </c>
    </row>
    <row r="14" spans="1:18" ht="50.1" customHeight="1">
      <c r="A14" s="321" t="s">
        <v>681</v>
      </c>
      <c r="B14" s="317"/>
      <c r="C14" s="217" t="s">
        <v>678</v>
      </c>
      <c r="D14" s="217" t="s">
        <v>678</v>
      </c>
      <c r="E14" s="217" t="s">
        <v>678</v>
      </c>
      <c r="F14" s="217" t="s">
        <v>678</v>
      </c>
      <c r="G14" s="217" t="s">
        <v>678</v>
      </c>
      <c r="H14" s="217" t="s">
        <v>678</v>
      </c>
      <c r="I14" s="217" t="s">
        <v>678</v>
      </c>
      <c r="J14" s="217" t="s">
        <v>678</v>
      </c>
      <c r="K14" s="217" t="s">
        <v>678</v>
      </c>
      <c r="L14" s="217" t="s">
        <v>678</v>
      </c>
      <c r="M14" s="217" t="s">
        <v>678</v>
      </c>
      <c r="N14" s="217" t="s">
        <v>678</v>
      </c>
      <c r="O14" s="217" t="s">
        <v>678</v>
      </c>
      <c r="P14" s="217" t="s">
        <v>678</v>
      </c>
      <c r="Q14" s="312"/>
      <c r="R14" s="257">
        <v>0</v>
      </c>
    </row>
    <row r="15" spans="1:18" ht="8.1" customHeight="1">
      <c r="A15" s="319"/>
      <c r="B15" s="244"/>
      <c r="C15" s="245"/>
      <c r="D15" s="245"/>
      <c r="E15" s="245"/>
      <c r="F15" s="245"/>
      <c r="G15" s="245"/>
      <c r="H15" s="245"/>
      <c r="I15" s="245"/>
      <c r="J15" s="245"/>
      <c r="K15" s="245"/>
      <c r="L15" s="245"/>
      <c r="M15" s="245"/>
      <c r="N15" s="245"/>
      <c r="O15" s="245"/>
      <c r="P15" s="245"/>
      <c r="Q15" s="244"/>
      <c r="R15" s="314"/>
    </row>
    <row r="16" spans="1:18" ht="50.1" customHeight="1">
      <c r="A16" s="239" t="s">
        <v>87</v>
      </c>
      <c r="B16" s="246"/>
      <c r="C16" s="228">
        <v>0</v>
      </c>
      <c r="D16" s="228">
        <v>0</v>
      </c>
      <c r="E16" s="228">
        <v>0</v>
      </c>
      <c r="F16" s="228">
        <v>146</v>
      </c>
      <c r="G16" s="228">
        <v>0</v>
      </c>
      <c r="H16" s="228">
        <v>0</v>
      </c>
      <c r="I16" s="228">
        <v>15</v>
      </c>
      <c r="J16" s="228">
        <v>3</v>
      </c>
      <c r="K16" s="228">
        <v>0</v>
      </c>
      <c r="L16" s="228">
        <v>61</v>
      </c>
      <c r="M16" s="228">
        <v>0</v>
      </c>
      <c r="N16" s="228">
        <v>0</v>
      </c>
      <c r="O16" s="228">
        <v>119</v>
      </c>
      <c r="P16" s="228">
        <v>25</v>
      </c>
      <c r="Q16" s="247"/>
      <c r="R16" s="228">
        <v>369</v>
      </c>
    </row>
    <row r="17" spans="1:18">
      <c r="A17" s="134"/>
      <c r="B17" s="134"/>
      <c r="C17" s="126"/>
      <c r="D17" s="126"/>
      <c r="E17" s="126"/>
      <c r="F17" s="126"/>
      <c r="G17" s="126"/>
      <c r="H17" s="126"/>
      <c r="I17" s="126"/>
      <c r="J17" s="126"/>
      <c r="K17" s="126"/>
      <c r="L17" s="126"/>
      <c r="M17" s="126"/>
      <c r="N17" s="126"/>
      <c r="O17" s="126"/>
      <c r="P17" s="126"/>
      <c r="Q17" s="126"/>
      <c r="R17" s="126"/>
    </row>
    <row r="18" spans="1:18">
      <c r="A18" s="134"/>
      <c r="B18" s="134"/>
      <c r="C18" s="126"/>
      <c r="D18" s="126"/>
      <c r="E18" s="126"/>
      <c r="F18" s="126"/>
      <c r="G18" s="126"/>
      <c r="H18" s="126"/>
      <c r="I18" s="126"/>
      <c r="J18" s="126"/>
      <c r="K18" s="126"/>
      <c r="L18" s="126"/>
      <c r="M18" s="126"/>
      <c r="N18" s="126"/>
      <c r="O18" s="126"/>
      <c r="P18" s="126"/>
      <c r="Q18" s="126"/>
      <c r="R18" s="126"/>
    </row>
    <row r="19" spans="1:18">
      <c r="A19" s="134"/>
      <c r="B19" s="134"/>
      <c r="C19" s="126"/>
      <c r="D19" s="126"/>
      <c r="E19" s="126"/>
      <c r="F19" s="126"/>
      <c r="G19" s="126"/>
      <c r="H19" s="126"/>
      <c r="I19" s="126"/>
      <c r="J19" s="126"/>
      <c r="K19" s="126"/>
      <c r="L19" s="126"/>
      <c r="M19" s="126"/>
      <c r="N19" s="126"/>
      <c r="O19" s="126"/>
      <c r="P19" s="126"/>
      <c r="Q19" s="126"/>
      <c r="R19" s="126"/>
    </row>
    <row r="20" spans="1:18">
      <c r="A20" s="134"/>
      <c r="B20" s="134"/>
      <c r="C20" s="126"/>
      <c r="D20" s="126"/>
      <c r="E20" s="126"/>
      <c r="F20" s="126"/>
      <c r="G20" s="126"/>
      <c r="H20" s="126"/>
      <c r="I20" s="126"/>
      <c r="J20" s="126"/>
      <c r="K20" s="126"/>
      <c r="L20" s="126"/>
      <c r="M20" s="126"/>
      <c r="N20" s="126"/>
      <c r="O20" s="126"/>
      <c r="P20" s="126"/>
      <c r="Q20" s="126"/>
      <c r="R20" s="126"/>
    </row>
    <row r="21" spans="1:18">
      <c r="A21" s="134"/>
      <c r="B21" s="134"/>
      <c r="C21" s="126"/>
      <c r="D21" s="126"/>
      <c r="E21" s="126"/>
      <c r="F21" s="126"/>
      <c r="G21" s="126"/>
      <c r="H21" s="126"/>
      <c r="I21" s="126"/>
      <c r="J21" s="126"/>
      <c r="K21" s="126"/>
      <c r="L21" s="126"/>
      <c r="M21" s="126"/>
      <c r="N21" s="126"/>
      <c r="O21" s="126"/>
      <c r="P21" s="126"/>
      <c r="Q21" s="126"/>
      <c r="R21" s="126"/>
    </row>
    <row r="22" spans="1:18">
      <c r="A22" s="134"/>
      <c r="B22" s="134"/>
      <c r="C22" s="126"/>
      <c r="D22" s="126"/>
      <c r="E22" s="126"/>
      <c r="F22" s="126"/>
      <c r="G22" s="126"/>
      <c r="H22" s="126"/>
      <c r="I22" s="126"/>
      <c r="J22" s="126"/>
      <c r="K22" s="126"/>
      <c r="L22" s="126"/>
      <c r="M22" s="126"/>
      <c r="N22" s="126"/>
      <c r="O22" s="126"/>
      <c r="P22" s="126"/>
      <c r="Q22" s="126"/>
      <c r="R22" s="126"/>
    </row>
    <row r="23" spans="1:18">
      <c r="A23" s="134"/>
      <c r="B23" s="134"/>
      <c r="C23" s="126"/>
      <c r="D23" s="126"/>
      <c r="E23" s="126"/>
      <c r="F23" s="126"/>
      <c r="G23" s="126"/>
      <c r="H23" s="126"/>
      <c r="I23" s="126"/>
      <c r="J23" s="126"/>
      <c r="K23" s="126"/>
      <c r="L23" s="126"/>
      <c r="M23" s="126"/>
      <c r="N23" s="126"/>
      <c r="O23" s="126"/>
      <c r="P23" s="126"/>
      <c r="Q23" s="126"/>
      <c r="R23" s="126"/>
    </row>
    <row r="24" spans="1:18">
      <c r="A24" s="134"/>
      <c r="B24" s="134"/>
      <c r="C24" s="126"/>
      <c r="D24" s="126"/>
      <c r="E24" s="126"/>
      <c r="F24" s="126"/>
      <c r="G24" s="126"/>
      <c r="H24" s="126"/>
      <c r="I24" s="126"/>
      <c r="J24" s="126"/>
      <c r="K24" s="126"/>
      <c r="L24" s="126"/>
      <c r="M24" s="126"/>
      <c r="N24" s="126"/>
      <c r="O24" s="126"/>
      <c r="P24" s="126"/>
      <c r="Q24" s="126"/>
      <c r="R24" s="126"/>
    </row>
    <row r="25" spans="1:18">
      <c r="A25" s="134"/>
      <c r="B25" s="134"/>
      <c r="C25" s="126"/>
      <c r="D25" s="126"/>
      <c r="E25" s="126"/>
      <c r="F25" s="126"/>
      <c r="G25" s="126"/>
      <c r="H25" s="126"/>
      <c r="I25" s="126"/>
      <c r="J25" s="126"/>
      <c r="K25" s="126"/>
      <c r="L25" s="126"/>
      <c r="M25" s="126"/>
      <c r="N25" s="126"/>
      <c r="O25" s="126"/>
      <c r="P25" s="126"/>
      <c r="Q25" s="126"/>
      <c r="R25" s="126"/>
    </row>
    <row r="26" spans="1:18">
      <c r="A26" s="134"/>
      <c r="B26" s="134"/>
      <c r="C26" s="126"/>
      <c r="D26" s="126"/>
      <c r="E26" s="126"/>
      <c r="F26" s="126"/>
      <c r="G26" s="126"/>
      <c r="H26" s="126"/>
      <c r="I26" s="126"/>
      <c r="J26" s="126"/>
      <c r="K26" s="126"/>
      <c r="L26" s="126"/>
      <c r="M26" s="126"/>
      <c r="N26" s="126"/>
      <c r="O26" s="126"/>
      <c r="P26" s="126"/>
      <c r="Q26" s="126"/>
      <c r="R26" s="126"/>
    </row>
    <row r="27" spans="1:18">
      <c r="A27" s="134"/>
      <c r="B27" s="134"/>
      <c r="C27" s="126"/>
      <c r="D27" s="126"/>
      <c r="E27" s="126"/>
      <c r="F27" s="126"/>
      <c r="G27" s="126"/>
      <c r="H27" s="126"/>
      <c r="I27" s="126"/>
      <c r="J27" s="126"/>
      <c r="K27" s="126"/>
      <c r="L27" s="126"/>
      <c r="M27" s="126"/>
      <c r="N27" s="126"/>
      <c r="O27" s="126"/>
      <c r="P27" s="126"/>
      <c r="Q27" s="126"/>
      <c r="R27" s="126"/>
    </row>
    <row r="28" spans="1:18">
      <c r="A28" s="134"/>
      <c r="B28" s="134"/>
      <c r="C28" s="126"/>
      <c r="D28" s="126"/>
      <c r="E28" s="126"/>
      <c r="F28" s="126"/>
      <c r="G28" s="126"/>
      <c r="H28" s="126"/>
      <c r="I28" s="126"/>
      <c r="J28" s="126"/>
      <c r="K28" s="126"/>
      <c r="L28" s="126"/>
      <c r="M28" s="126"/>
      <c r="N28" s="126"/>
      <c r="O28" s="126"/>
      <c r="P28" s="126"/>
      <c r="Q28" s="126"/>
      <c r="R28" s="126"/>
    </row>
    <row r="29" spans="1:18">
      <c r="A29" s="134"/>
      <c r="B29" s="134"/>
      <c r="C29" s="126"/>
      <c r="D29" s="126"/>
      <c r="E29" s="126"/>
      <c r="F29" s="126"/>
      <c r="G29" s="126"/>
      <c r="H29" s="126"/>
      <c r="I29" s="126"/>
      <c r="J29" s="126"/>
      <c r="K29" s="126"/>
      <c r="L29" s="126"/>
      <c r="M29" s="126"/>
      <c r="N29" s="126"/>
      <c r="O29" s="126"/>
      <c r="P29" s="126"/>
      <c r="Q29" s="126"/>
      <c r="R29" s="126"/>
    </row>
    <row r="30" spans="1:18" ht="14.1" customHeight="1">
      <c r="A30" s="156" t="s">
        <v>91</v>
      </c>
      <c r="B30" s="126"/>
      <c r="C30" s="126"/>
      <c r="D30" s="126"/>
      <c r="E30" s="126"/>
      <c r="F30" s="126"/>
      <c r="G30" s="126"/>
      <c r="H30" s="126"/>
      <c r="I30" s="126"/>
      <c r="J30" s="126"/>
      <c r="K30" s="126"/>
      <c r="L30" s="126"/>
      <c r="M30" s="126"/>
      <c r="N30" s="126"/>
      <c r="O30" s="126"/>
      <c r="P30" s="126"/>
      <c r="Q30" s="126"/>
      <c r="R30" s="126"/>
    </row>
    <row r="31" spans="1:18" ht="14.1" customHeight="1">
      <c r="A31" s="156" t="s">
        <v>92</v>
      </c>
      <c r="B31" s="126"/>
      <c r="C31" s="126"/>
      <c r="D31" s="126"/>
      <c r="E31" s="126"/>
      <c r="F31" s="126"/>
      <c r="G31" s="126"/>
      <c r="H31" s="126"/>
      <c r="I31" s="126"/>
      <c r="J31" s="126"/>
      <c r="K31" s="126"/>
      <c r="L31" s="126"/>
      <c r="M31" s="126"/>
      <c r="N31" s="126"/>
      <c r="O31" s="126"/>
      <c r="P31" s="126"/>
      <c r="Q31" s="126"/>
      <c r="R31" s="126"/>
    </row>
    <row r="32" spans="1:18" ht="14.1" customHeight="1">
      <c r="A32" s="186"/>
    </row>
  </sheetData>
  <mergeCells count="2">
    <mergeCell ref="A3:R3"/>
    <mergeCell ref="A2:R2"/>
  </mergeCells>
  <printOptions horizontalCentered="1"/>
  <pageMargins left="0.70866141732283472" right="0.70866141732283472" top="0.74803149606299213" bottom="0.74803149606299213" header="0.31496062992125984" footer="0.31496062992125984"/>
  <pageSetup scale="50" firstPageNumber="57"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0C8B3-7AFB-4EAA-8249-D8FF7FD6D924}">
  <sheetPr>
    <pageSetUpPr fitToPage="1"/>
  </sheetPr>
  <dimension ref="A1:M35"/>
  <sheetViews>
    <sheetView view="pageBreakPreview" zoomScaleNormal="100" zoomScaleSheetLayoutView="100" workbookViewId="0">
      <selection activeCell="S20" sqref="S20"/>
    </sheetView>
  </sheetViews>
  <sheetFormatPr baseColWidth="10" defaultColWidth="11.42578125" defaultRowHeight="12.75"/>
  <cols>
    <col min="1" max="1" width="10.7109375" customWidth="1"/>
    <col min="2" max="2" width="3.85546875" bestFit="1" customWidth="1"/>
  </cols>
  <sheetData>
    <row r="1" spans="1:13" ht="24.95" customHeight="1">
      <c r="A1" s="126" t="s">
        <v>79</v>
      </c>
      <c r="B1" s="126"/>
      <c r="C1" s="126"/>
      <c r="D1" s="126"/>
      <c r="E1" s="126"/>
      <c r="F1" s="126"/>
      <c r="G1" s="126"/>
      <c r="H1" s="126"/>
      <c r="I1" s="126"/>
      <c r="J1" s="126"/>
      <c r="K1" s="126"/>
      <c r="L1" s="126"/>
      <c r="M1" s="126"/>
    </row>
    <row r="2" spans="1:13" ht="45" customHeight="1">
      <c r="A2" s="580" t="s">
        <v>682</v>
      </c>
      <c r="B2" s="580"/>
      <c r="C2" s="580"/>
      <c r="D2" s="580"/>
      <c r="E2" s="580"/>
      <c r="F2" s="580"/>
      <c r="G2" s="580"/>
      <c r="H2" s="580"/>
      <c r="I2" s="580"/>
      <c r="J2" s="580"/>
      <c r="K2" s="580"/>
      <c r="L2" s="580"/>
      <c r="M2" s="580"/>
    </row>
    <row r="3" spans="1:13" ht="20.100000000000001" customHeight="1">
      <c r="A3" s="580" t="str">
        <f>UPPER(CONCATENATE("Febrero 2024"))</f>
        <v>FEBRERO 2024</v>
      </c>
      <c r="B3" s="580"/>
      <c r="C3" s="580"/>
      <c r="D3" s="580"/>
      <c r="E3" s="580"/>
      <c r="F3" s="580"/>
      <c r="G3" s="580"/>
      <c r="H3" s="580"/>
      <c r="I3" s="580"/>
      <c r="J3" s="580"/>
      <c r="K3" s="580"/>
      <c r="L3" s="580"/>
      <c r="M3" s="580"/>
    </row>
    <row r="4" spans="1:13" ht="54" customHeight="1">
      <c r="A4" s="121"/>
    </row>
    <row r="5" spans="1:13">
      <c r="A5" s="173" t="s">
        <v>81</v>
      </c>
      <c r="B5" s="173" t="s">
        <v>97</v>
      </c>
    </row>
    <row r="6" spans="1:13" ht="24.75">
      <c r="A6" s="174" t="s">
        <v>83</v>
      </c>
      <c r="B6" s="173">
        <v>177</v>
      </c>
    </row>
    <row r="7" spans="1:13" ht="16.5">
      <c r="A7" s="174" t="s">
        <v>84</v>
      </c>
      <c r="B7" s="173">
        <v>83</v>
      </c>
    </row>
    <row r="8" spans="1:13" ht="24.75">
      <c r="A8" s="174" t="s">
        <v>85</v>
      </c>
      <c r="B8" s="173">
        <v>60</v>
      </c>
    </row>
    <row r="9" spans="1:13" ht="16.5">
      <c r="A9" s="174" t="s">
        <v>86</v>
      </c>
      <c r="B9" s="173">
        <v>47</v>
      </c>
    </row>
    <row r="10" spans="1:13" ht="24.75">
      <c r="A10" s="174" t="s">
        <v>677</v>
      </c>
      <c r="B10" s="173">
        <v>2</v>
      </c>
    </row>
    <row r="11" spans="1:13" ht="24.75">
      <c r="A11" s="174" t="s">
        <v>679</v>
      </c>
      <c r="B11" s="173">
        <v>0</v>
      </c>
    </row>
    <row r="12" spans="1:13">
      <c r="A12" s="174" t="s">
        <v>680</v>
      </c>
      <c r="B12" s="173">
        <v>0</v>
      </c>
    </row>
    <row r="13" spans="1:13" ht="24.75">
      <c r="A13" s="174" t="s">
        <v>681</v>
      </c>
      <c r="B13" s="173">
        <v>0</v>
      </c>
    </row>
    <row r="14" spans="1:13">
      <c r="A14" s="174" t="s">
        <v>87</v>
      </c>
      <c r="B14" s="173"/>
    </row>
    <row r="15" spans="1:13">
      <c r="A15" s="121"/>
    </row>
    <row r="16" spans="1:13">
      <c r="A16" s="121"/>
    </row>
    <row r="17" spans="1:9">
      <c r="A17" s="121"/>
    </row>
    <row r="18" spans="1:9">
      <c r="A18" s="121"/>
    </row>
    <row r="19" spans="1:9">
      <c r="A19" s="121"/>
    </row>
    <row r="20" spans="1:9">
      <c r="A20" s="121"/>
    </row>
    <row r="21" spans="1:9">
      <c r="A21" s="121"/>
    </row>
    <row r="22" spans="1:9">
      <c r="A22" s="121"/>
    </row>
    <row r="23" spans="1:9">
      <c r="A23" s="121"/>
    </row>
    <row r="24" spans="1:9">
      <c r="A24" s="121"/>
    </row>
    <row r="25" spans="1:9">
      <c r="A25" s="121"/>
    </row>
    <row r="26" spans="1:9">
      <c r="A26" s="121"/>
    </row>
    <row r="27" spans="1:9">
      <c r="A27" s="121"/>
    </row>
    <row r="28" spans="1:9">
      <c r="A28" s="121"/>
    </row>
    <row r="29" spans="1:9">
      <c r="A29" s="121"/>
    </row>
    <row r="30" spans="1:9">
      <c r="A30" s="121"/>
    </row>
    <row r="31" spans="1:9" ht="18.75">
      <c r="A31" s="121"/>
      <c r="H31" s="163" t="s">
        <v>88</v>
      </c>
      <c r="I31" s="249">
        <v>369</v>
      </c>
    </row>
    <row r="32" spans="1:9">
      <c r="A32" s="121"/>
    </row>
    <row r="33" spans="1:1" s="230" customFormat="1" ht="12" customHeight="1">
      <c r="A33" s="157" t="s">
        <v>91</v>
      </c>
    </row>
    <row r="34" spans="1:1" s="230" customFormat="1" ht="12" customHeight="1">
      <c r="A34" s="157" t="s">
        <v>92</v>
      </c>
    </row>
    <row r="35" spans="1:1" s="230" customFormat="1" ht="12" customHeight="1"/>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scale="87" firstPageNumber="58" orientation="landscape" useFirstPageNumber="1" r:id="rId1"/>
  <headerFooter scaleWithDoc="0">
    <oddHeader>&amp;L&amp;G&amp;C&amp;G&amp;R&amp;G</oddHeader>
    <oddFooter>&amp;R&amp;"Montserrat,Negrita"&amp;10 &amp;P</oddFooter>
  </headerFooter>
  <rowBreaks count="1" manualBreakCount="1">
    <brk id="35" max="12" man="1"/>
  </rowBreaks>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B3100-1857-459E-8FE6-80BB09A7F3F7}">
  <sheetPr>
    <pageSetUpPr fitToPage="1"/>
  </sheetPr>
  <dimension ref="A1:N45"/>
  <sheetViews>
    <sheetView view="pageBreakPreview" topLeftCell="A11" zoomScaleNormal="100" zoomScaleSheetLayoutView="100" workbookViewId="0">
      <selection activeCell="Q49" sqref="Q49"/>
    </sheetView>
  </sheetViews>
  <sheetFormatPr baseColWidth="10" defaultColWidth="11.42578125" defaultRowHeight="12.75"/>
  <cols>
    <col min="1" max="1" width="10.7109375" customWidth="1"/>
    <col min="2" max="2" width="3.85546875" bestFit="1" customWidth="1"/>
  </cols>
  <sheetData>
    <row r="1" spans="1:14" ht="21.95" customHeight="1">
      <c r="A1" s="126" t="s">
        <v>79</v>
      </c>
      <c r="B1" s="126"/>
      <c r="C1" s="126"/>
      <c r="D1" s="126"/>
      <c r="E1" s="126"/>
      <c r="F1" s="126"/>
      <c r="G1" s="126"/>
      <c r="H1" s="126"/>
      <c r="I1" s="126"/>
      <c r="J1" s="126"/>
      <c r="K1" s="126"/>
      <c r="L1" s="126"/>
      <c r="M1" s="126"/>
      <c r="N1" s="126"/>
    </row>
    <row r="2" spans="1:14" ht="45" customHeight="1">
      <c r="A2" s="634" t="s">
        <v>683</v>
      </c>
      <c r="B2" s="634"/>
      <c r="C2" s="634"/>
      <c r="D2" s="634"/>
      <c r="E2" s="634"/>
      <c r="F2" s="634"/>
      <c r="G2" s="634"/>
      <c r="H2" s="634"/>
      <c r="I2" s="634"/>
      <c r="J2" s="634"/>
      <c r="K2" s="634"/>
      <c r="L2" s="634"/>
      <c r="M2" s="634"/>
      <c r="N2" s="634"/>
    </row>
    <row r="3" spans="1:14" ht="21.95" customHeight="1">
      <c r="A3" s="634" t="str">
        <f>UPPER(CONCATENATE("Febrero 2024"))</f>
        <v>FEBRERO 2024</v>
      </c>
      <c r="B3" s="634"/>
      <c r="C3" s="634"/>
      <c r="D3" s="634"/>
      <c r="E3" s="634"/>
      <c r="F3" s="634"/>
      <c r="G3" s="634"/>
      <c r="H3" s="634"/>
      <c r="I3" s="634"/>
      <c r="J3" s="634"/>
      <c r="K3" s="634"/>
      <c r="L3" s="634"/>
      <c r="M3" s="634"/>
      <c r="N3" s="634"/>
    </row>
    <row r="4" spans="1:14">
      <c r="A4" s="121"/>
    </row>
    <row r="5" spans="1:14">
      <c r="A5" s="173" t="s">
        <v>40</v>
      </c>
      <c r="B5" s="173" t="s">
        <v>97</v>
      </c>
    </row>
    <row r="6" spans="1:14" ht="16.5">
      <c r="A6" s="174" t="s">
        <v>670</v>
      </c>
      <c r="B6" s="173">
        <v>62</v>
      </c>
    </row>
    <row r="7" spans="1:14">
      <c r="A7" s="174" t="s">
        <v>667</v>
      </c>
      <c r="B7" s="173">
        <v>61</v>
      </c>
    </row>
    <row r="8" spans="1:14">
      <c r="A8" s="174" t="s">
        <v>661</v>
      </c>
      <c r="B8" s="173">
        <v>45</v>
      </c>
    </row>
    <row r="9" spans="1:14">
      <c r="A9" s="174" t="s">
        <v>671</v>
      </c>
      <c r="B9" s="173">
        <v>25</v>
      </c>
    </row>
    <row r="10" spans="1:14">
      <c r="A10" s="174" t="s">
        <v>664</v>
      </c>
      <c r="B10" s="173">
        <v>15</v>
      </c>
    </row>
    <row r="11" spans="1:14">
      <c r="A11" s="174" t="s">
        <v>665</v>
      </c>
      <c r="B11" s="173">
        <v>3</v>
      </c>
    </row>
    <row r="12" spans="1:14">
      <c r="A12" s="174" t="s">
        <v>655</v>
      </c>
      <c r="B12" s="173">
        <v>0</v>
      </c>
    </row>
    <row r="13" spans="1:14">
      <c r="A13" s="174" t="s">
        <v>659</v>
      </c>
      <c r="B13" s="173">
        <v>0</v>
      </c>
    </row>
    <row r="14" spans="1:14">
      <c r="A14" s="174" t="s">
        <v>660</v>
      </c>
      <c r="B14" s="173">
        <v>0</v>
      </c>
    </row>
    <row r="15" spans="1:14">
      <c r="A15" s="174" t="s">
        <v>662</v>
      </c>
      <c r="B15" s="173">
        <v>0</v>
      </c>
    </row>
    <row r="16" spans="1:14">
      <c r="A16" s="174" t="s">
        <v>663</v>
      </c>
      <c r="B16" s="173">
        <v>0</v>
      </c>
    </row>
    <row r="17" spans="1:2">
      <c r="A17" s="174" t="s">
        <v>666</v>
      </c>
      <c r="B17" s="173">
        <v>0</v>
      </c>
    </row>
    <row r="18" spans="1:2">
      <c r="A18" s="174" t="s">
        <v>668</v>
      </c>
      <c r="B18" s="173">
        <v>0</v>
      </c>
    </row>
    <row r="19" spans="1:2">
      <c r="A19" s="174" t="s">
        <v>669</v>
      </c>
      <c r="B19" s="173">
        <v>0</v>
      </c>
    </row>
    <row r="20" spans="1:2">
      <c r="A20" s="174" t="s">
        <v>87</v>
      </c>
      <c r="B20" s="173"/>
    </row>
    <row r="23" spans="1:2" ht="16.5">
      <c r="A23" s="173" t="s">
        <v>684</v>
      </c>
      <c r="B23" s="173" t="s">
        <v>97</v>
      </c>
    </row>
    <row r="24" spans="1:2">
      <c r="A24" s="174" t="s">
        <v>661</v>
      </c>
      <c r="B24" s="173">
        <v>146</v>
      </c>
    </row>
    <row r="25" spans="1:2" ht="16.5">
      <c r="A25" s="174" t="s">
        <v>670</v>
      </c>
      <c r="B25" s="173">
        <v>119</v>
      </c>
    </row>
    <row r="26" spans="1:2">
      <c r="A26" s="174" t="s">
        <v>667</v>
      </c>
      <c r="B26" s="173">
        <v>61</v>
      </c>
    </row>
    <row r="27" spans="1:2">
      <c r="A27" s="174" t="s">
        <v>671</v>
      </c>
      <c r="B27" s="173">
        <v>25</v>
      </c>
    </row>
    <row r="28" spans="1:2">
      <c r="A28" s="174" t="s">
        <v>664</v>
      </c>
      <c r="B28" s="173">
        <v>15</v>
      </c>
    </row>
    <row r="29" spans="1:2">
      <c r="A29" s="174" t="s">
        <v>665</v>
      </c>
      <c r="B29" s="173">
        <v>3</v>
      </c>
    </row>
    <row r="30" spans="1:2">
      <c r="A30" s="174" t="s">
        <v>655</v>
      </c>
      <c r="B30" s="173">
        <v>0</v>
      </c>
    </row>
    <row r="31" spans="1:2">
      <c r="A31" s="174" t="s">
        <v>659</v>
      </c>
      <c r="B31" s="173">
        <v>0</v>
      </c>
    </row>
    <row r="32" spans="1:2">
      <c r="A32" s="174" t="s">
        <v>660</v>
      </c>
      <c r="B32" s="173">
        <v>0</v>
      </c>
    </row>
    <row r="33" spans="1:12">
      <c r="A33" s="174" t="s">
        <v>662</v>
      </c>
      <c r="B33" s="173">
        <v>0</v>
      </c>
    </row>
    <row r="34" spans="1:12">
      <c r="A34" s="174" t="s">
        <v>663</v>
      </c>
      <c r="B34" s="173">
        <v>0</v>
      </c>
    </row>
    <row r="35" spans="1:12">
      <c r="A35" s="174" t="s">
        <v>666</v>
      </c>
      <c r="B35" s="173">
        <v>0</v>
      </c>
    </row>
    <row r="36" spans="1:12">
      <c r="A36" s="174" t="s">
        <v>668</v>
      </c>
      <c r="B36" s="173">
        <v>0</v>
      </c>
    </row>
    <row r="37" spans="1:12">
      <c r="A37" s="174" t="s">
        <v>669</v>
      </c>
      <c r="B37" s="173">
        <v>0</v>
      </c>
    </row>
    <row r="38" spans="1:12">
      <c r="A38" s="174" t="s">
        <v>87</v>
      </c>
      <c r="B38" s="173"/>
    </row>
    <row r="39" spans="1:12" ht="15.75">
      <c r="A39" s="121"/>
      <c r="E39" s="184" t="s">
        <v>88</v>
      </c>
      <c r="F39" s="250">
        <v>211</v>
      </c>
      <c r="K39" s="184" t="s">
        <v>88</v>
      </c>
      <c r="L39" s="250">
        <v>369</v>
      </c>
    </row>
    <row r="40" spans="1:12">
      <c r="A40" s="121"/>
    </row>
    <row r="41" spans="1:12" s="230" customFormat="1" ht="12" customHeight="1">
      <c r="A41" s="157" t="s">
        <v>91</v>
      </c>
    </row>
    <row r="42" spans="1:12" s="230" customFormat="1" ht="12" customHeight="1">
      <c r="A42" s="157" t="s">
        <v>92</v>
      </c>
    </row>
    <row r="43" spans="1:12" s="230" customFormat="1" ht="12" customHeight="1">
      <c r="A43" s="248"/>
    </row>
    <row r="44" spans="1:12">
      <c r="A44" s="157"/>
    </row>
    <row r="45" spans="1:12">
      <c r="A45" s="157"/>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scale="87" firstPageNumber="59"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826C-A4BC-4415-ACBF-2537925FE815}">
  <sheetPr>
    <pageSetUpPr fitToPage="1"/>
  </sheetPr>
  <dimension ref="A1:N65"/>
  <sheetViews>
    <sheetView view="pageBreakPreview" topLeftCell="A11" zoomScale="55" zoomScaleNormal="55" zoomScaleSheetLayoutView="55" workbookViewId="0">
      <selection activeCell="C60" sqref="C60"/>
    </sheetView>
  </sheetViews>
  <sheetFormatPr baseColWidth="10" defaultColWidth="11.42578125" defaultRowHeight="12.75"/>
  <cols>
    <col min="1" max="1" width="73.5703125" style="277" customWidth="1"/>
    <col min="2" max="2" width="1.42578125" style="277" customWidth="1"/>
    <col min="3" max="3" width="41.42578125" style="277" customWidth="1"/>
    <col min="4" max="4" width="1.42578125" style="277" customWidth="1"/>
    <col min="5" max="7" width="26.5703125" style="277" customWidth="1"/>
    <col min="8" max="8" width="1.42578125" style="277" customWidth="1"/>
    <col min="9" max="11" width="26.5703125" style="277" customWidth="1"/>
    <col min="12" max="12" width="1.42578125" style="277" customWidth="1"/>
    <col min="13" max="13" width="36.28515625" style="277" customWidth="1"/>
    <col min="14" max="14" width="1.42578125" style="277" customWidth="1"/>
    <col min="15" max="16384" width="11.42578125" style="277"/>
  </cols>
  <sheetData>
    <row r="1" spans="1:14" ht="22.5" customHeight="1">
      <c r="A1" s="276" t="s">
        <v>79</v>
      </c>
      <c r="B1" s="276"/>
      <c r="C1" s="276"/>
      <c r="D1" s="276"/>
      <c r="E1" s="276"/>
      <c r="F1" s="276"/>
      <c r="G1" s="276"/>
      <c r="H1" s="276"/>
      <c r="I1" s="276"/>
      <c r="J1" s="276"/>
      <c r="K1" s="276"/>
      <c r="L1" s="276"/>
      <c r="M1" s="276"/>
      <c r="N1" s="276"/>
    </row>
    <row r="2" spans="1:14" ht="34.5" customHeight="1">
      <c r="A2" s="584" t="s">
        <v>93</v>
      </c>
      <c r="B2" s="584"/>
      <c r="C2" s="584"/>
      <c r="D2" s="584"/>
      <c r="E2" s="584"/>
      <c r="F2" s="584"/>
      <c r="G2" s="584"/>
      <c r="H2" s="584"/>
      <c r="I2" s="584"/>
      <c r="J2" s="584"/>
      <c r="K2" s="584"/>
      <c r="L2" s="584"/>
      <c r="M2" s="584"/>
      <c r="N2" s="584"/>
    </row>
    <row r="3" spans="1:14" ht="34.5" customHeight="1">
      <c r="A3" s="584" t="str">
        <f>UPPER(CONCATENATE("FEBRERO 2024"))</f>
        <v>FEBRERO 2024</v>
      </c>
      <c r="B3" s="584"/>
      <c r="C3" s="584"/>
      <c r="D3" s="584"/>
      <c r="E3" s="584"/>
      <c r="F3" s="584"/>
      <c r="G3" s="584"/>
      <c r="H3" s="584"/>
      <c r="I3" s="584"/>
      <c r="J3" s="584"/>
      <c r="K3" s="584"/>
      <c r="L3" s="584"/>
      <c r="M3" s="584"/>
      <c r="N3" s="584"/>
    </row>
    <row r="4" spans="1:14">
      <c r="A4" s="278"/>
      <c r="B4" s="276"/>
      <c r="C4" s="276"/>
      <c r="D4" s="276"/>
      <c r="E4" s="276"/>
      <c r="F4" s="276"/>
      <c r="G4" s="276"/>
      <c r="H4" s="276"/>
      <c r="I4" s="276"/>
      <c r="J4" s="276"/>
      <c r="K4" s="276"/>
      <c r="L4" s="276"/>
      <c r="M4" s="276"/>
      <c r="N4" s="276"/>
    </row>
    <row r="5" spans="1:14" ht="38.25" customHeight="1">
      <c r="A5" s="585" t="s">
        <v>94</v>
      </c>
      <c r="B5" s="323"/>
      <c r="C5" s="585" t="s">
        <v>95</v>
      </c>
      <c r="D5" s="323"/>
      <c r="E5" s="587" t="s">
        <v>96</v>
      </c>
      <c r="F5" s="588"/>
      <c r="G5" s="589" t="s">
        <v>97</v>
      </c>
      <c r="H5" s="323"/>
      <c r="I5" s="587" t="s">
        <v>98</v>
      </c>
      <c r="J5" s="588"/>
      <c r="K5" s="591" t="s">
        <v>97</v>
      </c>
      <c r="L5" s="323"/>
      <c r="M5" s="592" t="s">
        <v>99</v>
      </c>
      <c r="N5" s="323"/>
    </row>
    <row r="6" spans="1:14" ht="38.25">
      <c r="A6" s="586"/>
      <c r="B6" s="323"/>
      <c r="C6" s="586"/>
      <c r="D6" s="323"/>
      <c r="E6" s="324" t="s">
        <v>100</v>
      </c>
      <c r="F6" s="324" t="s">
        <v>101</v>
      </c>
      <c r="G6" s="590"/>
      <c r="H6" s="323"/>
      <c r="I6" s="325" t="s">
        <v>100</v>
      </c>
      <c r="J6" s="325" t="s">
        <v>101</v>
      </c>
      <c r="K6" s="586"/>
      <c r="L6" s="323"/>
      <c r="M6" s="593"/>
      <c r="N6" s="323"/>
    </row>
    <row r="7" spans="1:14" ht="6" customHeight="1">
      <c r="A7" s="278"/>
      <c r="B7" s="278"/>
      <c r="C7" s="278"/>
      <c r="D7" s="278"/>
      <c r="E7" s="278"/>
      <c r="F7" s="278"/>
      <c r="G7" s="278"/>
      <c r="H7" s="278"/>
      <c r="I7" s="278"/>
      <c r="J7" s="278"/>
      <c r="K7" s="278"/>
      <c r="L7" s="278"/>
      <c r="M7" s="278"/>
      <c r="N7" s="278"/>
    </row>
    <row r="8" spans="1:14" ht="20.25" customHeight="1">
      <c r="A8" s="289" t="s">
        <v>102</v>
      </c>
      <c r="B8" s="278"/>
      <c r="C8" s="326">
        <v>2052</v>
      </c>
      <c r="D8" s="327"/>
      <c r="E8" s="328">
        <v>238</v>
      </c>
      <c r="F8" s="328">
        <v>27</v>
      </c>
      <c r="G8" s="326">
        <f t="shared" ref="G8:G39" si="0">E8+F8</f>
        <v>265</v>
      </c>
      <c r="H8" s="327"/>
      <c r="I8" s="328">
        <v>286</v>
      </c>
      <c r="J8" s="328">
        <v>26</v>
      </c>
      <c r="K8" s="326">
        <f t="shared" ref="K8:K39" si="1">I8+J8</f>
        <v>312</v>
      </c>
      <c r="L8" s="327"/>
      <c r="M8" s="326">
        <f t="shared" ref="M8:M39" si="2">C8+(G8-K8)</f>
        <v>2005</v>
      </c>
      <c r="N8" s="278"/>
    </row>
    <row r="9" spans="1:14" ht="20.25" customHeight="1">
      <c r="A9" s="289" t="s">
        <v>103</v>
      </c>
      <c r="B9" s="278"/>
      <c r="C9" s="326">
        <v>13276</v>
      </c>
      <c r="D9" s="327"/>
      <c r="E9" s="329">
        <v>1925</v>
      </c>
      <c r="F9" s="328">
        <v>159</v>
      </c>
      <c r="G9" s="326">
        <f t="shared" si="0"/>
        <v>2084</v>
      </c>
      <c r="H9" s="327"/>
      <c r="I9" s="329">
        <v>1902</v>
      </c>
      <c r="J9" s="328">
        <v>148</v>
      </c>
      <c r="K9" s="326">
        <f t="shared" si="1"/>
        <v>2050</v>
      </c>
      <c r="L9" s="327"/>
      <c r="M9" s="326">
        <f t="shared" si="2"/>
        <v>13310</v>
      </c>
      <c r="N9" s="278"/>
    </row>
    <row r="10" spans="1:14" ht="20.25" customHeight="1">
      <c r="A10" s="289" t="s">
        <v>104</v>
      </c>
      <c r="B10" s="278"/>
      <c r="C10" s="326">
        <v>1220</v>
      </c>
      <c r="D10" s="327"/>
      <c r="E10" s="328">
        <v>37</v>
      </c>
      <c r="F10" s="328">
        <v>3</v>
      </c>
      <c r="G10" s="326">
        <f t="shared" si="0"/>
        <v>40</v>
      </c>
      <c r="H10" s="327"/>
      <c r="I10" s="328">
        <v>50</v>
      </c>
      <c r="J10" s="328">
        <v>2</v>
      </c>
      <c r="K10" s="326">
        <f t="shared" si="1"/>
        <v>52</v>
      </c>
      <c r="L10" s="327"/>
      <c r="M10" s="326">
        <f t="shared" si="2"/>
        <v>1208</v>
      </c>
      <c r="N10" s="278"/>
    </row>
    <row r="11" spans="1:14" ht="20.25" customHeight="1">
      <c r="A11" s="289" t="s">
        <v>105</v>
      </c>
      <c r="B11" s="278"/>
      <c r="C11" s="326">
        <v>1012</v>
      </c>
      <c r="D11" s="327"/>
      <c r="E11" s="328">
        <v>65</v>
      </c>
      <c r="F11" s="328">
        <v>10</v>
      </c>
      <c r="G11" s="326">
        <f t="shared" si="0"/>
        <v>75</v>
      </c>
      <c r="H11" s="327"/>
      <c r="I11" s="328">
        <v>57</v>
      </c>
      <c r="J11" s="328">
        <v>12</v>
      </c>
      <c r="K11" s="326">
        <f t="shared" si="1"/>
        <v>69</v>
      </c>
      <c r="L11" s="327"/>
      <c r="M11" s="326">
        <f t="shared" si="2"/>
        <v>1018</v>
      </c>
      <c r="N11" s="278"/>
    </row>
    <row r="12" spans="1:14" ht="20.25" customHeight="1">
      <c r="A12" s="289" t="s">
        <v>106</v>
      </c>
      <c r="B12" s="278"/>
      <c r="C12" s="326">
        <v>5491</v>
      </c>
      <c r="D12" s="327"/>
      <c r="E12" s="328">
        <v>263</v>
      </c>
      <c r="F12" s="328">
        <v>19</v>
      </c>
      <c r="G12" s="326">
        <f t="shared" si="0"/>
        <v>282</v>
      </c>
      <c r="H12" s="327"/>
      <c r="I12" s="328">
        <v>235</v>
      </c>
      <c r="J12" s="328">
        <v>16</v>
      </c>
      <c r="K12" s="326">
        <f t="shared" si="1"/>
        <v>251</v>
      </c>
      <c r="L12" s="327"/>
      <c r="M12" s="326">
        <f t="shared" si="2"/>
        <v>5522</v>
      </c>
      <c r="N12" s="278"/>
    </row>
    <row r="13" spans="1:14" ht="20.25" customHeight="1">
      <c r="A13" s="289" t="s">
        <v>107</v>
      </c>
      <c r="B13" s="278"/>
      <c r="C13" s="326">
        <v>8778</v>
      </c>
      <c r="D13" s="327"/>
      <c r="E13" s="328">
        <v>610</v>
      </c>
      <c r="F13" s="328">
        <v>42</v>
      </c>
      <c r="G13" s="326">
        <f t="shared" si="0"/>
        <v>652</v>
      </c>
      <c r="H13" s="327"/>
      <c r="I13" s="328">
        <v>607</v>
      </c>
      <c r="J13" s="328">
        <v>52</v>
      </c>
      <c r="K13" s="326">
        <f t="shared" si="1"/>
        <v>659</v>
      </c>
      <c r="L13" s="327"/>
      <c r="M13" s="326">
        <f t="shared" si="2"/>
        <v>8771</v>
      </c>
      <c r="N13" s="278"/>
    </row>
    <row r="14" spans="1:14" ht="20.25" customHeight="1">
      <c r="A14" s="289" t="s">
        <v>108</v>
      </c>
      <c r="B14" s="278"/>
      <c r="C14" s="326">
        <v>25498</v>
      </c>
      <c r="D14" s="327"/>
      <c r="E14" s="329">
        <v>1809</v>
      </c>
      <c r="F14" s="328">
        <v>269</v>
      </c>
      <c r="G14" s="326">
        <f t="shared" si="0"/>
        <v>2078</v>
      </c>
      <c r="H14" s="327"/>
      <c r="I14" s="329">
        <v>1827</v>
      </c>
      <c r="J14" s="328">
        <v>252</v>
      </c>
      <c r="K14" s="326">
        <f t="shared" si="1"/>
        <v>2079</v>
      </c>
      <c r="L14" s="327"/>
      <c r="M14" s="326">
        <f t="shared" si="2"/>
        <v>25497</v>
      </c>
      <c r="N14" s="278"/>
    </row>
    <row r="15" spans="1:14" ht="20.25" customHeight="1">
      <c r="A15" s="289" t="s">
        <v>109</v>
      </c>
      <c r="B15" s="278"/>
      <c r="C15" s="326">
        <v>4362</v>
      </c>
      <c r="D15" s="327"/>
      <c r="E15" s="328">
        <v>917</v>
      </c>
      <c r="F15" s="328">
        <v>33</v>
      </c>
      <c r="G15" s="326">
        <f t="shared" si="0"/>
        <v>950</v>
      </c>
      <c r="H15" s="327"/>
      <c r="I15" s="328">
        <v>927</v>
      </c>
      <c r="J15" s="328">
        <v>44</v>
      </c>
      <c r="K15" s="326">
        <f t="shared" si="1"/>
        <v>971</v>
      </c>
      <c r="L15" s="327"/>
      <c r="M15" s="326">
        <f t="shared" si="2"/>
        <v>4341</v>
      </c>
      <c r="N15" s="278"/>
    </row>
    <row r="16" spans="1:14" ht="20.25" customHeight="1">
      <c r="A16" s="289" t="s">
        <v>110</v>
      </c>
      <c r="B16" s="278"/>
      <c r="C16" s="326">
        <v>1222</v>
      </c>
      <c r="D16" s="327"/>
      <c r="E16" s="328">
        <v>66</v>
      </c>
      <c r="F16" s="328">
        <v>3</v>
      </c>
      <c r="G16" s="326">
        <f>E16+F16</f>
        <v>69</v>
      </c>
      <c r="H16" s="327"/>
      <c r="I16" s="328">
        <v>83</v>
      </c>
      <c r="J16" s="328">
        <v>4</v>
      </c>
      <c r="K16" s="326">
        <f t="shared" si="1"/>
        <v>87</v>
      </c>
      <c r="L16" s="327"/>
      <c r="M16" s="326">
        <f t="shared" si="2"/>
        <v>1204</v>
      </c>
      <c r="N16" s="278"/>
    </row>
    <row r="17" spans="1:14" ht="20.25" customHeight="1">
      <c r="A17" s="289" t="s">
        <v>111</v>
      </c>
      <c r="B17" s="278"/>
      <c r="C17" s="326">
        <v>4114</v>
      </c>
      <c r="D17" s="327"/>
      <c r="E17" s="328">
        <v>218</v>
      </c>
      <c r="F17" s="328">
        <v>14</v>
      </c>
      <c r="G17" s="326">
        <f t="shared" si="0"/>
        <v>232</v>
      </c>
      <c r="H17" s="327"/>
      <c r="I17" s="328">
        <v>197</v>
      </c>
      <c r="J17" s="328">
        <v>17</v>
      </c>
      <c r="K17" s="326">
        <f t="shared" si="1"/>
        <v>214</v>
      </c>
      <c r="L17" s="327"/>
      <c r="M17" s="326">
        <f t="shared" si="2"/>
        <v>4132</v>
      </c>
      <c r="N17" s="278"/>
    </row>
    <row r="18" spans="1:14" ht="20.25" customHeight="1">
      <c r="A18" s="289" t="s">
        <v>112</v>
      </c>
      <c r="B18" s="278"/>
      <c r="C18" s="326">
        <v>35257</v>
      </c>
      <c r="D18" s="327"/>
      <c r="E18" s="329">
        <v>1182</v>
      </c>
      <c r="F18" s="328">
        <v>126</v>
      </c>
      <c r="G18" s="326">
        <f t="shared" si="0"/>
        <v>1308</v>
      </c>
      <c r="H18" s="327"/>
      <c r="I18" s="329">
        <v>1237</v>
      </c>
      <c r="J18" s="328">
        <v>140</v>
      </c>
      <c r="K18" s="326">
        <f t="shared" si="1"/>
        <v>1377</v>
      </c>
      <c r="L18" s="327"/>
      <c r="M18" s="326">
        <f t="shared" si="2"/>
        <v>35188</v>
      </c>
      <c r="N18" s="278"/>
    </row>
    <row r="19" spans="1:14" ht="20.25" customHeight="1">
      <c r="A19" s="289" t="s">
        <v>113</v>
      </c>
      <c r="B19" s="278"/>
      <c r="C19" s="326">
        <v>6442</v>
      </c>
      <c r="D19" s="327"/>
      <c r="E19" s="328">
        <v>456</v>
      </c>
      <c r="F19" s="328">
        <v>51</v>
      </c>
      <c r="G19" s="326">
        <f t="shared" si="0"/>
        <v>507</v>
      </c>
      <c r="H19" s="327"/>
      <c r="I19" s="328">
        <v>503</v>
      </c>
      <c r="J19" s="328">
        <v>56</v>
      </c>
      <c r="K19" s="326">
        <f t="shared" si="1"/>
        <v>559</v>
      </c>
      <c r="L19" s="327"/>
      <c r="M19" s="326">
        <f t="shared" si="2"/>
        <v>6390</v>
      </c>
      <c r="N19" s="278"/>
    </row>
    <row r="20" spans="1:14" ht="20.25" customHeight="1">
      <c r="A20" s="289" t="s">
        <v>114</v>
      </c>
      <c r="B20" s="278"/>
      <c r="C20" s="326">
        <v>3980</v>
      </c>
      <c r="D20" s="327"/>
      <c r="E20" s="328">
        <v>50</v>
      </c>
      <c r="F20" s="328">
        <v>7</v>
      </c>
      <c r="G20" s="326">
        <f t="shared" si="0"/>
        <v>57</v>
      </c>
      <c r="H20" s="327"/>
      <c r="I20" s="328">
        <v>42</v>
      </c>
      <c r="J20" s="328">
        <v>3</v>
      </c>
      <c r="K20" s="326">
        <f t="shared" si="1"/>
        <v>45</v>
      </c>
      <c r="L20" s="327"/>
      <c r="M20" s="326">
        <f t="shared" si="2"/>
        <v>3992</v>
      </c>
      <c r="N20" s="278"/>
    </row>
    <row r="21" spans="1:14" ht="20.25" customHeight="1">
      <c r="A21" s="289" t="s">
        <v>115</v>
      </c>
      <c r="B21" s="278"/>
      <c r="C21" s="326">
        <v>5079</v>
      </c>
      <c r="D21" s="327"/>
      <c r="E21" s="328">
        <v>216</v>
      </c>
      <c r="F21" s="328">
        <v>33</v>
      </c>
      <c r="G21" s="326">
        <f t="shared" si="0"/>
        <v>249</v>
      </c>
      <c r="H21" s="327"/>
      <c r="I21" s="328">
        <v>211</v>
      </c>
      <c r="J21" s="328">
        <v>32</v>
      </c>
      <c r="K21" s="326">
        <f t="shared" si="1"/>
        <v>243</v>
      </c>
      <c r="L21" s="327"/>
      <c r="M21" s="326">
        <f t="shared" si="2"/>
        <v>5085</v>
      </c>
      <c r="N21" s="278"/>
    </row>
    <row r="22" spans="1:14" ht="20.25" customHeight="1">
      <c r="A22" s="289" t="s">
        <v>116</v>
      </c>
      <c r="B22" s="278"/>
      <c r="C22" s="326">
        <v>13378</v>
      </c>
      <c r="D22" s="327"/>
      <c r="E22" s="328">
        <v>349</v>
      </c>
      <c r="F22" s="328">
        <v>28</v>
      </c>
      <c r="G22" s="326">
        <f t="shared" si="0"/>
        <v>377</v>
      </c>
      <c r="H22" s="327"/>
      <c r="I22" s="328">
        <v>396</v>
      </c>
      <c r="J22" s="328">
        <v>26</v>
      </c>
      <c r="K22" s="326">
        <f t="shared" si="1"/>
        <v>422</v>
      </c>
      <c r="L22" s="327"/>
      <c r="M22" s="326">
        <f t="shared" si="2"/>
        <v>13333</v>
      </c>
      <c r="N22" s="278"/>
    </row>
    <row r="23" spans="1:14" ht="20.25" customHeight="1">
      <c r="A23" s="289" t="s">
        <v>117</v>
      </c>
      <c r="B23" s="278"/>
      <c r="C23" s="326">
        <v>6575</v>
      </c>
      <c r="D23" s="327"/>
      <c r="E23" s="328">
        <v>150</v>
      </c>
      <c r="F23" s="328">
        <v>10</v>
      </c>
      <c r="G23" s="326">
        <f t="shared" si="0"/>
        <v>160</v>
      </c>
      <c r="H23" s="327"/>
      <c r="I23" s="328">
        <v>167</v>
      </c>
      <c r="J23" s="328">
        <v>13</v>
      </c>
      <c r="K23" s="326">
        <f t="shared" si="1"/>
        <v>180</v>
      </c>
      <c r="L23" s="327"/>
      <c r="M23" s="326">
        <f t="shared" si="2"/>
        <v>6555</v>
      </c>
      <c r="N23" s="278"/>
    </row>
    <row r="24" spans="1:14" ht="20.25" customHeight="1">
      <c r="A24" s="289" t="s">
        <v>118</v>
      </c>
      <c r="B24" s="278"/>
      <c r="C24" s="326">
        <v>3893</v>
      </c>
      <c r="D24" s="327"/>
      <c r="E24" s="328">
        <v>78</v>
      </c>
      <c r="F24" s="328">
        <v>7</v>
      </c>
      <c r="G24" s="326">
        <f t="shared" si="0"/>
        <v>85</v>
      </c>
      <c r="H24" s="327"/>
      <c r="I24" s="328">
        <v>95</v>
      </c>
      <c r="J24" s="328">
        <v>3</v>
      </c>
      <c r="K24" s="326">
        <f t="shared" si="1"/>
        <v>98</v>
      </c>
      <c r="L24" s="327"/>
      <c r="M24" s="326">
        <f t="shared" si="2"/>
        <v>3880</v>
      </c>
      <c r="N24" s="278"/>
    </row>
    <row r="25" spans="1:14" ht="20.25" customHeight="1">
      <c r="A25" s="289" t="s">
        <v>119</v>
      </c>
      <c r="B25" s="278"/>
      <c r="C25" s="326">
        <v>2668</v>
      </c>
      <c r="D25" s="327"/>
      <c r="E25" s="328">
        <v>415</v>
      </c>
      <c r="F25" s="328">
        <v>20</v>
      </c>
      <c r="G25" s="326">
        <f t="shared" si="0"/>
        <v>435</v>
      </c>
      <c r="H25" s="327"/>
      <c r="I25" s="328">
        <v>360</v>
      </c>
      <c r="J25" s="328">
        <v>6</v>
      </c>
      <c r="K25" s="326">
        <f t="shared" si="1"/>
        <v>366</v>
      </c>
      <c r="L25" s="327"/>
      <c r="M25" s="326">
        <f t="shared" si="2"/>
        <v>2737</v>
      </c>
      <c r="N25" s="278"/>
    </row>
    <row r="26" spans="1:14" ht="20.25" customHeight="1">
      <c r="A26" s="289" t="s">
        <v>120</v>
      </c>
      <c r="B26" s="278"/>
      <c r="C26" s="326">
        <v>10264</v>
      </c>
      <c r="D26" s="327"/>
      <c r="E26" s="328">
        <v>632</v>
      </c>
      <c r="F26" s="328">
        <v>74</v>
      </c>
      <c r="G26" s="326">
        <f t="shared" si="0"/>
        <v>706</v>
      </c>
      <c r="H26" s="327"/>
      <c r="I26" s="328">
        <v>733</v>
      </c>
      <c r="J26" s="328">
        <v>75</v>
      </c>
      <c r="K26" s="326">
        <f t="shared" si="1"/>
        <v>808</v>
      </c>
      <c r="L26" s="327"/>
      <c r="M26" s="326">
        <f t="shared" si="2"/>
        <v>10162</v>
      </c>
      <c r="N26" s="278"/>
    </row>
    <row r="27" spans="1:14" ht="20.25" customHeight="1">
      <c r="A27" s="289" t="s">
        <v>121</v>
      </c>
      <c r="B27" s="278"/>
      <c r="C27" s="326">
        <v>3861</v>
      </c>
      <c r="D27" s="327"/>
      <c r="E27" s="328">
        <v>90</v>
      </c>
      <c r="F27" s="328">
        <v>9</v>
      </c>
      <c r="G27" s="326">
        <f t="shared" si="0"/>
        <v>99</v>
      </c>
      <c r="H27" s="327"/>
      <c r="I27" s="328">
        <v>92</v>
      </c>
      <c r="J27" s="328">
        <v>7</v>
      </c>
      <c r="K27" s="326">
        <f t="shared" si="1"/>
        <v>99</v>
      </c>
      <c r="L27" s="327"/>
      <c r="M27" s="326">
        <f t="shared" si="2"/>
        <v>3861</v>
      </c>
      <c r="N27" s="278"/>
    </row>
    <row r="28" spans="1:14" ht="20.25" customHeight="1">
      <c r="A28" s="289" t="s">
        <v>122</v>
      </c>
      <c r="B28" s="278"/>
      <c r="C28" s="326">
        <v>7585</v>
      </c>
      <c r="D28" s="327"/>
      <c r="E28" s="328">
        <v>328</v>
      </c>
      <c r="F28" s="328">
        <v>24</v>
      </c>
      <c r="G28" s="326">
        <f t="shared" si="0"/>
        <v>352</v>
      </c>
      <c r="H28" s="327"/>
      <c r="I28" s="328">
        <v>299</v>
      </c>
      <c r="J28" s="328">
        <v>84</v>
      </c>
      <c r="K28" s="326">
        <f t="shared" si="1"/>
        <v>383</v>
      </c>
      <c r="L28" s="327"/>
      <c r="M28" s="326">
        <f t="shared" si="2"/>
        <v>7554</v>
      </c>
      <c r="N28" s="278"/>
    </row>
    <row r="29" spans="1:14" ht="20.25" customHeight="1">
      <c r="A29" s="289" t="s">
        <v>123</v>
      </c>
      <c r="B29" s="278"/>
      <c r="C29" s="326">
        <v>3047</v>
      </c>
      <c r="D29" s="327"/>
      <c r="E29" s="328">
        <v>241</v>
      </c>
      <c r="F29" s="328">
        <v>25</v>
      </c>
      <c r="G29" s="326">
        <f t="shared" si="0"/>
        <v>266</v>
      </c>
      <c r="H29" s="327"/>
      <c r="I29" s="328">
        <v>233</v>
      </c>
      <c r="J29" s="328">
        <v>37</v>
      </c>
      <c r="K29" s="326">
        <f t="shared" si="1"/>
        <v>270</v>
      </c>
      <c r="L29" s="327"/>
      <c r="M29" s="326">
        <f t="shared" si="2"/>
        <v>3043</v>
      </c>
      <c r="N29" s="278"/>
    </row>
    <row r="30" spans="1:14" ht="20.25" customHeight="1">
      <c r="A30" s="289" t="s">
        <v>124</v>
      </c>
      <c r="B30" s="278"/>
      <c r="C30" s="326">
        <v>3724</v>
      </c>
      <c r="D30" s="327"/>
      <c r="E30" s="328">
        <v>269</v>
      </c>
      <c r="F30" s="328">
        <v>33</v>
      </c>
      <c r="G30" s="326">
        <f t="shared" si="0"/>
        <v>302</v>
      </c>
      <c r="H30" s="327"/>
      <c r="I30" s="328">
        <v>242</v>
      </c>
      <c r="J30" s="328">
        <v>32</v>
      </c>
      <c r="K30" s="326">
        <f t="shared" si="1"/>
        <v>274</v>
      </c>
      <c r="L30" s="327"/>
      <c r="M30" s="326">
        <f t="shared" si="2"/>
        <v>3752</v>
      </c>
      <c r="N30" s="278"/>
    </row>
    <row r="31" spans="1:14" ht="20.25" customHeight="1">
      <c r="A31" s="289" t="s">
        <v>125</v>
      </c>
      <c r="B31" s="278"/>
      <c r="C31" s="326">
        <v>3107</v>
      </c>
      <c r="D31" s="327"/>
      <c r="E31" s="328">
        <v>331</v>
      </c>
      <c r="F31" s="328">
        <v>24</v>
      </c>
      <c r="G31" s="326">
        <f t="shared" si="0"/>
        <v>355</v>
      </c>
      <c r="H31" s="327"/>
      <c r="I31" s="328">
        <v>302</v>
      </c>
      <c r="J31" s="328">
        <v>28</v>
      </c>
      <c r="K31" s="326">
        <f t="shared" si="1"/>
        <v>330</v>
      </c>
      <c r="L31" s="327"/>
      <c r="M31" s="326">
        <f t="shared" si="2"/>
        <v>3132</v>
      </c>
      <c r="N31" s="278"/>
    </row>
    <row r="32" spans="1:14" ht="20.25" customHeight="1">
      <c r="A32" s="289" t="s">
        <v>126</v>
      </c>
      <c r="B32" s="278"/>
      <c r="C32" s="326">
        <v>4083</v>
      </c>
      <c r="D32" s="327"/>
      <c r="E32" s="328">
        <v>145</v>
      </c>
      <c r="F32" s="328">
        <v>3</v>
      </c>
      <c r="G32" s="326">
        <f t="shared" si="0"/>
        <v>148</v>
      </c>
      <c r="H32" s="327"/>
      <c r="I32" s="328">
        <v>141</v>
      </c>
      <c r="J32" s="328">
        <v>5</v>
      </c>
      <c r="K32" s="326">
        <f t="shared" si="1"/>
        <v>146</v>
      </c>
      <c r="L32" s="327"/>
      <c r="M32" s="326">
        <f t="shared" si="2"/>
        <v>4085</v>
      </c>
      <c r="N32" s="278"/>
    </row>
    <row r="33" spans="1:14" ht="20.25" customHeight="1">
      <c r="A33" s="289" t="s">
        <v>127</v>
      </c>
      <c r="B33" s="278"/>
      <c r="C33" s="326">
        <v>10915</v>
      </c>
      <c r="D33" s="327"/>
      <c r="E33" s="328">
        <v>1010</v>
      </c>
      <c r="F33" s="328">
        <v>96</v>
      </c>
      <c r="G33" s="326">
        <f t="shared" si="0"/>
        <v>1106</v>
      </c>
      <c r="H33" s="327"/>
      <c r="I33" s="328">
        <v>951</v>
      </c>
      <c r="J33" s="328">
        <v>90</v>
      </c>
      <c r="K33" s="326">
        <f t="shared" si="1"/>
        <v>1041</v>
      </c>
      <c r="L33" s="327"/>
      <c r="M33" s="326">
        <f t="shared" si="2"/>
        <v>10980</v>
      </c>
      <c r="N33" s="278"/>
    </row>
    <row r="34" spans="1:14" ht="20.25" customHeight="1">
      <c r="A34" s="289" t="s">
        <v>128</v>
      </c>
      <c r="B34" s="278"/>
      <c r="C34" s="326">
        <v>4086</v>
      </c>
      <c r="D34" s="327"/>
      <c r="E34" s="328">
        <v>171</v>
      </c>
      <c r="F34" s="328">
        <v>4</v>
      </c>
      <c r="G34" s="326">
        <f t="shared" si="0"/>
        <v>175</v>
      </c>
      <c r="H34" s="327"/>
      <c r="I34" s="328">
        <v>156</v>
      </c>
      <c r="J34" s="328">
        <v>3</v>
      </c>
      <c r="K34" s="326">
        <f t="shared" si="1"/>
        <v>159</v>
      </c>
      <c r="L34" s="327"/>
      <c r="M34" s="326">
        <f t="shared" si="2"/>
        <v>4102</v>
      </c>
      <c r="N34" s="278"/>
    </row>
    <row r="35" spans="1:14" ht="20.25" customHeight="1">
      <c r="A35" s="289" t="s">
        <v>129</v>
      </c>
      <c r="B35" s="278"/>
      <c r="C35" s="326">
        <v>3983</v>
      </c>
      <c r="D35" s="327"/>
      <c r="E35" s="328">
        <v>67</v>
      </c>
      <c r="F35" s="328">
        <v>3</v>
      </c>
      <c r="G35" s="326">
        <f t="shared" si="0"/>
        <v>70</v>
      </c>
      <c r="H35" s="327"/>
      <c r="I35" s="328">
        <v>50</v>
      </c>
      <c r="J35" s="328">
        <v>1</v>
      </c>
      <c r="K35" s="326">
        <f t="shared" si="1"/>
        <v>51</v>
      </c>
      <c r="L35" s="327"/>
      <c r="M35" s="326">
        <f t="shared" si="2"/>
        <v>4002</v>
      </c>
      <c r="N35" s="278"/>
    </row>
    <row r="36" spans="1:14" ht="20.25" customHeight="1">
      <c r="A36" s="289" t="s">
        <v>130</v>
      </c>
      <c r="B36" s="278"/>
      <c r="C36" s="326">
        <v>1063</v>
      </c>
      <c r="D36" s="327"/>
      <c r="E36" s="328">
        <v>46</v>
      </c>
      <c r="F36" s="328">
        <v>3</v>
      </c>
      <c r="G36" s="326">
        <f t="shared" si="0"/>
        <v>49</v>
      </c>
      <c r="H36" s="327"/>
      <c r="I36" s="328">
        <v>56</v>
      </c>
      <c r="J36" s="328">
        <v>3</v>
      </c>
      <c r="K36" s="326">
        <f t="shared" si="1"/>
        <v>59</v>
      </c>
      <c r="L36" s="327"/>
      <c r="M36" s="326">
        <f t="shared" si="2"/>
        <v>1053</v>
      </c>
      <c r="N36" s="278"/>
    </row>
    <row r="37" spans="1:14" ht="20.25" customHeight="1">
      <c r="A37" s="289" t="s">
        <v>131</v>
      </c>
      <c r="B37" s="278"/>
      <c r="C37" s="326">
        <v>7975</v>
      </c>
      <c r="D37" s="327"/>
      <c r="E37" s="328">
        <v>257</v>
      </c>
      <c r="F37" s="328">
        <v>4</v>
      </c>
      <c r="G37" s="326">
        <f t="shared" si="0"/>
        <v>261</v>
      </c>
      <c r="H37" s="327"/>
      <c r="I37" s="328">
        <v>214</v>
      </c>
      <c r="J37" s="328">
        <v>9</v>
      </c>
      <c r="K37" s="326">
        <f t="shared" si="1"/>
        <v>223</v>
      </c>
      <c r="L37" s="327"/>
      <c r="M37" s="326">
        <f t="shared" si="2"/>
        <v>8013</v>
      </c>
      <c r="N37" s="278"/>
    </row>
    <row r="38" spans="1:14" ht="20.25" customHeight="1">
      <c r="A38" s="289" t="s">
        <v>132</v>
      </c>
      <c r="B38" s="278"/>
      <c r="C38" s="326">
        <v>1738</v>
      </c>
      <c r="D38" s="327"/>
      <c r="E38" s="328">
        <v>92</v>
      </c>
      <c r="F38" s="328">
        <v>9</v>
      </c>
      <c r="G38" s="326">
        <f t="shared" si="0"/>
        <v>101</v>
      </c>
      <c r="H38" s="327"/>
      <c r="I38" s="328">
        <v>78</v>
      </c>
      <c r="J38" s="328">
        <v>9</v>
      </c>
      <c r="K38" s="326">
        <f t="shared" si="1"/>
        <v>87</v>
      </c>
      <c r="L38" s="327"/>
      <c r="M38" s="326">
        <f t="shared" si="2"/>
        <v>1752</v>
      </c>
      <c r="N38" s="278"/>
    </row>
    <row r="39" spans="1:14" ht="20.25" customHeight="1">
      <c r="A39" s="289" t="s">
        <v>133</v>
      </c>
      <c r="B39" s="278"/>
      <c r="C39" s="326">
        <v>2343</v>
      </c>
      <c r="D39" s="327"/>
      <c r="E39" s="328">
        <v>157</v>
      </c>
      <c r="F39" s="328">
        <v>19</v>
      </c>
      <c r="G39" s="326">
        <f t="shared" si="0"/>
        <v>176</v>
      </c>
      <c r="H39" s="327"/>
      <c r="I39" s="328">
        <v>192</v>
      </c>
      <c r="J39" s="328">
        <v>21</v>
      </c>
      <c r="K39" s="326">
        <f t="shared" si="1"/>
        <v>213</v>
      </c>
      <c r="L39" s="327"/>
      <c r="M39" s="326">
        <f t="shared" si="2"/>
        <v>2306</v>
      </c>
      <c r="N39" s="278"/>
    </row>
    <row r="40" spans="1:14" ht="12" customHeight="1">
      <c r="A40" s="330"/>
      <c r="B40" s="278"/>
      <c r="C40" s="331"/>
      <c r="D40" s="327"/>
      <c r="E40" s="331"/>
      <c r="F40" s="331"/>
      <c r="G40" s="331"/>
      <c r="H40" s="327"/>
      <c r="I40" s="331"/>
      <c r="J40" s="331"/>
      <c r="K40" s="331"/>
      <c r="L40" s="327"/>
      <c r="M40" s="331"/>
      <c r="N40" s="278"/>
    </row>
    <row r="41" spans="1:14" ht="27.75" customHeight="1">
      <c r="A41" s="294" t="s">
        <v>134</v>
      </c>
      <c r="B41" s="278"/>
      <c r="C41" s="332">
        <f>SUM(C8:C39)</f>
        <v>212071</v>
      </c>
      <c r="D41" s="327"/>
      <c r="E41" s="332">
        <f>SUM(E8:E39)</f>
        <v>12880</v>
      </c>
      <c r="F41" s="332">
        <f>SUM(F8:F39)</f>
        <v>1191</v>
      </c>
      <c r="G41" s="332">
        <f>SUM(G8:G39)</f>
        <v>14071</v>
      </c>
      <c r="H41" s="327"/>
      <c r="I41" s="332">
        <f>SUM(I8:I39)</f>
        <v>12921</v>
      </c>
      <c r="J41" s="332">
        <f>SUM(J8:J39)</f>
        <v>1256</v>
      </c>
      <c r="K41" s="332">
        <f>SUM(K8:K39)</f>
        <v>14177</v>
      </c>
      <c r="L41" s="327"/>
      <c r="M41" s="332">
        <f>C41+(G41-K41)</f>
        <v>211965</v>
      </c>
      <c r="N41" s="278"/>
    </row>
    <row r="42" spans="1:14" ht="12" customHeight="1">
      <c r="A42" s="330"/>
      <c r="B42" s="278"/>
      <c r="C42" s="331"/>
      <c r="D42" s="327"/>
      <c r="E42" s="331"/>
      <c r="F42" s="331"/>
      <c r="G42" s="331"/>
      <c r="H42" s="327"/>
      <c r="I42" s="331"/>
      <c r="J42" s="331"/>
      <c r="K42" s="331"/>
      <c r="L42" s="327"/>
      <c r="M42" s="331"/>
      <c r="N42" s="278"/>
    </row>
    <row r="43" spans="1:14" ht="20.25" customHeight="1">
      <c r="A43" s="289" t="s">
        <v>135</v>
      </c>
      <c r="B43" s="278"/>
      <c r="C43" s="326">
        <v>570</v>
      </c>
      <c r="D43" s="327"/>
      <c r="E43" s="333">
        <v>15</v>
      </c>
      <c r="F43" s="333"/>
      <c r="G43" s="326">
        <f t="shared" ref="G43:G56" si="3">E43+F43</f>
        <v>15</v>
      </c>
      <c r="H43" s="327"/>
      <c r="I43" s="333">
        <v>12</v>
      </c>
      <c r="J43" s="334"/>
      <c r="K43" s="326">
        <f t="shared" ref="K43:K56" si="4">I43+J43</f>
        <v>12</v>
      </c>
      <c r="L43" s="327"/>
      <c r="M43" s="326">
        <f t="shared" ref="M43:M56" si="5">C43+(G43-K43)</f>
        <v>573</v>
      </c>
      <c r="N43" s="278"/>
    </row>
    <row r="44" spans="1:14" ht="20.25" customHeight="1">
      <c r="A44" s="289" t="s">
        <v>136</v>
      </c>
      <c r="B44" s="278"/>
      <c r="C44" s="326">
        <v>2303</v>
      </c>
      <c r="D44" s="327"/>
      <c r="E44" s="333">
        <v>15</v>
      </c>
      <c r="F44" s="334"/>
      <c r="G44" s="326">
        <f t="shared" si="3"/>
        <v>15</v>
      </c>
      <c r="H44" s="327"/>
      <c r="I44" s="333">
        <v>18</v>
      </c>
      <c r="J44" s="334"/>
      <c r="K44" s="326">
        <f t="shared" si="4"/>
        <v>18</v>
      </c>
      <c r="L44" s="327"/>
      <c r="M44" s="326">
        <f t="shared" si="5"/>
        <v>2300</v>
      </c>
      <c r="N44" s="278"/>
    </row>
    <row r="45" spans="1:14" ht="20.25" customHeight="1">
      <c r="A45" s="289" t="s">
        <v>137</v>
      </c>
      <c r="B45" s="278"/>
      <c r="C45" s="326">
        <v>1705</v>
      </c>
      <c r="D45" s="327"/>
      <c r="E45" s="333">
        <v>10</v>
      </c>
      <c r="F45" s="334"/>
      <c r="G45" s="326">
        <f t="shared" si="3"/>
        <v>10</v>
      </c>
      <c r="H45" s="327"/>
      <c r="I45" s="333">
        <v>23</v>
      </c>
      <c r="J45" s="334"/>
      <c r="K45" s="326">
        <f t="shared" si="4"/>
        <v>23</v>
      </c>
      <c r="L45" s="327"/>
      <c r="M45" s="326">
        <f t="shared" si="5"/>
        <v>1692</v>
      </c>
      <c r="N45" s="278"/>
    </row>
    <row r="46" spans="1:14" ht="20.25" customHeight="1">
      <c r="A46" s="289" t="s">
        <v>138</v>
      </c>
      <c r="B46" s="278"/>
      <c r="C46" s="326">
        <v>125</v>
      </c>
      <c r="D46" s="327"/>
      <c r="E46" s="333">
        <v>35</v>
      </c>
      <c r="F46" s="334"/>
      <c r="G46" s="326">
        <f t="shared" si="3"/>
        <v>35</v>
      </c>
      <c r="H46" s="327"/>
      <c r="I46" s="333">
        <v>2</v>
      </c>
      <c r="J46" s="334"/>
      <c r="K46" s="326">
        <f t="shared" si="4"/>
        <v>2</v>
      </c>
      <c r="L46" s="327"/>
      <c r="M46" s="326">
        <f t="shared" si="5"/>
        <v>158</v>
      </c>
      <c r="N46" s="278"/>
    </row>
    <row r="47" spans="1:14" ht="20.25" customHeight="1">
      <c r="A47" s="289" t="s">
        <v>139</v>
      </c>
      <c r="B47" s="278"/>
      <c r="C47" s="326">
        <v>646</v>
      </c>
      <c r="D47" s="327"/>
      <c r="E47" s="333">
        <v>9</v>
      </c>
      <c r="F47" s="334"/>
      <c r="G47" s="326">
        <f t="shared" si="3"/>
        <v>9</v>
      </c>
      <c r="H47" s="327"/>
      <c r="I47" s="333">
        <v>20</v>
      </c>
      <c r="J47" s="334"/>
      <c r="K47" s="326">
        <f t="shared" si="4"/>
        <v>20</v>
      </c>
      <c r="L47" s="327"/>
      <c r="M47" s="326">
        <f t="shared" si="5"/>
        <v>635</v>
      </c>
      <c r="N47" s="278"/>
    </row>
    <row r="48" spans="1:14" ht="20.25" customHeight="1">
      <c r="A48" s="289" t="s">
        <v>140</v>
      </c>
      <c r="B48" s="278"/>
      <c r="C48" s="326">
        <v>2066</v>
      </c>
      <c r="D48" s="327"/>
      <c r="E48" s="333">
        <v>51</v>
      </c>
      <c r="F48" s="334"/>
      <c r="G48" s="326">
        <f t="shared" si="3"/>
        <v>51</v>
      </c>
      <c r="H48" s="327"/>
      <c r="I48" s="333">
        <v>55</v>
      </c>
      <c r="J48" s="334"/>
      <c r="K48" s="326">
        <f t="shared" si="4"/>
        <v>55</v>
      </c>
      <c r="L48" s="327"/>
      <c r="M48" s="326">
        <f t="shared" si="5"/>
        <v>2062</v>
      </c>
      <c r="N48" s="278"/>
    </row>
    <row r="49" spans="1:14" ht="20.25" customHeight="1">
      <c r="A49" s="289" t="s">
        <v>141</v>
      </c>
      <c r="B49" s="278"/>
      <c r="C49" s="326">
        <v>1907</v>
      </c>
      <c r="D49" s="327"/>
      <c r="E49" s="333">
        <v>68</v>
      </c>
      <c r="F49" s="334"/>
      <c r="G49" s="326">
        <f t="shared" si="3"/>
        <v>68</v>
      </c>
      <c r="H49" s="327"/>
      <c r="I49" s="333">
        <v>63</v>
      </c>
      <c r="J49" s="334"/>
      <c r="K49" s="326">
        <f t="shared" si="4"/>
        <v>63</v>
      </c>
      <c r="L49" s="327"/>
      <c r="M49" s="326">
        <f t="shared" si="5"/>
        <v>1912</v>
      </c>
      <c r="N49" s="278"/>
    </row>
    <row r="50" spans="1:14" ht="20.25" customHeight="1">
      <c r="A50" s="289" t="s">
        <v>142</v>
      </c>
      <c r="B50" s="278"/>
      <c r="C50" s="326">
        <v>2352</v>
      </c>
      <c r="D50" s="327"/>
      <c r="E50" s="333">
        <v>30</v>
      </c>
      <c r="F50" s="334"/>
      <c r="G50" s="326">
        <f t="shared" si="3"/>
        <v>30</v>
      </c>
      <c r="H50" s="327"/>
      <c r="I50" s="333">
        <v>58</v>
      </c>
      <c r="J50" s="334"/>
      <c r="K50" s="326">
        <f t="shared" si="4"/>
        <v>58</v>
      </c>
      <c r="L50" s="327"/>
      <c r="M50" s="326">
        <f t="shared" si="5"/>
        <v>2324</v>
      </c>
      <c r="N50" s="278"/>
    </row>
    <row r="51" spans="1:14" ht="20.25" customHeight="1">
      <c r="A51" s="289" t="s">
        <v>143</v>
      </c>
      <c r="B51" s="278"/>
      <c r="C51" s="326">
        <v>2224</v>
      </c>
      <c r="D51" s="327"/>
      <c r="E51" s="333">
        <v>8</v>
      </c>
      <c r="F51" s="334"/>
      <c r="G51" s="326">
        <f t="shared" si="3"/>
        <v>8</v>
      </c>
      <c r="H51" s="327"/>
      <c r="I51" s="333">
        <v>15</v>
      </c>
      <c r="J51" s="334"/>
      <c r="K51" s="326">
        <f t="shared" si="4"/>
        <v>15</v>
      </c>
      <c r="L51" s="327"/>
      <c r="M51" s="326">
        <f t="shared" si="5"/>
        <v>2217</v>
      </c>
      <c r="N51" s="278"/>
    </row>
    <row r="52" spans="1:14" ht="20.25" customHeight="1">
      <c r="A52" s="289" t="s">
        <v>144</v>
      </c>
      <c r="B52" s="278"/>
      <c r="C52" s="326">
        <v>2106</v>
      </c>
      <c r="D52" s="327"/>
      <c r="E52" s="333">
        <v>1</v>
      </c>
      <c r="F52" s="334"/>
      <c r="G52" s="326">
        <f t="shared" si="3"/>
        <v>1</v>
      </c>
      <c r="H52" s="327"/>
      <c r="I52" s="333">
        <v>27</v>
      </c>
      <c r="J52" s="334"/>
      <c r="K52" s="326">
        <f t="shared" si="4"/>
        <v>27</v>
      </c>
      <c r="L52" s="327"/>
      <c r="M52" s="326">
        <f t="shared" si="5"/>
        <v>2080</v>
      </c>
      <c r="N52" s="278"/>
    </row>
    <row r="53" spans="1:14" ht="20.25" customHeight="1">
      <c r="A53" s="289" t="s">
        <v>145</v>
      </c>
      <c r="B53" s="278"/>
      <c r="C53" s="326">
        <v>1193</v>
      </c>
      <c r="D53" s="327"/>
      <c r="E53" s="334"/>
      <c r="F53" s="333">
        <v>7</v>
      </c>
      <c r="G53" s="326">
        <f t="shared" si="3"/>
        <v>7</v>
      </c>
      <c r="H53" s="327"/>
      <c r="I53" s="333"/>
      <c r="J53" s="333">
        <v>19</v>
      </c>
      <c r="K53" s="326">
        <f t="shared" si="4"/>
        <v>19</v>
      </c>
      <c r="L53" s="327"/>
      <c r="M53" s="326">
        <f t="shared" si="5"/>
        <v>1181</v>
      </c>
      <c r="N53" s="278"/>
    </row>
    <row r="54" spans="1:14" ht="20.25" customHeight="1">
      <c r="A54" s="289" t="s">
        <v>146</v>
      </c>
      <c r="B54" s="278"/>
      <c r="C54" s="326">
        <v>1397</v>
      </c>
      <c r="D54" s="327"/>
      <c r="E54" s="333">
        <v>48</v>
      </c>
      <c r="F54" s="334"/>
      <c r="G54" s="326">
        <f t="shared" si="3"/>
        <v>48</v>
      </c>
      <c r="H54" s="327"/>
      <c r="I54" s="333">
        <v>16</v>
      </c>
      <c r="J54" s="334"/>
      <c r="K54" s="326">
        <f t="shared" si="4"/>
        <v>16</v>
      </c>
      <c r="L54" s="327"/>
      <c r="M54" s="326">
        <f t="shared" si="5"/>
        <v>1429</v>
      </c>
      <c r="N54" s="278"/>
    </row>
    <row r="55" spans="1:14" ht="20.25" customHeight="1">
      <c r="A55" s="289" t="s">
        <v>147</v>
      </c>
      <c r="B55" s="278"/>
      <c r="C55" s="326">
        <v>2035</v>
      </c>
      <c r="D55" s="327"/>
      <c r="E55" s="333">
        <v>27</v>
      </c>
      <c r="F55" s="334"/>
      <c r="G55" s="326">
        <f t="shared" si="3"/>
        <v>27</v>
      </c>
      <c r="H55" s="327"/>
      <c r="I55" s="333">
        <v>36</v>
      </c>
      <c r="J55" s="334"/>
      <c r="K55" s="326">
        <f t="shared" si="4"/>
        <v>36</v>
      </c>
      <c r="L55" s="327"/>
      <c r="M55" s="326">
        <f t="shared" si="5"/>
        <v>2026</v>
      </c>
      <c r="N55" s="278"/>
    </row>
    <row r="56" spans="1:14" ht="20.25" customHeight="1">
      <c r="A56" s="289" t="s">
        <v>148</v>
      </c>
      <c r="B56" s="278"/>
      <c r="C56" s="326">
        <v>128</v>
      </c>
      <c r="D56" s="327"/>
      <c r="E56" s="333">
        <v>2</v>
      </c>
      <c r="F56" s="334"/>
      <c r="G56" s="326">
        <f t="shared" si="3"/>
        <v>2</v>
      </c>
      <c r="H56" s="327"/>
      <c r="I56" s="333">
        <v>1</v>
      </c>
      <c r="J56" s="334"/>
      <c r="K56" s="326">
        <f t="shared" si="4"/>
        <v>1</v>
      </c>
      <c r="L56" s="327"/>
      <c r="M56" s="326">
        <f t="shared" si="5"/>
        <v>129</v>
      </c>
      <c r="N56" s="278"/>
    </row>
    <row r="57" spans="1:14">
      <c r="A57" s="330"/>
      <c r="B57" s="278"/>
      <c r="C57" s="331"/>
      <c r="D57" s="327"/>
      <c r="E57" s="331"/>
      <c r="F57" s="331"/>
      <c r="G57" s="331"/>
      <c r="H57" s="327"/>
      <c r="I57" s="331"/>
      <c r="J57" s="331"/>
      <c r="K57" s="331"/>
      <c r="L57" s="327"/>
      <c r="M57" s="331"/>
      <c r="N57" s="278"/>
    </row>
    <row r="58" spans="1:14" ht="27.75" customHeight="1">
      <c r="A58" s="294" t="s">
        <v>134</v>
      </c>
      <c r="B58" s="278"/>
      <c r="C58" s="332">
        <f>SUM(C43:C56)</f>
        <v>20757</v>
      </c>
      <c r="D58" s="327"/>
      <c r="E58" s="332">
        <f>SUM(E43:E56)</f>
        <v>319</v>
      </c>
      <c r="F58" s="332">
        <f>SUM(F43:F56)</f>
        <v>7</v>
      </c>
      <c r="G58" s="332">
        <f>SUM(G43:G56)</f>
        <v>326</v>
      </c>
      <c r="H58" s="327"/>
      <c r="I58" s="332">
        <f>SUM(I43:I56)</f>
        <v>346</v>
      </c>
      <c r="J58" s="332">
        <f>SUM(J43:J56)</f>
        <v>19</v>
      </c>
      <c r="K58" s="332">
        <f>SUM(K43:K56)</f>
        <v>365</v>
      </c>
      <c r="L58" s="327"/>
      <c r="M58" s="332">
        <f>C58+(G58-K58)</f>
        <v>20718</v>
      </c>
      <c r="N58" s="278"/>
    </row>
    <row r="59" spans="1:14" ht="12" customHeight="1">
      <c r="A59" s="330"/>
      <c r="B59" s="278"/>
      <c r="C59" s="331"/>
      <c r="D59" s="327"/>
      <c r="E59" s="331"/>
      <c r="F59" s="331"/>
      <c r="G59" s="331"/>
      <c r="H59" s="327"/>
      <c r="I59" s="331"/>
      <c r="J59" s="331"/>
      <c r="K59" s="331"/>
      <c r="L59" s="327"/>
      <c r="M59" s="331"/>
      <c r="N59" s="278"/>
    </row>
    <row r="60" spans="1:14" ht="27.75" customHeight="1">
      <c r="A60" s="294" t="s">
        <v>87</v>
      </c>
      <c r="B60" s="278"/>
      <c r="C60" s="332">
        <f>C41+C58</f>
        <v>232828</v>
      </c>
      <c r="D60" s="327"/>
      <c r="E60" s="332">
        <f>E41+E58</f>
        <v>13199</v>
      </c>
      <c r="F60" s="332">
        <f>F41+F58</f>
        <v>1198</v>
      </c>
      <c r="G60" s="332">
        <f>G41+G58</f>
        <v>14397</v>
      </c>
      <c r="H60" s="327"/>
      <c r="I60" s="332">
        <f>I41+I58</f>
        <v>13267</v>
      </c>
      <c r="J60" s="332">
        <f>J41+J58</f>
        <v>1275</v>
      </c>
      <c r="K60" s="332">
        <f>K41+K58</f>
        <v>14542</v>
      </c>
      <c r="L60" s="327"/>
      <c r="M60" s="332">
        <f>C60+(G60-K60)</f>
        <v>232683</v>
      </c>
      <c r="N60" s="278"/>
    </row>
    <row r="61" spans="1:14">
      <c r="A61" s="278"/>
      <c r="B61" s="278"/>
      <c r="C61" s="278"/>
      <c r="D61" s="278"/>
      <c r="E61" s="278"/>
      <c r="F61" s="278"/>
      <c r="G61" s="278"/>
      <c r="H61" s="278"/>
      <c r="I61" s="278"/>
      <c r="J61" s="278"/>
      <c r="K61" s="278"/>
      <c r="L61" s="278"/>
      <c r="M61" s="278"/>
      <c r="N61" s="278"/>
    </row>
    <row r="62" spans="1:14" ht="15.75">
      <c r="A62" s="303" t="s">
        <v>91</v>
      </c>
      <c r="B62" s="276"/>
      <c r="C62" s="276"/>
      <c r="D62" s="276"/>
      <c r="E62" s="276"/>
      <c r="F62" s="276"/>
      <c r="G62" s="276"/>
      <c r="H62" s="276"/>
      <c r="I62" s="276"/>
      <c r="J62" s="276"/>
      <c r="K62" s="276"/>
      <c r="L62" s="276"/>
      <c r="M62" s="276"/>
      <c r="N62" s="276"/>
    </row>
    <row r="63" spans="1:14" ht="15.75">
      <c r="A63" s="303" t="s">
        <v>92</v>
      </c>
      <c r="B63" s="276"/>
      <c r="C63" s="276"/>
      <c r="D63" s="276"/>
      <c r="E63" s="276"/>
      <c r="F63" s="276"/>
      <c r="G63" s="276"/>
      <c r="H63" s="276"/>
      <c r="I63" s="276"/>
      <c r="J63" s="276"/>
      <c r="K63" s="276"/>
      <c r="L63" s="276"/>
      <c r="M63" s="276"/>
      <c r="N63" s="276"/>
    </row>
    <row r="64" spans="1:14" ht="18">
      <c r="A64" s="335"/>
    </row>
    <row r="65" spans="1:1" ht="18">
      <c r="A65" s="336"/>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0"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1C9EF-76DE-40BD-B357-9AB6FD366782}">
  <sheetPr>
    <tabColor theme="0" tint="-4.9989318521683403E-2"/>
    <pageSetUpPr fitToPage="1"/>
  </sheetPr>
  <dimension ref="A1:AI47"/>
  <sheetViews>
    <sheetView view="pageBreakPreview" topLeftCell="A4" zoomScale="50" zoomScaleNormal="55" zoomScaleSheetLayoutView="50" workbookViewId="0">
      <selection activeCell="AH36" sqref="AH36"/>
    </sheetView>
  </sheetViews>
  <sheetFormatPr baseColWidth="10" defaultColWidth="11.42578125" defaultRowHeight="12.75"/>
  <cols>
    <col min="1" max="1" width="47.5703125" style="298" customWidth="1"/>
    <col min="2" max="2" width="1.7109375" style="298" customWidth="1"/>
    <col min="3" max="10" width="10.7109375" style="298" customWidth="1"/>
    <col min="11" max="11" width="15.85546875" style="298" bestFit="1" customWidth="1"/>
    <col min="12" max="12" width="1.7109375" style="298" customWidth="1"/>
    <col min="13" max="20" width="10.7109375" style="298" customWidth="1"/>
    <col min="21" max="21" width="15.85546875" style="298" bestFit="1" customWidth="1"/>
    <col min="22" max="23" width="12.7109375" style="298" customWidth="1"/>
    <col min="24" max="29" width="11.42578125" style="298"/>
    <col min="30" max="30" width="15.85546875" style="298" bestFit="1" customWidth="1"/>
    <col min="31" max="31" width="1.5703125" style="298" customWidth="1"/>
    <col min="32" max="32" width="11.85546875" style="298" customWidth="1"/>
    <col min="33" max="16384" width="11.42578125" style="298"/>
  </cols>
  <sheetData>
    <row r="1" spans="1:32" s="277" customFormat="1">
      <c r="A1" s="276" t="s">
        <v>79</v>
      </c>
      <c r="B1" s="276"/>
      <c r="C1" s="276"/>
      <c r="D1" s="276"/>
      <c r="E1" s="276"/>
      <c r="F1" s="276"/>
      <c r="G1" s="276"/>
      <c r="H1" s="276"/>
      <c r="I1" s="276"/>
      <c r="J1" s="276"/>
      <c r="K1" s="276"/>
      <c r="L1" s="276"/>
      <c r="M1" s="276"/>
      <c r="N1" s="276"/>
      <c r="O1" s="276"/>
      <c r="P1" s="276"/>
      <c r="Q1" s="276"/>
      <c r="R1" s="276"/>
      <c r="S1" s="276"/>
      <c r="T1" s="276"/>
      <c r="U1" s="276"/>
      <c r="V1" s="276"/>
      <c r="W1" s="276"/>
    </row>
    <row r="2" spans="1:32" s="277" customFormat="1" ht="38.25" customHeight="1">
      <c r="A2" s="678" t="s">
        <v>685</v>
      </c>
      <c r="B2" s="678"/>
      <c r="C2" s="678"/>
      <c r="D2" s="678"/>
      <c r="E2" s="678"/>
      <c r="F2" s="678"/>
      <c r="G2" s="678"/>
      <c r="H2" s="678"/>
      <c r="I2" s="678"/>
      <c r="J2" s="678"/>
      <c r="K2" s="678"/>
      <c r="L2" s="678"/>
      <c r="M2" s="678"/>
      <c r="N2" s="678"/>
      <c r="O2" s="678"/>
      <c r="P2" s="678"/>
      <c r="Q2" s="678"/>
      <c r="R2" s="678"/>
      <c r="S2" s="678"/>
      <c r="T2" s="678"/>
      <c r="U2" s="678"/>
      <c r="V2" s="678"/>
      <c r="W2" s="678"/>
      <c r="X2" s="678"/>
      <c r="Y2" s="678"/>
      <c r="Z2" s="678"/>
      <c r="AA2" s="678"/>
      <c r="AB2" s="678"/>
      <c r="AC2" s="678"/>
      <c r="AD2" s="678"/>
      <c r="AE2" s="678"/>
      <c r="AF2" s="678"/>
    </row>
    <row r="3" spans="1:32" s="277" customFormat="1" ht="38.25" customHeight="1">
      <c r="A3" s="679" t="s">
        <v>48</v>
      </c>
      <c r="B3" s="679"/>
      <c r="C3" s="679"/>
      <c r="D3" s="679"/>
      <c r="E3" s="679"/>
      <c r="F3" s="679"/>
      <c r="G3" s="679"/>
      <c r="H3" s="679"/>
      <c r="I3" s="679"/>
      <c r="J3" s="679"/>
      <c r="K3" s="679"/>
      <c r="L3" s="679"/>
      <c r="M3" s="679"/>
      <c r="N3" s="679"/>
      <c r="O3" s="679"/>
      <c r="P3" s="679"/>
      <c r="Q3" s="679"/>
      <c r="R3" s="679"/>
      <c r="S3" s="679"/>
      <c r="T3" s="679"/>
      <c r="U3" s="679"/>
      <c r="V3" s="679"/>
      <c r="W3" s="679"/>
      <c r="X3" s="679"/>
      <c r="Y3" s="679"/>
      <c r="Z3" s="679"/>
      <c r="AA3" s="679"/>
      <c r="AB3" s="679"/>
      <c r="AC3" s="679"/>
      <c r="AD3" s="679"/>
      <c r="AE3" s="679"/>
      <c r="AF3" s="679"/>
    </row>
    <row r="4" spans="1:32" s="277" customFormat="1" ht="70.5" customHeight="1">
      <c r="A4" s="278"/>
      <c r="B4" s="276"/>
      <c r="C4" s="276"/>
      <c r="D4" s="276"/>
      <c r="E4" s="276"/>
      <c r="F4" s="276"/>
      <c r="G4" s="276"/>
      <c r="H4" s="276"/>
      <c r="I4" s="276"/>
      <c r="J4" s="276"/>
      <c r="K4" s="276"/>
      <c r="L4" s="276"/>
      <c r="M4" s="276"/>
      <c r="N4" s="276"/>
      <c r="O4" s="276"/>
      <c r="P4" s="276"/>
      <c r="Q4" s="276"/>
      <c r="R4" s="276"/>
      <c r="S4" s="276"/>
      <c r="T4" s="276"/>
      <c r="U4" s="276"/>
      <c r="V4" s="276"/>
      <c r="W4" s="276"/>
    </row>
    <row r="5" spans="1:32" s="277" customFormat="1" ht="31.5" customHeight="1">
      <c r="A5" s="680" t="s">
        <v>686</v>
      </c>
      <c r="B5" s="279"/>
      <c r="C5" s="682" t="s">
        <v>687</v>
      </c>
      <c r="D5" s="682"/>
      <c r="E5" s="682"/>
      <c r="F5" s="682"/>
      <c r="G5" s="682"/>
      <c r="H5" s="682"/>
      <c r="I5" s="682"/>
      <c r="J5" s="682"/>
      <c r="K5" s="682"/>
      <c r="L5" s="281"/>
      <c r="M5" s="682" t="s">
        <v>688</v>
      </c>
      <c r="N5" s="682"/>
      <c r="O5" s="682"/>
      <c r="P5" s="682"/>
      <c r="Q5" s="682"/>
      <c r="R5" s="682"/>
      <c r="S5" s="682"/>
      <c r="T5" s="682"/>
      <c r="U5" s="682"/>
      <c r="V5" s="682"/>
      <c r="W5" s="682"/>
      <c r="X5" s="682"/>
      <c r="Y5" s="682"/>
      <c r="Z5" s="682"/>
      <c r="AA5" s="682"/>
      <c r="AB5" s="682"/>
      <c r="AC5" s="682"/>
      <c r="AD5" s="682"/>
      <c r="AE5" s="683"/>
      <c r="AF5" s="682" t="s">
        <v>97</v>
      </c>
    </row>
    <row r="6" spans="1:32" s="277" customFormat="1" ht="24.75" customHeight="1">
      <c r="A6" s="681"/>
      <c r="B6" s="279"/>
      <c r="C6" s="684" t="s">
        <v>689</v>
      </c>
      <c r="D6" s="685"/>
      <c r="E6" s="685"/>
      <c r="F6" s="686"/>
      <c r="G6" s="684" t="s">
        <v>690</v>
      </c>
      <c r="H6" s="685"/>
      <c r="I6" s="685"/>
      <c r="J6" s="686"/>
      <c r="K6" s="682" t="s">
        <v>543</v>
      </c>
      <c r="L6" s="281"/>
      <c r="M6" s="682" t="s">
        <v>691</v>
      </c>
      <c r="N6" s="682"/>
      <c r="O6" s="682"/>
      <c r="P6" s="682"/>
      <c r="Q6" s="682"/>
      <c r="R6" s="682"/>
      <c r="S6" s="682"/>
      <c r="T6" s="682"/>
      <c r="U6" s="682" t="s">
        <v>543</v>
      </c>
      <c r="V6" s="682" t="s">
        <v>692</v>
      </c>
      <c r="W6" s="682"/>
      <c r="X6" s="682"/>
      <c r="Y6" s="682"/>
      <c r="Z6" s="682"/>
      <c r="AA6" s="682"/>
      <c r="AB6" s="682"/>
      <c r="AC6" s="682"/>
      <c r="AD6" s="682" t="s">
        <v>543</v>
      </c>
      <c r="AE6" s="683"/>
      <c r="AF6" s="682"/>
    </row>
    <row r="7" spans="1:32" s="277" customFormat="1" ht="31.5" customHeight="1">
      <c r="A7" s="681"/>
      <c r="B7" s="279"/>
      <c r="C7" s="687"/>
      <c r="D7" s="688"/>
      <c r="E7" s="688"/>
      <c r="F7" s="689"/>
      <c r="G7" s="687"/>
      <c r="H7" s="688"/>
      <c r="I7" s="688"/>
      <c r="J7" s="689"/>
      <c r="K7" s="682"/>
      <c r="L7" s="281"/>
      <c r="M7" s="682" t="s">
        <v>152</v>
      </c>
      <c r="N7" s="682"/>
      <c r="O7" s="682"/>
      <c r="P7" s="682"/>
      <c r="Q7" s="682" t="s">
        <v>153</v>
      </c>
      <c r="R7" s="682"/>
      <c r="S7" s="682"/>
      <c r="T7" s="682"/>
      <c r="U7" s="682"/>
      <c r="V7" s="682" t="s">
        <v>152</v>
      </c>
      <c r="W7" s="682"/>
      <c r="X7" s="682"/>
      <c r="Y7" s="682"/>
      <c r="Z7" s="682" t="s">
        <v>153</v>
      </c>
      <c r="AA7" s="682"/>
      <c r="AB7" s="682"/>
      <c r="AC7" s="682"/>
      <c r="AD7" s="682"/>
      <c r="AE7" s="683"/>
      <c r="AF7" s="682"/>
    </row>
    <row r="8" spans="1:32" s="277" customFormat="1" ht="31.5" customHeight="1">
      <c r="A8" s="681"/>
      <c r="B8" s="279"/>
      <c r="C8" s="690" t="s">
        <v>152</v>
      </c>
      <c r="D8" s="691"/>
      <c r="E8" s="690" t="s">
        <v>153</v>
      </c>
      <c r="F8" s="691"/>
      <c r="G8" s="690" t="s">
        <v>152</v>
      </c>
      <c r="H8" s="691"/>
      <c r="I8" s="690" t="s">
        <v>153</v>
      </c>
      <c r="J8" s="691"/>
      <c r="K8" s="682"/>
      <c r="L8" s="281"/>
      <c r="M8" s="682" t="s">
        <v>693</v>
      </c>
      <c r="N8" s="682"/>
      <c r="O8" s="682" t="s">
        <v>694</v>
      </c>
      <c r="P8" s="682"/>
      <c r="Q8" s="682" t="s">
        <v>693</v>
      </c>
      <c r="R8" s="682"/>
      <c r="S8" s="682" t="s">
        <v>694</v>
      </c>
      <c r="T8" s="682"/>
      <c r="U8" s="682"/>
      <c r="V8" s="682" t="s">
        <v>693</v>
      </c>
      <c r="W8" s="682"/>
      <c r="X8" s="682" t="s">
        <v>694</v>
      </c>
      <c r="Y8" s="682"/>
      <c r="Z8" s="682" t="s">
        <v>693</v>
      </c>
      <c r="AA8" s="682"/>
      <c r="AB8" s="682" t="s">
        <v>694</v>
      </c>
      <c r="AC8" s="682"/>
      <c r="AD8" s="682"/>
      <c r="AE8" s="683"/>
      <c r="AF8" s="682"/>
    </row>
    <row r="9" spans="1:32" s="277" customFormat="1" ht="34.5" customHeight="1">
      <c r="A9" s="681"/>
      <c r="B9" s="279"/>
      <c r="C9" s="280" t="s">
        <v>100</v>
      </c>
      <c r="D9" s="280" t="s">
        <v>101</v>
      </c>
      <c r="E9" s="280" t="s">
        <v>100</v>
      </c>
      <c r="F9" s="280" t="s">
        <v>101</v>
      </c>
      <c r="G9" s="280" t="s">
        <v>100</v>
      </c>
      <c r="H9" s="280" t="s">
        <v>101</v>
      </c>
      <c r="I9" s="280" t="s">
        <v>100</v>
      </c>
      <c r="J9" s="280" t="s">
        <v>101</v>
      </c>
      <c r="K9" s="682"/>
      <c r="L9" s="281"/>
      <c r="M9" s="280" t="s">
        <v>100</v>
      </c>
      <c r="N9" s="280" t="s">
        <v>101</v>
      </c>
      <c r="O9" s="280" t="s">
        <v>100</v>
      </c>
      <c r="P9" s="280" t="s">
        <v>101</v>
      </c>
      <c r="Q9" s="280" t="s">
        <v>100</v>
      </c>
      <c r="R9" s="280" t="s">
        <v>101</v>
      </c>
      <c r="S9" s="280" t="s">
        <v>100</v>
      </c>
      <c r="T9" s="280" t="s">
        <v>101</v>
      </c>
      <c r="U9" s="682"/>
      <c r="V9" s="280" t="s">
        <v>100</v>
      </c>
      <c r="W9" s="280" t="s">
        <v>101</v>
      </c>
      <c r="X9" s="280" t="s">
        <v>100</v>
      </c>
      <c r="Y9" s="280" t="s">
        <v>101</v>
      </c>
      <c r="Z9" s="280" t="s">
        <v>100</v>
      </c>
      <c r="AA9" s="280" t="s">
        <v>101</v>
      </c>
      <c r="AB9" s="280" t="s">
        <v>100</v>
      </c>
      <c r="AC9" s="280" t="s">
        <v>101</v>
      </c>
      <c r="AD9" s="682"/>
      <c r="AE9" s="683"/>
      <c r="AF9" s="682"/>
    </row>
    <row r="10" spans="1:32" s="277" customFormat="1" ht="8.25" customHeight="1">
      <c r="A10" s="282"/>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row>
    <row r="11" spans="1:32" s="277" customFormat="1" ht="30.75" customHeight="1">
      <c r="A11" s="283" t="s">
        <v>695</v>
      </c>
      <c r="B11" s="284"/>
      <c r="C11" s="285"/>
      <c r="D11" s="285"/>
      <c r="E11" s="285"/>
      <c r="F11" s="285"/>
      <c r="G11" s="285"/>
      <c r="H11" s="285"/>
      <c r="I11" s="285"/>
      <c r="J11" s="285"/>
      <c r="K11" s="286">
        <v>0</v>
      </c>
      <c r="L11" s="287"/>
      <c r="M11" s="285"/>
      <c r="N11" s="285"/>
      <c r="O11" s="285"/>
      <c r="P11" s="285"/>
      <c r="Q11" s="285"/>
      <c r="R11" s="285"/>
      <c r="S11" s="285"/>
      <c r="T11" s="285"/>
      <c r="U11" s="286">
        <v>0</v>
      </c>
      <c r="V11" s="286"/>
      <c r="W11" s="286"/>
      <c r="X11" s="286"/>
      <c r="Y11" s="286"/>
      <c r="Z11" s="286"/>
      <c r="AA11" s="286"/>
      <c r="AB11" s="286"/>
      <c r="AC11" s="286"/>
      <c r="AD11" s="286">
        <v>0</v>
      </c>
      <c r="AE11" s="288"/>
      <c r="AF11" s="286">
        <v>0</v>
      </c>
    </row>
    <row r="12" spans="1:32" s="277" customFormat="1" ht="30.75" customHeight="1">
      <c r="A12" s="283" t="s">
        <v>696</v>
      </c>
      <c r="B12" s="284"/>
      <c r="C12" s="285"/>
      <c r="D12" s="285"/>
      <c r="E12" s="285"/>
      <c r="F12" s="285"/>
      <c r="G12" s="285"/>
      <c r="H12" s="285"/>
      <c r="I12" s="285"/>
      <c r="J12" s="285"/>
      <c r="K12" s="286">
        <v>0</v>
      </c>
      <c r="L12" s="287"/>
      <c r="M12" s="285"/>
      <c r="N12" s="285"/>
      <c r="O12" s="285"/>
      <c r="P12" s="285"/>
      <c r="Q12" s="285"/>
      <c r="R12" s="285"/>
      <c r="S12" s="285"/>
      <c r="T12" s="285"/>
      <c r="U12" s="286">
        <v>0</v>
      </c>
      <c r="V12" s="286"/>
      <c r="W12" s="286"/>
      <c r="X12" s="286"/>
      <c r="Y12" s="286"/>
      <c r="Z12" s="286"/>
      <c r="AA12" s="286"/>
      <c r="AB12" s="286"/>
      <c r="AC12" s="286"/>
      <c r="AD12" s="286">
        <v>0</v>
      </c>
      <c r="AE12" s="288"/>
      <c r="AF12" s="286">
        <v>0</v>
      </c>
    </row>
    <row r="13" spans="1:32" s="277" customFormat="1" ht="30.75" customHeight="1">
      <c r="A13" s="283" t="s">
        <v>697</v>
      </c>
      <c r="B13" s="284"/>
      <c r="C13" s="285"/>
      <c r="D13" s="285"/>
      <c r="E13" s="285"/>
      <c r="F13" s="285"/>
      <c r="G13" s="285"/>
      <c r="H13" s="285"/>
      <c r="I13" s="285"/>
      <c r="J13" s="285"/>
      <c r="K13" s="286">
        <v>0</v>
      </c>
      <c r="L13" s="287"/>
      <c r="M13" s="285"/>
      <c r="N13" s="285"/>
      <c r="O13" s="285"/>
      <c r="P13" s="285"/>
      <c r="Q13" s="285"/>
      <c r="R13" s="285"/>
      <c r="S13" s="285"/>
      <c r="T13" s="285"/>
      <c r="U13" s="286">
        <v>0</v>
      </c>
      <c r="V13" s="286"/>
      <c r="W13" s="286"/>
      <c r="X13" s="286"/>
      <c r="Y13" s="286"/>
      <c r="Z13" s="286"/>
      <c r="AA13" s="286"/>
      <c r="AB13" s="286"/>
      <c r="AC13" s="286"/>
      <c r="AD13" s="286">
        <v>0</v>
      </c>
      <c r="AE13" s="288"/>
      <c r="AF13" s="286">
        <v>0</v>
      </c>
    </row>
    <row r="14" spans="1:32" s="277" customFormat="1" ht="30.75" customHeight="1">
      <c r="A14" s="283" t="s">
        <v>698</v>
      </c>
      <c r="B14" s="284"/>
      <c r="C14" s="285"/>
      <c r="D14" s="285"/>
      <c r="E14" s="285"/>
      <c r="F14" s="285"/>
      <c r="G14" s="285"/>
      <c r="H14" s="285"/>
      <c r="I14" s="285"/>
      <c r="J14" s="285"/>
      <c r="K14" s="286">
        <v>0</v>
      </c>
      <c r="L14" s="287"/>
      <c r="M14" s="285"/>
      <c r="N14" s="285"/>
      <c r="O14" s="285"/>
      <c r="P14" s="285"/>
      <c r="Q14" s="285"/>
      <c r="R14" s="285"/>
      <c r="S14" s="285"/>
      <c r="T14" s="285"/>
      <c r="U14" s="286">
        <v>0</v>
      </c>
      <c r="V14" s="286"/>
      <c r="W14" s="286"/>
      <c r="X14" s="286"/>
      <c r="Y14" s="286"/>
      <c r="Z14" s="286"/>
      <c r="AA14" s="286"/>
      <c r="AB14" s="286"/>
      <c r="AC14" s="286"/>
      <c r="AD14" s="286">
        <v>0</v>
      </c>
      <c r="AE14" s="288"/>
      <c r="AF14" s="286">
        <v>0</v>
      </c>
    </row>
    <row r="15" spans="1:32" s="277" customFormat="1" ht="30.75" customHeight="1">
      <c r="A15" s="283" t="s">
        <v>699</v>
      </c>
      <c r="B15" s="284"/>
      <c r="C15" s="285"/>
      <c r="D15" s="285"/>
      <c r="E15" s="285"/>
      <c r="F15" s="285"/>
      <c r="G15" s="285"/>
      <c r="H15" s="285"/>
      <c r="I15" s="285"/>
      <c r="J15" s="285"/>
      <c r="K15" s="286">
        <v>0</v>
      </c>
      <c r="L15" s="287"/>
      <c r="M15" s="285"/>
      <c r="N15" s="285"/>
      <c r="O15" s="285"/>
      <c r="P15" s="285"/>
      <c r="Q15" s="285"/>
      <c r="R15" s="285"/>
      <c r="S15" s="285"/>
      <c r="T15" s="285"/>
      <c r="U15" s="286">
        <v>0</v>
      </c>
      <c r="V15" s="286"/>
      <c r="W15" s="286"/>
      <c r="X15" s="286"/>
      <c r="Y15" s="286"/>
      <c r="Z15" s="286"/>
      <c r="AA15" s="286"/>
      <c r="AB15" s="286"/>
      <c r="AC15" s="286"/>
      <c r="AD15" s="286">
        <v>0</v>
      </c>
      <c r="AE15" s="288"/>
      <c r="AF15" s="286">
        <v>0</v>
      </c>
    </row>
    <row r="16" spans="1:32" s="277" customFormat="1" ht="30.75" customHeight="1">
      <c r="A16" s="283" t="s">
        <v>700</v>
      </c>
      <c r="B16" s="284"/>
      <c r="C16" s="285"/>
      <c r="D16" s="285"/>
      <c r="E16" s="285"/>
      <c r="F16" s="285"/>
      <c r="G16" s="285"/>
      <c r="H16" s="285"/>
      <c r="I16" s="285"/>
      <c r="J16" s="285"/>
      <c r="K16" s="286">
        <v>0</v>
      </c>
      <c r="L16" s="287"/>
      <c r="M16" s="285"/>
      <c r="N16" s="285"/>
      <c r="O16" s="285"/>
      <c r="P16" s="285"/>
      <c r="Q16" s="285"/>
      <c r="R16" s="285"/>
      <c r="S16" s="285"/>
      <c r="T16" s="285"/>
      <c r="U16" s="286">
        <v>0</v>
      </c>
      <c r="V16" s="286"/>
      <c r="W16" s="286"/>
      <c r="X16" s="286"/>
      <c r="Y16" s="286"/>
      <c r="Z16" s="286"/>
      <c r="AA16" s="286"/>
      <c r="AB16" s="286"/>
      <c r="AC16" s="286"/>
      <c r="AD16" s="286">
        <v>0</v>
      </c>
      <c r="AE16" s="288"/>
      <c r="AF16" s="286">
        <v>0</v>
      </c>
    </row>
    <row r="17" spans="1:32" s="277" customFormat="1" ht="30.75" customHeight="1">
      <c r="A17" s="283" t="s">
        <v>701</v>
      </c>
      <c r="B17" s="284"/>
      <c r="C17" s="285"/>
      <c r="D17" s="285"/>
      <c r="E17" s="285"/>
      <c r="F17" s="285"/>
      <c r="G17" s="285"/>
      <c r="H17" s="285"/>
      <c r="I17" s="285"/>
      <c r="J17" s="285"/>
      <c r="K17" s="286">
        <v>0</v>
      </c>
      <c r="L17" s="287"/>
      <c r="M17" s="285"/>
      <c r="N17" s="285"/>
      <c r="O17" s="285"/>
      <c r="P17" s="285"/>
      <c r="Q17" s="285"/>
      <c r="R17" s="285"/>
      <c r="S17" s="285"/>
      <c r="T17" s="285"/>
      <c r="U17" s="286">
        <v>0</v>
      </c>
      <c r="V17" s="286"/>
      <c r="W17" s="286"/>
      <c r="X17" s="286"/>
      <c r="Y17" s="286"/>
      <c r="Z17" s="286"/>
      <c r="AA17" s="286"/>
      <c r="AB17" s="286"/>
      <c r="AC17" s="286"/>
      <c r="AD17" s="286">
        <v>0</v>
      </c>
      <c r="AE17" s="288"/>
      <c r="AF17" s="286">
        <v>0</v>
      </c>
    </row>
    <row r="18" spans="1:32" s="277" customFormat="1" ht="30.75" customHeight="1">
      <c r="A18" s="283" t="s">
        <v>702</v>
      </c>
      <c r="B18" s="284"/>
      <c r="C18" s="285"/>
      <c r="D18" s="285"/>
      <c r="E18" s="285"/>
      <c r="F18" s="285"/>
      <c r="G18" s="285"/>
      <c r="H18" s="285"/>
      <c r="I18" s="285"/>
      <c r="J18" s="285"/>
      <c r="K18" s="286">
        <v>0</v>
      </c>
      <c r="L18" s="287"/>
      <c r="M18" s="285"/>
      <c r="N18" s="285"/>
      <c r="O18" s="285"/>
      <c r="P18" s="285"/>
      <c r="Q18" s="285"/>
      <c r="R18" s="285"/>
      <c r="S18" s="285"/>
      <c r="T18" s="285"/>
      <c r="U18" s="286">
        <v>0</v>
      </c>
      <c r="V18" s="286"/>
      <c r="W18" s="286"/>
      <c r="X18" s="286"/>
      <c r="Y18" s="286"/>
      <c r="Z18" s="286"/>
      <c r="AA18" s="286"/>
      <c r="AB18" s="286"/>
      <c r="AC18" s="286"/>
      <c r="AD18" s="286">
        <v>0</v>
      </c>
      <c r="AE18" s="288"/>
      <c r="AF18" s="286">
        <v>0</v>
      </c>
    </row>
    <row r="19" spans="1:32" s="277" customFormat="1" ht="30.75" customHeight="1">
      <c r="A19" s="283" t="s">
        <v>703</v>
      </c>
      <c r="B19" s="284"/>
      <c r="C19" s="285"/>
      <c r="D19" s="285"/>
      <c r="E19" s="285"/>
      <c r="F19" s="285"/>
      <c r="G19" s="285"/>
      <c r="H19" s="285"/>
      <c r="I19" s="285"/>
      <c r="J19" s="285"/>
      <c r="K19" s="286">
        <v>0</v>
      </c>
      <c r="L19" s="287"/>
      <c r="M19" s="285"/>
      <c r="N19" s="285"/>
      <c r="O19" s="285"/>
      <c r="P19" s="285"/>
      <c r="Q19" s="285"/>
      <c r="R19" s="285"/>
      <c r="S19" s="285"/>
      <c r="T19" s="285"/>
      <c r="U19" s="286">
        <v>0</v>
      </c>
      <c r="V19" s="286"/>
      <c r="W19" s="286"/>
      <c r="X19" s="286"/>
      <c r="Y19" s="286"/>
      <c r="Z19" s="286"/>
      <c r="AA19" s="286"/>
      <c r="AB19" s="286"/>
      <c r="AC19" s="286"/>
      <c r="AD19" s="286">
        <v>0</v>
      </c>
      <c r="AE19" s="288"/>
      <c r="AF19" s="286">
        <v>0</v>
      </c>
    </row>
    <row r="20" spans="1:32" s="277" customFormat="1" ht="30.75" customHeight="1">
      <c r="A20" s="283" t="s">
        <v>704</v>
      </c>
      <c r="B20" s="284"/>
      <c r="C20" s="285"/>
      <c r="D20" s="285"/>
      <c r="E20" s="285"/>
      <c r="F20" s="285"/>
      <c r="G20" s="285"/>
      <c r="H20" s="285"/>
      <c r="I20" s="285"/>
      <c r="J20" s="285"/>
      <c r="K20" s="286">
        <v>0</v>
      </c>
      <c r="L20" s="287"/>
      <c r="M20" s="285"/>
      <c r="N20" s="285"/>
      <c r="O20" s="285"/>
      <c r="P20" s="285"/>
      <c r="Q20" s="285"/>
      <c r="R20" s="285"/>
      <c r="S20" s="285"/>
      <c r="T20" s="285"/>
      <c r="U20" s="286">
        <v>0</v>
      </c>
      <c r="V20" s="286"/>
      <c r="W20" s="286"/>
      <c r="X20" s="286"/>
      <c r="Y20" s="286"/>
      <c r="Z20" s="286"/>
      <c r="AA20" s="286"/>
      <c r="AB20" s="286"/>
      <c r="AC20" s="286"/>
      <c r="AD20" s="286">
        <v>0</v>
      </c>
      <c r="AE20" s="288"/>
      <c r="AF20" s="286">
        <v>0</v>
      </c>
    </row>
    <row r="21" spans="1:32" s="277" customFormat="1" ht="30.75" customHeight="1">
      <c r="A21" s="283" t="s">
        <v>705</v>
      </c>
      <c r="B21" s="284"/>
      <c r="C21" s="285"/>
      <c r="D21" s="285"/>
      <c r="E21" s="285"/>
      <c r="F21" s="285"/>
      <c r="G21" s="285"/>
      <c r="H21" s="285"/>
      <c r="I21" s="285"/>
      <c r="J21" s="285"/>
      <c r="K21" s="286">
        <v>0</v>
      </c>
      <c r="L21" s="287"/>
      <c r="M21" s="285"/>
      <c r="N21" s="285"/>
      <c r="O21" s="285"/>
      <c r="P21" s="285"/>
      <c r="Q21" s="285"/>
      <c r="R21" s="285"/>
      <c r="S21" s="285"/>
      <c r="T21" s="285"/>
      <c r="U21" s="286">
        <v>0</v>
      </c>
      <c r="V21" s="286"/>
      <c r="W21" s="286"/>
      <c r="X21" s="286"/>
      <c r="Y21" s="286"/>
      <c r="Z21" s="286"/>
      <c r="AA21" s="286"/>
      <c r="AB21" s="286"/>
      <c r="AC21" s="286"/>
      <c r="AD21" s="286">
        <v>0</v>
      </c>
      <c r="AE21" s="288"/>
      <c r="AF21" s="286">
        <v>0</v>
      </c>
    </row>
    <row r="22" spans="1:32" s="277" customFormat="1" ht="30.75" customHeight="1">
      <c r="A22" s="283" t="s">
        <v>706</v>
      </c>
      <c r="B22" s="284"/>
      <c r="C22" s="285"/>
      <c r="D22" s="285"/>
      <c r="E22" s="285"/>
      <c r="F22" s="285"/>
      <c r="G22" s="285"/>
      <c r="H22" s="285"/>
      <c r="I22" s="285"/>
      <c r="J22" s="285"/>
      <c r="K22" s="286">
        <v>0</v>
      </c>
      <c r="L22" s="287"/>
      <c r="M22" s="285"/>
      <c r="N22" s="285"/>
      <c r="O22" s="285"/>
      <c r="P22" s="285"/>
      <c r="Q22" s="285"/>
      <c r="R22" s="285"/>
      <c r="S22" s="285"/>
      <c r="T22" s="285"/>
      <c r="U22" s="286">
        <v>0</v>
      </c>
      <c r="V22" s="286"/>
      <c r="W22" s="286"/>
      <c r="X22" s="286"/>
      <c r="Y22" s="286"/>
      <c r="Z22" s="286"/>
      <c r="AA22" s="286"/>
      <c r="AB22" s="286"/>
      <c r="AC22" s="286"/>
      <c r="AD22" s="286">
        <v>0</v>
      </c>
      <c r="AE22" s="288"/>
      <c r="AF22" s="286">
        <v>0</v>
      </c>
    </row>
    <row r="23" spans="1:32" s="277" customFormat="1" ht="30.75" customHeight="1">
      <c r="A23" s="289" t="s">
        <v>707</v>
      </c>
      <c r="B23" s="284"/>
      <c r="C23" s="285"/>
      <c r="D23" s="285"/>
      <c r="E23" s="285"/>
      <c r="F23" s="285"/>
      <c r="G23" s="285"/>
      <c r="H23" s="285"/>
      <c r="I23" s="285"/>
      <c r="J23" s="285"/>
      <c r="K23" s="286">
        <v>0</v>
      </c>
      <c r="L23" s="287"/>
      <c r="M23" s="285"/>
      <c r="N23" s="285"/>
      <c r="O23" s="285"/>
      <c r="P23" s="285"/>
      <c r="Q23" s="290">
        <v>1</v>
      </c>
      <c r="R23" s="285"/>
      <c r="S23" s="285"/>
      <c r="T23" s="285"/>
      <c r="U23" s="286">
        <v>1</v>
      </c>
      <c r="V23" s="286"/>
      <c r="W23" s="286"/>
      <c r="X23" s="286"/>
      <c r="Y23" s="286"/>
      <c r="Z23" s="285"/>
      <c r="AA23" s="286"/>
      <c r="AB23" s="285"/>
      <c r="AC23" s="286"/>
      <c r="AD23" s="286">
        <v>0</v>
      </c>
      <c r="AE23" s="288"/>
      <c r="AF23" s="286">
        <v>1</v>
      </c>
    </row>
    <row r="24" spans="1:32" s="277" customFormat="1" ht="30.75" customHeight="1">
      <c r="A24" s="289" t="s">
        <v>708</v>
      </c>
      <c r="B24" s="284"/>
      <c r="C24" s="285"/>
      <c r="D24" s="285"/>
      <c r="E24" s="285"/>
      <c r="F24" s="285"/>
      <c r="G24" s="285"/>
      <c r="H24" s="285"/>
      <c r="I24" s="285"/>
      <c r="J24" s="285"/>
      <c r="K24" s="286">
        <v>0</v>
      </c>
      <c r="L24" s="287"/>
      <c r="M24" s="285"/>
      <c r="N24" s="285"/>
      <c r="O24" s="285"/>
      <c r="P24" s="285"/>
      <c r="Q24" s="285"/>
      <c r="R24" s="285"/>
      <c r="S24" s="285"/>
      <c r="T24" s="285"/>
      <c r="U24" s="286">
        <v>0</v>
      </c>
      <c r="V24" s="286"/>
      <c r="W24" s="286"/>
      <c r="X24" s="286"/>
      <c r="Y24" s="286"/>
      <c r="Z24" s="286"/>
      <c r="AA24" s="286"/>
      <c r="AB24" s="286"/>
      <c r="AC24" s="286"/>
      <c r="AD24" s="286">
        <v>0</v>
      </c>
      <c r="AE24" s="288"/>
      <c r="AF24" s="286">
        <v>0</v>
      </c>
    </row>
    <row r="25" spans="1:32" s="277" customFormat="1" ht="30.75" customHeight="1">
      <c r="A25" s="289" t="s">
        <v>709</v>
      </c>
      <c r="B25" s="284"/>
      <c r="C25" s="285"/>
      <c r="D25" s="285"/>
      <c r="E25" s="285"/>
      <c r="F25" s="285"/>
      <c r="G25" s="285"/>
      <c r="H25" s="285"/>
      <c r="I25" s="285"/>
      <c r="J25" s="285"/>
      <c r="K25" s="286">
        <v>0</v>
      </c>
      <c r="L25" s="287"/>
      <c r="M25" s="285"/>
      <c r="N25" s="285"/>
      <c r="O25" s="285"/>
      <c r="P25" s="285"/>
      <c r="Q25" s="285"/>
      <c r="R25" s="285"/>
      <c r="S25" s="285"/>
      <c r="T25" s="285"/>
      <c r="U25" s="286">
        <v>0</v>
      </c>
      <c r="V25" s="286"/>
      <c r="W25" s="286"/>
      <c r="X25" s="286"/>
      <c r="Y25" s="286"/>
      <c r="Z25" s="286"/>
      <c r="AA25" s="286"/>
      <c r="AB25" s="286"/>
      <c r="AC25" s="286"/>
      <c r="AD25" s="286">
        <v>0</v>
      </c>
      <c r="AE25" s="288"/>
      <c r="AF25" s="286">
        <v>0</v>
      </c>
    </row>
    <row r="26" spans="1:32" s="277" customFormat="1" ht="30.75" customHeight="1">
      <c r="A26" s="289" t="s">
        <v>710</v>
      </c>
      <c r="B26" s="284"/>
      <c r="C26" s="285"/>
      <c r="D26" s="285"/>
      <c r="E26" s="285"/>
      <c r="F26" s="285"/>
      <c r="G26" s="285"/>
      <c r="H26" s="285"/>
      <c r="I26" s="285"/>
      <c r="J26" s="285"/>
      <c r="K26" s="286">
        <v>0</v>
      </c>
      <c r="L26" s="287"/>
      <c r="M26" s="285"/>
      <c r="N26" s="285"/>
      <c r="O26" s="285"/>
      <c r="P26" s="285"/>
      <c r="Q26" s="285"/>
      <c r="R26" s="285"/>
      <c r="S26" s="285"/>
      <c r="T26" s="285"/>
      <c r="U26" s="286">
        <v>0</v>
      </c>
      <c r="V26" s="286"/>
      <c r="W26" s="286"/>
      <c r="X26" s="286"/>
      <c r="Y26" s="286"/>
      <c r="Z26" s="286"/>
      <c r="AA26" s="286"/>
      <c r="AB26" s="286"/>
      <c r="AC26" s="286"/>
      <c r="AD26" s="286">
        <v>0</v>
      </c>
      <c r="AE26" s="288"/>
      <c r="AF26" s="286">
        <v>0</v>
      </c>
    </row>
    <row r="27" spans="1:32" s="277" customFormat="1" ht="30.75" customHeight="1">
      <c r="A27" s="289" t="s">
        <v>711</v>
      </c>
      <c r="B27" s="284"/>
      <c r="C27" s="285"/>
      <c r="D27" s="285"/>
      <c r="E27" s="285"/>
      <c r="F27" s="285"/>
      <c r="G27" s="285"/>
      <c r="H27" s="285"/>
      <c r="I27" s="285"/>
      <c r="J27" s="285"/>
      <c r="K27" s="286">
        <v>0</v>
      </c>
      <c r="L27" s="287"/>
      <c r="M27" s="285"/>
      <c r="N27" s="285"/>
      <c r="O27" s="285"/>
      <c r="P27" s="285"/>
      <c r="Q27" s="285"/>
      <c r="R27" s="285"/>
      <c r="S27" s="285"/>
      <c r="T27" s="285"/>
      <c r="U27" s="286">
        <v>0</v>
      </c>
      <c r="V27" s="286"/>
      <c r="W27" s="286"/>
      <c r="X27" s="286"/>
      <c r="Y27" s="286"/>
      <c r="Z27" s="286"/>
      <c r="AA27" s="286"/>
      <c r="AB27" s="286"/>
      <c r="AC27" s="286"/>
      <c r="AD27" s="286">
        <v>0</v>
      </c>
      <c r="AE27" s="288"/>
      <c r="AF27" s="286">
        <v>0</v>
      </c>
    </row>
    <row r="28" spans="1:32" s="277" customFormat="1" ht="30.75" customHeight="1">
      <c r="A28" s="289" t="s">
        <v>712</v>
      </c>
      <c r="B28" s="284"/>
      <c r="C28" s="285"/>
      <c r="D28" s="285"/>
      <c r="E28" s="285"/>
      <c r="F28" s="285"/>
      <c r="G28" s="285"/>
      <c r="H28" s="285"/>
      <c r="I28" s="285"/>
      <c r="J28" s="285"/>
      <c r="K28" s="286">
        <v>0</v>
      </c>
      <c r="L28" s="287"/>
      <c r="M28" s="285"/>
      <c r="N28" s="285"/>
      <c r="O28" s="285"/>
      <c r="P28" s="285"/>
      <c r="Q28" s="285"/>
      <c r="R28" s="285"/>
      <c r="S28" s="285"/>
      <c r="T28" s="285"/>
      <c r="U28" s="286">
        <v>0</v>
      </c>
      <c r="V28" s="286"/>
      <c r="W28" s="286"/>
      <c r="X28" s="286"/>
      <c r="Y28" s="286"/>
      <c r="Z28" s="286"/>
      <c r="AA28" s="286"/>
      <c r="AB28" s="286"/>
      <c r="AC28" s="286"/>
      <c r="AD28" s="286">
        <v>0</v>
      </c>
      <c r="AE28" s="288"/>
      <c r="AF28" s="286">
        <v>0</v>
      </c>
    </row>
    <row r="29" spans="1:32" s="277" customFormat="1" ht="30.75" customHeight="1">
      <c r="A29" s="289" t="s">
        <v>713</v>
      </c>
      <c r="B29" s="284"/>
      <c r="C29" s="285"/>
      <c r="D29" s="285"/>
      <c r="E29" s="285"/>
      <c r="F29" s="285"/>
      <c r="G29" s="285"/>
      <c r="H29" s="285"/>
      <c r="I29" s="285"/>
      <c r="J29" s="285"/>
      <c r="K29" s="286">
        <v>0</v>
      </c>
      <c r="L29" s="287"/>
      <c r="M29" s="285"/>
      <c r="N29" s="285"/>
      <c r="O29" s="285"/>
      <c r="P29" s="285"/>
      <c r="Q29" s="285"/>
      <c r="R29" s="285"/>
      <c r="S29" s="285"/>
      <c r="T29" s="285"/>
      <c r="U29" s="286">
        <v>0</v>
      </c>
      <c r="V29" s="286"/>
      <c r="W29" s="286"/>
      <c r="X29" s="286"/>
      <c r="Y29" s="286"/>
      <c r="Z29" s="286"/>
      <c r="AA29" s="286"/>
      <c r="AB29" s="286"/>
      <c r="AC29" s="286"/>
      <c r="AD29" s="286">
        <v>0</v>
      </c>
      <c r="AE29" s="288"/>
      <c r="AF29" s="286">
        <v>0</v>
      </c>
    </row>
    <row r="30" spans="1:32" s="277" customFormat="1" ht="30.75" customHeight="1">
      <c r="A30" s="289" t="s">
        <v>714</v>
      </c>
      <c r="B30" s="284"/>
      <c r="C30" s="285"/>
      <c r="D30" s="285"/>
      <c r="E30" s="285"/>
      <c r="F30" s="285"/>
      <c r="G30" s="285"/>
      <c r="H30" s="285"/>
      <c r="I30" s="285"/>
      <c r="J30" s="285"/>
      <c r="K30" s="286">
        <v>0</v>
      </c>
      <c r="L30" s="287"/>
      <c r="M30" s="285"/>
      <c r="N30" s="285"/>
      <c r="O30" s="285"/>
      <c r="P30" s="285"/>
      <c r="Q30" s="285"/>
      <c r="R30" s="285"/>
      <c r="S30" s="285"/>
      <c r="T30" s="285"/>
      <c r="U30" s="286">
        <v>0</v>
      </c>
      <c r="V30" s="286"/>
      <c r="W30" s="286"/>
      <c r="X30" s="286"/>
      <c r="Y30" s="286"/>
      <c r="Z30" s="286"/>
      <c r="AA30" s="286"/>
      <c r="AB30" s="286"/>
      <c r="AC30" s="286"/>
      <c r="AD30" s="286">
        <v>0</v>
      </c>
      <c r="AE30" s="288"/>
      <c r="AF30" s="286">
        <v>0</v>
      </c>
    </row>
    <row r="31" spans="1:32" s="277" customFormat="1" ht="30.75" customHeight="1">
      <c r="A31" s="289" t="s">
        <v>715</v>
      </c>
      <c r="B31" s="284"/>
      <c r="C31" s="285"/>
      <c r="D31" s="285"/>
      <c r="E31" s="285"/>
      <c r="F31" s="285"/>
      <c r="G31" s="285"/>
      <c r="H31" s="285"/>
      <c r="I31" s="285"/>
      <c r="J31" s="285"/>
      <c r="K31" s="286">
        <v>0</v>
      </c>
      <c r="L31" s="287"/>
      <c r="M31" s="285"/>
      <c r="N31" s="285"/>
      <c r="O31" s="285"/>
      <c r="P31" s="285"/>
      <c r="Q31" s="285"/>
      <c r="R31" s="285"/>
      <c r="S31" s="285"/>
      <c r="T31" s="285"/>
      <c r="U31" s="286">
        <v>0</v>
      </c>
      <c r="V31" s="286"/>
      <c r="W31" s="286"/>
      <c r="X31" s="286"/>
      <c r="Y31" s="286"/>
      <c r="Z31" s="286"/>
      <c r="AA31" s="286"/>
      <c r="AB31" s="286"/>
      <c r="AC31" s="286"/>
      <c r="AD31" s="286">
        <v>0</v>
      </c>
      <c r="AE31" s="288"/>
      <c r="AF31" s="286">
        <v>0</v>
      </c>
    </row>
    <row r="32" spans="1:32" s="277" customFormat="1" ht="30.75" customHeight="1">
      <c r="A32" s="289" t="s">
        <v>716</v>
      </c>
      <c r="B32" s="284"/>
      <c r="C32" s="285"/>
      <c r="D32" s="285"/>
      <c r="E32" s="285"/>
      <c r="F32" s="285"/>
      <c r="G32" s="285"/>
      <c r="H32" s="285"/>
      <c r="I32" s="285"/>
      <c r="J32" s="285"/>
      <c r="K32" s="286">
        <v>0</v>
      </c>
      <c r="L32" s="287"/>
      <c r="M32" s="285"/>
      <c r="N32" s="285"/>
      <c r="O32" s="285"/>
      <c r="P32" s="285"/>
      <c r="Q32" s="285"/>
      <c r="R32" s="285"/>
      <c r="S32" s="285"/>
      <c r="T32" s="285"/>
      <c r="U32" s="286">
        <v>0</v>
      </c>
      <c r="V32" s="286"/>
      <c r="W32" s="286"/>
      <c r="X32" s="286"/>
      <c r="Y32" s="286"/>
      <c r="Z32" s="286"/>
      <c r="AA32" s="286"/>
      <c r="AB32" s="286"/>
      <c r="AC32" s="286"/>
      <c r="AD32" s="286">
        <v>0</v>
      </c>
      <c r="AE32" s="288"/>
      <c r="AF32" s="286">
        <v>0</v>
      </c>
    </row>
    <row r="33" spans="1:35" s="277" customFormat="1" ht="30.75" customHeight="1">
      <c r="A33" s="289" t="s">
        <v>717</v>
      </c>
      <c r="B33" s="284"/>
      <c r="C33" s="285"/>
      <c r="D33" s="285"/>
      <c r="E33" s="285"/>
      <c r="F33" s="285"/>
      <c r="G33" s="285"/>
      <c r="H33" s="285"/>
      <c r="I33" s="285"/>
      <c r="J33" s="285"/>
      <c r="K33" s="286">
        <v>0</v>
      </c>
      <c r="L33" s="287"/>
      <c r="M33" s="285"/>
      <c r="N33" s="285"/>
      <c r="O33" s="290">
        <v>1</v>
      </c>
      <c r="P33" s="285"/>
      <c r="Q33" s="285"/>
      <c r="R33" s="285"/>
      <c r="S33" s="285"/>
      <c r="T33" s="285"/>
      <c r="U33" s="286">
        <v>1</v>
      </c>
      <c r="V33" s="286"/>
      <c r="W33" s="286"/>
      <c r="X33" s="286"/>
      <c r="Y33" s="286"/>
      <c r="Z33" s="286"/>
      <c r="AA33" s="286"/>
      <c r="AB33" s="286"/>
      <c r="AC33" s="286"/>
      <c r="AD33" s="286">
        <v>0</v>
      </c>
      <c r="AE33" s="288"/>
      <c r="AF33" s="286">
        <v>1</v>
      </c>
    </row>
    <row r="34" spans="1:35" s="277" customFormat="1" ht="30.75" customHeight="1">
      <c r="A34" s="289" t="s">
        <v>718</v>
      </c>
      <c r="B34" s="284"/>
      <c r="C34" s="285"/>
      <c r="D34" s="285"/>
      <c r="E34" s="285"/>
      <c r="F34" s="285"/>
      <c r="G34" s="285"/>
      <c r="H34" s="285"/>
      <c r="I34" s="285"/>
      <c r="J34" s="285"/>
      <c r="K34" s="286">
        <v>0</v>
      </c>
      <c r="L34" s="287"/>
      <c r="M34" s="285"/>
      <c r="N34" s="285"/>
      <c r="O34" s="285"/>
      <c r="P34" s="285"/>
      <c r="Q34" s="285"/>
      <c r="R34" s="285"/>
      <c r="S34" s="285"/>
      <c r="T34" s="285"/>
      <c r="U34" s="286">
        <v>0</v>
      </c>
      <c r="V34" s="286"/>
      <c r="W34" s="286"/>
      <c r="X34" s="286"/>
      <c r="Y34" s="286"/>
      <c r="Z34" s="286"/>
      <c r="AA34" s="286"/>
      <c r="AB34" s="286"/>
      <c r="AC34" s="286"/>
      <c r="AD34" s="286">
        <v>0</v>
      </c>
      <c r="AE34" s="288"/>
      <c r="AF34" s="286">
        <v>0</v>
      </c>
    </row>
    <row r="35" spans="1:35" s="277" customFormat="1" ht="30.75" customHeight="1">
      <c r="A35" s="289" t="s">
        <v>719</v>
      </c>
      <c r="B35" s="284"/>
      <c r="C35" s="285"/>
      <c r="D35" s="285"/>
      <c r="E35" s="285"/>
      <c r="F35" s="285"/>
      <c r="G35" s="285"/>
      <c r="H35" s="285"/>
      <c r="I35" s="285"/>
      <c r="J35" s="285"/>
      <c r="K35" s="286">
        <v>0</v>
      </c>
      <c r="L35" s="287"/>
      <c r="M35" s="285"/>
      <c r="N35" s="285"/>
      <c r="O35" s="285"/>
      <c r="P35" s="285"/>
      <c r="Q35" s="285"/>
      <c r="R35" s="285"/>
      <c r="S35" s="285"/>
      <c r="T35" s="285"/>
      <c r="U35" s="286">
        <v>0</v>
      </c>
      <c r="V35" s="286"/>
      <c r="W35" s="286"/>
      <c r="X35" s="286"/>
      <c r="Y35" s="286"/>
      <c r="Z35" s="286"/>
      <c r="AA35" s="286"/>
      <c r="AB35" s="286"/>
      <c r="AC35" s="286"/>
      <c r="AD35" s="286">
        <v>0</v>
      </c>
      <c r="AE35" s="288"/>
      <c r="AF35" s="286">
        <v>0</v>
      </c>
    </row>
    <row r="36" spans="1:35" s="277" customFormat="1" ht="30.75" customHeight="1">
      <c r="A36" s="289" t="s">
        <v>720</v>
      </c>
      <c r="B36" s="284"/>
      <c r="C36" s="285"/>
      <c r="D36" s="285"/>
      <c r="E36" s="285"/>
      <c r="F36" s="285"/>
      <c r="G36" s="285"/>
      <c r="H36" s="285"/>
      <c r="I36" s="285"/>
      <c r="J36" s="285"/>
      <c r="K36" s="286">
        <v>0</v>
      </c>
      <c r="L36" s="287"/>
      <c r="M36" s="285"/>
      <c r="N36" s="285"/>
      <c r="O36" s="285"/>
      <c r="P36" s="285"/>
      <c r="Q36" s="285"/>
      <c r="R36" s="285"/>
      <c r="S36" s="285"/>
      <c r="T36" s="285"/>
      <c r="U36" s="286">
        <v>0</v>
      </c>
      <c r="V36" s="286"/>
      <c r="W36" s="286"/>
      <c r="X36" s="286"/>
      <c r="Y36" s="286"/>
      <c r="Z36" s="286"/>
      <c r="AA36" s="286"/>
      <c r="AB36" s="286"/>
      <c r="AC36" s="286"/>
      <c r="AD36" s="286">
        <v>0</v>
      </c>
      <c r="AE36" s="288"/>
      <c r="AF36" s="286">
        <v>0</v>
      </c>
    </row>
    <row r="37" spans="1:35" s="277" customFormat="1" ht="30.75" customHeight="1">
      <c r="A37" s="289" t="s">
        <v>721</v>
      </c>
      <c r="B37" s="284"/>
      <c r="C37" s="285"/>
      <c r="D37" s="285"/>
      <c r="E37" s="285"/>
      <c r="F37" s="285"/>
      <c r="G37" s="285"/>
      <c r="H37" s="285"/>
      <c r="I37" s="285"/>
      <c r="J37" s="285"/>
      <c r="K37" s="286">
        <v>0</v>
      </c>
      <c r="L37" s="287"/>
      <c r="M37" s="285"/>
      <c r="N37" s="285"/>
      <c r="O37" s="285"/>
      <c r="P37" s="285"/>
      <c r="Q37" s="285"/>
      <c r="R37" s="285"/>
      <c r="S37" s="285"/>
      <c r="T37" s="285"/>
      <c r="U37" s="286">
        <v>0</v>
      </c>
      <c r="V37" s="286"/>
      <c r="W37" s="286"/>
      <c r="X37" s="286"/>
      <c r="Y37" s="286"/>
      <c r="Z37" s="286"/>
      <c r="AA37" s="286"/>
      <c r="AB37" s="286"/>
      <c r="AC37" s="286"/>
      <c r="AD37" s="286">
        <v>0</v>
      </c>
      <c r="AE37" s="288"/>
      <c r="AF37" s="286">
        <v>0</v>
      </c>
      <c r="AI37" s="277" t="s">
        <v>0</v>
      </c>
    </row>
    <row r="38" spans="1:35" s="277" customFormat="1" ht="30.75" customHeight="1">
      <c r="A38" s="289" t="s">
        <v>722</v>
      </c>
      <c r="B38" s="284"/>
      <c r="C38" s="285"/>
      <c r="D38" s="285"/>
      <c r="E38" s="285"/>
      <c r="F38" s="285"/>
      <c r="G38" s="285"/>
      <c r="H38" s="285"/>
      <c r="I38" s="285"/>
      <c r="J38" s="285"/>
      <c r="K38" s="286">
        <v>0</v>
      </c>
      <c r="L38" s="287"/>
      <c r="M38" s="285"/>
      <c r="N38" s="285"/>
      <c r="O38" s="285"/>
      <c r="P38" s="285"/>
      <c r="Q38" s="285"/>
      <c r="R38" s="285"/>
      <c r="S38" s="285"/>
      <c r="T38" s="285"/>
      <c r="U38" s="286">
        <v>0</v>
      </c>
      <c r="V38" s="286"/>
      <c r="W38" s="286"/>
      <c r="X38" s="286"/>
      <c r="Y38" s="286"/>
      <c r="Z38" s="286"/>
      <c r="AA38" s="286"/>
      <c r="AB38" s="286"/>
      <c r="AC38" s="286"/>
      <c r="AD38" s="286">
        <v>0</v>
      </c>
      <c r="AE38" s="288"/>
      <c r="AF38" s="286">
        <v>0</v>
      </c>
    </row>
    <row r="39" spans="1:35" s="277" customFormat="1" ht="7.5" customHeight="1">
      <c r="A39" s="291"/>
      <c r="B39" s="291"/>
      <c r="C39" s="291"/>
      <c r="D39" s="291"/>
      <c r="E39" s="291"/>
      <c r="F39" s="291"/>
      <c r="G39" s="291"/>
      <c r="H39" s="291"/>
      <c r="I39" s="291"/>
      <c r="J39" s="291"/>
      <c r="K39" s="291"/>
      <c r="L39" s="291"/>
      <c r="M39" s="291"/>
      <c r="N39" s="291"/>
      <c r="O39" s="291"/>
      <c r="P39" s="291"/>
      <c r="Q39" s="291"/>
      <c r="R39" s="291"/>
      <c r="S39" s="291"/>
      <c r="T39" s="291"/>
      <c r="U39" s="291"/>
      <c r="V39" s="292"/>
      <c r="W39" s="291"/>
      <c r="X39" s="291"/>
      <c r="Y39" s="291"/>
      <c r="Z39" s="291"/>
      <c r="AA39" s="291"/>
      <c r="AB39" s="291"/>
      <c r="AC39" s="291"/>
      <c r="AD39" s="291"/>
      <c r="AE39" s="288"/>
      <c r="AF39" s="291"/>
    </row>
    <row r="40" spans="1:35" s="277" customFormat="1" ht="36.75" customHeight="1">
      <c r="A40" s="293" t="s">
        <v>87</v>
      </c>
      <c r="B40" s="291"/>
      <c r="C40" s="294">
        <v>0</v>
      </c>
      <c r="D40" s="294">
        <v>0</v>
      </c>
      <c r="E40" s="294">
        <v>0</v>
      </c>
      <c r="F40" s="294">
        <v>0</v>
      </c>
      <c r="G40" s="294">
        <v>0</v>
      </c>
      <c r="H40" s="294">
        <v>0</v>
      </c>
      <c r="I40" s="294">
        <v>0</v>
      </c>
      <c r="J40" s="294">
        <v>0</v>
      </c>
      <c r="K40" s="294">
        <v>0</v>
      </c>
      <c r="L40" s="295"/>
      <c r="M40" s="294">
        <v>0</v>
      </c>
      <c r="N40" s="294">
        <v>0</v>
      </c>
      <c r="O40" s="294">
        <v>1</v>
      </c>
      <c r="P40" s="294">
        <v>0</v>
      </c>
      <c r="Q40" s="294">
        <v>1</v>
      </c>
      <c r="R40" s="294">
        <v>0</v>
      </c>
      <c r="S40" s="294">
        <v>0</v>
      </c>
      <c r="T40" s="294">
        <v>0</v>
      </c>
      <c r="U40" s="294">
        <v>2</v>
      </c>
      <c r="V40" s="294">
        <v>0</v>
      </c>
      <c r="W40" s="294">
        <v>0</v>
      </c>
      <c r="X40" s="294">
        <v>0</v>
      </c>
      <c r="Y40" s="294">
        <v>0</v>
      </c>
      <c r="Z40" s="294">
        <v>0</v>
      </c>
      <c r="AA40" s="294">
        <v>0</v>
      </c>
      <c r="AB40" s="294">
        <v>0</v>
      </c>
      <c r="AC40" s="294">
        <v>0</v>
      </c>
      <c r="AD40" s="294">
        <v>0</v>
      </c>
      <c r="AE40" s="288"/>
      <c r="AF40" s="294">
        <v>2</v>
      </c>
    </row>
    <row r="41" spans="1:35" s="277" customFormat="1" ht="9" customHeight="1">
      <c r="V41" s="296"/>
    </row>
    <row r="42" spans="1:35" s="277" customFormat="1" ht="14.25" customHeight="1">
      <c r="V42" s="296"/>
    </row>
    <row r="43" spans="1:35" s="277" customFormat="1" ht="15.75" customHeight="1">
      <c r="A43" s="297" t="s">
        <v>723</v>
      </c>
    </row>
    <row r="44" spans="1:35" s="277" customFormat="1" ht="15.75" customHeight="1">
      <c r="A44" s="297" t="s">
        <v>724</v>
      </c>
    </row>
    <row r="45" spans="1:35" s="277" customFormat="1" ht="15.75" customHeight="1">
      <c r="A45" s="297" t="s">
        <v>725</v>
      </c>
    </row>
    <row r="46" spans="1:35" s="277" customFormat="1" ht="15.75" customHeight="1">
      <c r="A46" s="297" t="s">
        <v>91</v>
      </c>
    </row>
    <row r="47" spans="1:35" s="277" customFormat="1" ht="15.75" customHeight="1">
      <c r="A47" s="297" t="s">
        <v>92</v>
      </c>
    </row>
  </sheetData>
  <mergeCells count="30">
    <mergeCell ref="O8:P8"/>
    <mergeCell ref="C8:D8"/>
    <mergeCell ref="E8:F8"/>
    <mergeCell ref="G8:H8"/>
    <mergeCell ref="I8:J8"/>
    <mergeCell ref="M8:N8"/>
    <mergeCell ref="V7:Y7"/>
    <mergeCell ref="Z7:AC7"/>
    <mergeCell ref="Q8:R8"/>
    <mergeCell ref="S8:T8"/>
    <mergeCell ref="V8:W8"/>
    <mergeCell ref="X8:Y8"/>
    <mergeCell ref="Z8:AA8"/>
    <mergeCell ref="AB8:AC8"/>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s>
  <printOptions horizontalCentered="1"/>
  <pageMargins left="0.23622047244094491" right="0.23622047244094491" top="0.74803149606299213" bottom="0.35433070866141736" header="0.19685039370078741" footer="0.31496062992125984"/>
  <pageSetup scale="37" firstPageNumber="6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F9EAB-BCF1-4696-A613-3F32019761E4}">
  <sheetPr>
    <pageSetUpPr fitToPage="1"/>
  </sheetPr>
  <dimension ref="A1:V81"/>
  <sheetViews>
    <sheetView view="pageBreakPreview" zoomScale="55" zoomScaleNormal="70" zoomScaleSheetLayoutView="55" workbookViewId="0">
      <selection activeCell="AC59" sqref="AC59"/>
    </sheetView>
  </sheetViews>
  <sheetFormatPr baseColWidth="10" defaultColWidth="11.42578125" defaultRowHeight="12.75"/>
  <cols>
    <col min="1" max="1" width="18" style="277" customWidth="1"/>
    <col min="2" max="4" width="11" style="277" customWidth="1"/>
    <col min="5" max="5" width="9.5703125" style="277" customWidth="1"/>
    <col min="6" max="6" width="13.42578125" style="277" customWidth="1"/>
    <col min="7" max="7" width="14.85546875" style="277" customWidth="1"/>
    <col min="8" max="8" width="18.7109375" style="277" customWidth="1"/>
    <col min="9" max="9" width="18.85546875" style="337" customWidth="1"/>
    <col min="10" max="10" width="34.42578125" style="337" customWidth="1"/>
    <col min="11" max="11" width="18.85546875" style="337" customWidth="1"/>
    <col min="12" max="12" width="8" style="277" customWidth="1"/>
    <col min="13" max="13" width="12.140625" style="277" customWidth="1"/>
    <col min="14" max="15" width="8.28515625" style="277" customWidth="1"/>
    <col min="16" max="16" width="14" style="277" customWidth="1"/>
    <col min="17" max="17" width="9" style="277" customWidth="1"/>
    <col min="18" max="18" width="9.5703125" style="277" customWidth="1"/>
    <col min="19" max="19" width="10.5703125" style="277" customWidth="1"/>
    <col min="20" max="20" width="0" style="277" hidden="1" customWidth="1"/>
    <col min="21" max="21" width="11.42578125" style="277" hidden="1" customWidth="1"/>
    <col min="22" max="22" width="2.5703125" style="277" customWidth="1"/>
    <col min="23" max="16384" width="11.42578125" style="277"/>
  </cols>
  <sheetData>
    <row r="1" spans="1:22" ht="6.75" customHeight="1">
      <c r="A1" s="276" t="s">
        <v>79</v>
      </c>
      <c r="B1" s="276"/>
      <c r="C1" s="276"/>
      <c r="D1" s="276"/>
      <c r="E1" s="276"/>
    </row>
    <row r="2" spans="1:22" ht="57.75" customHeight="1">
      <c r="A2" s="594" t="s">
        <v>149</v>
      </c>
      <c r="B2" s="594"/>
      <c r="C2" s="594"/>
      <c r="D2" s="594"/>
      <c r="E2" s="594"/>
      <c r="F2" s="594"/>
      <c r="G2" s="594"/>
      <c r="H2" s="594"/>
      <c r="I2" s="594"/>
      <c r="J2" s="594"/>
      <c r="K2" s="594"/>
      <c r="L2" s="594"/>
      <c r="M2" s="594"/>
      <c r="N2" s="594"/>
      <c r="O2" s="594"/>
      <c r="P2" s="594"/>
      <c r="Q2" s="594"/>
      <c r="R2" s="594"/>
      <c r="S2" s="594"/>
      <c r="T2" s="594"/>
      <c r="U2" s="594"/>
      <c r="V2" s="594"/>
    </row>
    <row r="3" spans="1:22" ht="36" customHeight="1">
      <c r="A3" s="595" t="s">
        <v>48</v>
      </c>
      <c r="B3" s="595"/>
      <c r="C3" s="595"/>
      <c r="D3" s="595"/>
      <c r="E3" s="595"/>
      <c r="F3" s="595"/>
      <c r="G3" s="595"/>
      <c r="H3" s="595"/>
      <c r="I3" s="595"/>
      <c r="J3" s="595"/>
      <c r="K3" s="595"/>
      <c r="L3" s="595"/>
      <c r="M3" s="595"/>
      <c r="N3" s="595"/>
      <c r="O3" s="595"/>
      <c r="P3" s="595"/>
      <c r="Q3" s="595"/>
      <c r="R3" s="595"/>
      <c r="S3" s="595"/>
      <c r="T3" s="595"/>
      <c r="U3" s="595"/>
      <c r="V3" s="595"/>
    </row>
    <row r="4" spans="1:22" ht="129.75" customHeight="1">
      <c r="A4" s="278"/>
      <c r="B4" s="276"/>
      <c r="C4" s="276"/>
      <c r="D4" s="276"/>
      <c r="E4" s="276"/>
      <c r="F4" s="339"/>
      <c r="G4" s="339"/>
      <c r="H4" s="339"/>
      <c r="I4" s="340"/>
      <c r="J4" s="340"/>
      <c r="K4" s="340"/>
      <c r="L4" s="341"/>
      <c r="M4" s="341"/>
      <c r="N4" s="341"/>
      <c r="O4" s="341"/>
      <c r="P4" s="341"/>
      <c r="Q4" s="341"/>
      <c r="R4" s="341"/>
      <c r="S4" s="341"/>
      <c r="T4" s="341"/>
      <c r="U4" s="341"/>
      <c r="V4" s="341"/>
    </row>
    <row r="5" spans="1:22" ht="38.25">
      <c r="A5" s="342" t="s">
        <v>94</v>
      </c>
      <c r="B5" s="342" t="s">
        <v>96</v>
      </c>
      <c r="C5" s="342" t="s">
        <v>98</v>
      </c>
      <c r="D5" s="323"/>
      <c r="E5" s="323"/>
      <c r="F5" s="339"/>
      <c r="G5" s="339"/>
      <c r="H5" s="339"/>
      <c r="I5" s="340"/>
      <c r="J5" s="340"/>
      <c r="K5" s="340"/>
      <c r="L5" s="341"/>
      <c r="M5" s="341"/>
      <c r="N5" s="341"/>
      <c r="O5" s="341"/>
      <c r="P5" s="341"/>
      <c r="Q5" s="341"/>
      <c r="R5" s="341"/>
      <c r="S5" s="341"/>
      <c r="T5" s="341"/>
      <c r="U5" s="341"/>
      <c r="V5" s="341"/>
    </row>
    <row r="6" spans="1:22" ht="6.75" customHeight="1">
      <c r="A6" s="338"/>
      <c r="B6" s="338"/>
      <c r="C6" s="338"/>
      <c r="D6" s="278"/>
      <c r="E6" s="278"/>
      <c r="F6" s="339"/>
      <c r="G6" s="339"/>
      <c r="H6" s="339"/>
      <c r="I6" s="340"/>
      <c r="J6" s="340"/>
      <c r="K6" s="340"/>
      <c r="L6" s="341"/>
      <c r="M6" s="341"/>
      <c r="N6" s="341"/>
      <c r="O6" s="341"/>
      <c r="P6" s="341"/>
      <c r="Q6" s="341"/>
      <c r="R6" s="341"/>
      <c r="S6" s="341"/>
      <c r="T6" s="341"/>
      <c r="U6" s="341"/>
      <c r="V6" s="341"/>
    </row>
    <row r="7" spans="1:22" ht="6.75" customHeight="1">
      <c r="A7" s="342" t="s">
        <v>102</v>
      </c>
      <c r="B7" s="343">
        <v>265</v>
      </c>
      <c r="C7" s="343">
        <v>-312</v>
      </c>
      <c r="D7" s="344"/>
      <c r="E7" s="344"/>
      <c r="F7" s="339"/>
      <c r="G7" s="339"/>
      <c r="H7" s="339"/>
      <c r="I7" s="340"/>
      <c r="J7" s="340"/>
      <c r="K7" s="340"/>
      <c r="L7" s="341"/>
      <c r="M7" s="341"/>
      <c r="N7" s="341"/>
      <c r="O7" s="341"/>
      <c r="P7" s="341"/>
      <c r="Q7" s="341"/>
      <c r="R7" s="341"/>
      <c r="S7" s="341"/>
      <c r="T7" s="341"/>
      <c r="U7" s="341"/>
      <c r="V7" s="341"/>
    </row>
    <row r="8" spans="1:22" ht="6.75" customHeight="1">
      <c r="A8" s="342" t="s">
        <v>103</v>
      </c>
      <c r="B8" s="343">
        <v>2084</v>
      </c>
      <c r="C8" s="343">
        <v>-2050</v>
      </c>
      <c r="D8" s="344"/>
      <c r="E8" s="344"/>
      <c r="F8" s="339"/>
      <c r="G8" s="339"/>
      <c r="H8" s="339"/>
      <c r="I8" s="340"/>
      <c r="J8" s="340"/>
      <c r="K8" s="340"/>
      <c r="L8" s="341"/>
      <c r="M8" s="341"/>
      <c r="N8" s="341"/>
      <c r="O8" s="341"/>
      <c r="P8" s="341"/>
      <c r="Q8" s="341"/>
      <c r="R8" s="341"/>
      <c r="S8" s="341"/>
      <c r="T8" s="341"/>
      <c r="U8" s="341"/>
      <c r="V8" s="341"/>
    </row>
    <row r="9" spans="1:22" ht="6.75" customHeight="1">
      <c r="A9" s="342" t="s">
        <v>104</v>
      </c>
      <c r="B9" s="343">
        <v>40</v>
      </c>
      <c r="C9" s="343">
        <v>-52</v>
      </c>
      <c r="D9" s="344"/>
      <c r="E9" s="344"/>
      <c r="F9" s="339"/>
      <c r="G9" s="339"/>
      <c r="H9" s="339"/>
      <c r="I9" s="340"/>
      <c r="J9" s="340"/>
      <c r="K9" s="340"/>
      <c r="L9" s="341"/>
      <c r="M9" s="341"/>
      <c r="N9" s="341"/>
      <c r="O9" s="341"/>
      <c r="P9" s="341"/>
      <c r="Q9" s="341"/>
      <c r="R9" s="341"/>
      <c r="S9" s="341"/>
      <c r="T9" s="341"/>
      <c r="U9" s="341"/>
      <c r="V9" s="341"/>
    </row>
    <row r="10" spans="1:22" ht="6.75" customHeight="1">
      <c r="A10" s="342" t="s">
        <v>105</v>
      </c>
      <c r="B10" s="343">
        <v>75</v>
      </c>
      <c r="C10" s="343">
        <v>-69</v>
      </c>
      <c r="D10" s="344"/>
      <c r="E10" s="344"/>
      <c r="F10" s="339"/>
      <c r="G10" s="339"/>
      <c r="H10" s="339"/>
      <c r="I10" s="340"/>
      <c r="J10" s="340"/>
      <c r="K10" s="340"/>
      <c r="L10" s="341"/>
      <c r="M10" s="341"/>
      <c r="N10" s="341"/>
      <c r="O10" s="341"/>
      <c r="P10" s="341"/>
      <c r="Q10" s="341"/>
      <c r="R10" s="341"/>
      <c r="S10" s="341"/>
      <c r="T10" s="341"/>
      <c r="U10" s="341"/>
      <c r="V10" s="341"/>
    </row>
    <row r="11" spans="1:22" ht="6.75" customHeight="1">
      <c r="A11" s="342" t="s">
        <v>106</v>
      </c>
      <c r="B11" s="343">
        <v>282</v>
      </c>
      <c r="C11" s="343">
        <v>-251</v>
      </c>
      <c r="D11" s="344"/>
      <c r="E11" s="344"/>
      <c r="F11" s="339"/>
      <c r="G11" s="339"/>
      <c r="H11" s="339"/>
      <c r="I11" s="340"/>
      <c r="J11" s="340"/>
      <c r="K11" s="340"/>
      <c r="L11" s="341"/>
      <c r="M11" s="341"/>
      <c r="N11" s="341"/>
      <c r="O11" s="341"/>
      <c r="P11" s="341"/>
      <c r="Q11" s="341"/>
      <c r="R11" s="341"/>
      <c r="S11" s="341"/>
      <c r="T11" s="341"/>
      <c r="U11" s="341"/>
      <c r="V11" s="341"/>
    </row>
    <row r="12" spans="1:22" ht="6.75" customHeight="1">
      <c r="A12" s="342" t="s">
        <v>107</v>
      </c>
      <c r="B12" s="343">
        <v>652</v>
      </c>
      <c r="C12" s="343">
        <v>-659</v>
      </c>
      <c r="D12" s="344"/>
      <c r="E12" s="344"/>
      <c r="F12" s="339"/>
      <c r="G12" s="339"/>
      <c r="H12" s="339"/>
      <c r="I12" s="340"/>
      <c r="J12" s="340"/>
      <c r="K12" s="340"/>
      <c r="L12" s="341"/>
      <c r="M12" s="341"/>
      <c r="N12" s="341"/>
      <c r="O12" s="341"/>
      <c r="P12" s="341"/>
      <c r="Q12" s="341"/>
      <c r="R12" s="341"/>
      <c r="S12" s="341"/>
      <c r="T12" s="341"/>
      <c r="U12" s="341"/>
      <c r="V12" s="341"/>
    </row>
    <row r="13" spans="1:22" ht="6.75" customHeight="1">
      <c r="A13" s="342" t="s">
        <v>108</v>
      </c>
      <c r="B13" s="343">
        <v>2078</v>
      </c>
      <c r="C13" s="343">
        <v>-2079</v>
      </c>
      <c r="D13" s="344"/>
      <c r="E13" s="344"/>
      <c r="F13" s="339"/>
      <c r="G13" s="339"/>
      <c r="H13" s="339"/>
      <c r="I13" s="340"/>
      <c r="J13" s="340"/>
      <c r="K13" s="340"/>
      <c r="L13" s="341"/>
      <c r="M13" s="341"/>
      <c r="N13" s="341"/>
      <c r="O13" s="341"/>
      <c r="P13" s="341"/>
      <c r="Q13" s="341"/>
      <c r="R13" s="341"/>
      <c r="S13" s="341"/>
      <c r="T13" s="341"/>
      <c r="U13" s="341"/>
      <c r="V13" s="341"/>
    </row>
    <row r="14" spans="1:22" ht="6.75" customHeight="1">
      <c r="A14" s="342" t="s">
        <v>109</v>
      </c>
      <c r="B14" s="343">
        <v>950</v>
      </c>
      <c r="C14" s="343">
        <v>-971</v>
      </c>
      <c r="D14" s="344"/>
      <c r="E14" s="344"/>
      <c r="F14" s="339"/>
      <c r="G14" s="339"/>
      <c r="H14" s="339"/>
      <c r="I14" s="340"/>
      <c r="J14" s="340"/>
      <c r="K14" s="340"/>
      <c r="L14" s="341"/>
      <c r="M14" s="341"/>
      <c r="N14" s="341"/>
      <c r="O14" s="341"/>
      <c r="P14" s="341"/>
      <c r="Q14" s="341"/>
      <c r="R14" s="341"/>
      <c r="S14" s="341"/>
      <c r="T14" s="341"/>
      <c r="U14" s="341"/>
      <c r="V14" s="341"/>
    </row>
    <row r="15" spans="1:22" ht="6.75" customHeight="1">
      <c r="A15" s="342" t="s">
        <v>110</v>
      </c>
      <c r="B15" s="343">
        <v>69</v>
      </c>
      <c r="C15" s="343">
        <v>-87</v>
      </c>
      <c r="D15" s="344"/>
      <c r="E15" s="344"/>
      <c r="F15" s="339"/>
      <c r="G15" s="339"/>
      <c r="H15" s="339"/>
      <c r="I15" s="340"/>
      <c r="J15" s="340"/>
      <c r="K15" s="340"/>
      <c r="L15" s="341"/>
      <c r="M15" s="341"/>
      <c r="N15" s="341"/>
      <c r="O15" s="341"/>
      <c r="P15" s="341"/>
      <c r="Q15" s="341"/>
      <c r="R15" s="341"/>
      <c r="S15" s="341"/>
      <c r="T15" s="341"/>
      <c r="U15" s="341"/>
      <c r="V15" s="341"/>
    </row>
    <row r="16" spans="1:22" ht="6.75" customHeight="1">
      <c r="A16" s="342" t="s">
        <v>111</v>
      </c>
      <c r="B16" s="343">
        <v>232</v>
      </c>
      <c r="C16" s="343">
        <v>-214</v>
      </c>
      <c r="D16" s="344"/>
      <c r="E16" s="344"/>
      <c r="F16" s="339"/>
      <c r="G16" s="339"/>
      <c r="H16" s="339"/>
      <c r="I16" s="340"/>
      <c r="J16" s="340"/>
      <c r="K16" s="340"/>
      <c r="L16" s="341"/>
      <c r="M16" s="341"/>
      <c r="N16" s="341"/>
      <c r="O16" s="341"/>
      <c r="P16" s="341"/>
      <c r="Q16" s="341"/>
      <c r="R16" s="341"/>
      <c r="S16" s="341"/>
      <c r="T16" s="341"/>
      <c r="U16" s="341"/>
      <c r="V16" s="341"/>
    </row>
    <row r="17" spans="1:22" ht="6.75" customHeight="1">
      <c r="A17" s="342" t="s">
        <v>112</v>
      </c>
      <c r="B17" s="343">
        <v>1308</v>
      </c>
      <c r="C17" s="343">
        <v>-1377</v>
      </c>
      <c r="D17" s="344"/>
      <c r="E17" s="344"/>
      <c r="F17" s="339"/>
      <c r="G17" s="339"/>
      <c r="H17" s="339"/>
      <c r="I17" s="340"/>
      <c r="J17" s="340"/>
      <c r="K17" s="340"/>
      <c r="L17" s="341"/>
      <c r="M17" s="341"/>
      <c r="N17" s="341"/>
      <c r="O17" s="341"/>
      <c r="P17" s="341"/>
      <c r="Q17" s="341"/>
      <c r="R17" s="341"/>
      <c r="S17" s="341"/>
      <c r="T17" s="341"/>
      <c r="U17" s="341"/>
      <c r="V17" s="341"/>
    </row>
    <row r="18" spans="1:22" ht="6.75" customHeight="1">
      <c r="A18" s="342" t="s">
        <v>113</v>
      </c>
      <c r="B18" s="343">
        <v>507</v>
      </c>
      <c r="C18" s="343">
        <v>-559</v>
      </c>
      <c r="D18" s="344"/>
      <c r="E18" s="344"/>
      <c r="F18" s="339"/>
      <c r="G18" s="339"/>
      <c r="H18" s="339"/>
      <c r="I18" s="340"/>
      <c r="J18" s="340"/>
      <c r="K18" s="340"/>
      <c r="L18" s="341"/>
      <c r="M18" s="341"/>
      <c r="N18" s="341"/>
      <c r="O18" s="341"/>
      <c r="P18" s="341"/>
      <c r="Q18" s="341"/>
      <c r="R18" s="341"/>
      <c r="S18" s="341"/>
      <c r="T18" s="341"/>
      <c r="U18" s="341"/>
      <c r="V18" s="341"/>
    </row>
    <row r="19" spans="1:22" ht="6.75" customHeight="1">
      <c r="A19" s="342" t="s">
        <v>114</v>
      </c>
      <c r="B19" s="343">
        <v>57</v>
      </c>
      <c r="C19" s="343">
        <v>-45</v>
      </c>
      <c r="D19" s="344"/>
      <c r="E19" s="344"/>
      <c r="F19" s="339"/>
      <c r="G19" s="339"/>
      <c r="H19" s="339"/>
      <c r="I19" s="340"/>
      <c r="J19" s="340"/>
      <c r="K19" s="340"/>
      <c r="L19" s="341"/>
      <c r="M19" s="341"/>
      <c r="N19" s="341"/>
      <c r="O19" s="341"/>
      <c r="P19" s="341"/>
      <c r="Q19" s="341"/>
      <c r="R19" s="341"/>
      <c r="S19" s="341"/>
      <c r="T19" s="341"/>
      <c r="U19" s="341"/>
      <c r="V19" s="341"/>
    </row>
    <row r="20" spans="1:22" ht="6.75" customHeight="1">
      <c r="A20" s="342" t="s">
        <v>115</v>
      </c>
      <c r="B20" s="343">
        <v>249</v>
      </c>
      <c r="C20" s="343">
        <v>-243</v>
      </c>
      <c r="D20" s="344"/>
      <c r="E20" s="344"/>
      <c r="F20" s="339"/>
      <c r="G20" s="339"/>
      <c r="H20" s="339"/>
      <c r="I20" s="340"/>
      <c r="J20" s="340"/>
      <c r="K20" s="340"/>
      <c r="L20" s="341"/>
      <c r="M20" s="341"/>
      <c r="N20" s="341"/>
      <c r="O20" s="341"/>
      <c r="P20" s="341"/>
      <c r="Q20" s="341"/>
      <c r="R20" s="341"/>
      <c r="S20" s="341"/>
      <c r="T20" s="341"/>
      <c r="U20" s="341"/>
      <c r="V20" s="341"/>
    </row>
    <row r="21" spans="1:22" ht="6.75" customHeight="1">
      <c r="A21" s="342" t="s">
        <v>116</v>
      </c>
      <c r="B21" s="343">
        <v>377</v>
      </c>
      <c r="C21" s="343">
        <v>-422</v>
      </c>
      <c r="D21" s="344"/>
      <c r="E21" s="344"/>
      <c r="F21" s="339"/>
      <c r="G21" s="339"/>
      <c r="H21" s="339"/>
      <c r="I21" s="340"/>
      <c r="J21" s="340"/>
      <c r="K21" s="340"/>
      <c r="L21" s="341"/>
      <c r="M21" s="341"/>
      <c r="N21" s="341"/>
      <c r="O21" s="341"/>
      <c r="P21" s="341"/>
      <c r="Q21" s="341"/>
      <c r="R21" s="341"/>
      <c r="S21" s="341"/>
      <c r="T21" s="341"/>
      <c r="U21" s="341"/>
      <c r="V21" s="341"/>
    </row>
    <row r="22" spans="1:22" ht="6.75" customHeight="1">
      <c r="A22" s="342" t="s">
        <v>117</v>
      </c>
      <c r="B22" s="343">
        <v>160</v>
      </c>
      <c r="C22" s="343">
        <v>-180</v>
      </c>
      <c r="D22" s="344"/>
      <c r="E22" s="344"/>
      <c r="F22" s="339"/>
      <c r="G22" s="339"/>
      <c r="H22" s="339"/>
      <c r="I22" s="340"/>
      <c r="J22" s="340"/>
      <c r="K22" s="340"/>
      <c r="L22" s="341"/>
      <c r="M22" s="341"/>
      <c r="N22" s="341"/>
      <c r="O22" s="341"/>
      <c r="P22" s="341"/>
      <c r="Q22" s="341"/>
      <c r="R22" s="341"/>
      <c r="S22" s="341"/>
      <c r="T22" s="341"/>
      <c r="U22" s="341"/>
      <c r="V22" s="341"/>
    </row>
    <row r="23" spans="1:22" ht="6.75" customHeight="1">
      <c r="A23" s="342" t="s">
        <v>118</v>
      </c>
      <c r="B23" s="343">
        <v>85</v>
      </c>
      <c r="C23" s="343">
        <v>-98</v>
      </c>
      <c r="D23" s="344"/>
      <c r="E23" s="344"/>
      <c r="F23" s="339"/>
      <c r="G23" s="339"/>
      <c r="H23" s="339"/>
      <c r="I23" s="340"/>
      <c r="J23" s="340"/>
      <c r="K23" s="340"/>
      <c r="L23" s="341"/>
      <c r="M23" s="341"/>
      <c r="N23" s="341"/>
      <c r="O23" s="341"/>
      <c r="P23" s="341"/>
      <c r="Q23" s="341"/>
      <c r="R23" s="341"/>
      <c r="S23" s="341"/>
      <c r="T23" s="341"/>
      <c r="U23" s="341"/>
      <c r="V23" s="341"/>
    </row>
    <row r="24" spans="1:22" ht="6.75" customHeight="1">
      <c r="A24" s="342" t="s">
        <v>119</v>
      </c>
      <c r="B24" s="343">
        <v>435</v>
      </c>
      <c r="C24" s="343">
        <v>-366</v>
      </c>
      <c r="D24" s="344"/>
      <c r="E24" s="344"/>
      <c r="F24" s="339"/>
      <c r="G24" s="339"/>
      <c r="H24" s="339"/>
      <c r="I24" s="340"/>
      <c r="J24" s="340"/>
      <c r="K24" s="340"/>
      <c r="L24" s="341"/>
      <c r="M24" s="341"/>
      <c r="N24" s="341"/>
      <c r="O24" s="341"/>
      <c r="P24" s="341"/>
      <c r="Q24" s="341"/>
      <c r="R24" s="341"/>
      <c r="S24" s="341"/>
      <c r="T24" s="341"/>
      <c r="U24" s="341"/>
      <c r="V24" s="341"/>
    </row>
    <row r="25" spans="1:22" ht="6.75" customHeight="1">
      <c r="A25" s="342" t="s">
        <v>120</v>
      </c>
      <c r="B25" s="343">
        <v>706</v>
      </c>
      <c r="C25" s="343">
        <v>-808</v>
      </c>
      <c r="D25" s="344"/>
      <c r="E25" s="344"/>
      <c r="F25" s="339"/>
      <c r="G25" s="339"/>
      <c r="H25" s="339"/>
      <c r="I25" s="340"/>
      <c r="J25" s="340"/>
      <c r="K25" s="340"/>
      <c r="L25" s="341"/>
      <c r="M25" s="341"/>
      <c r="N25" s="341"/>
      <c r="O25" s="341"/>
      <c r="P25" s="341"/>
      <c r="Q25" s="341"/>
      <c r="R25" s="341"/>
      <c r="S25" s="341"/>
      <c r="T25" s="341"/>
      <c r="U25" s="341"/>
      <c r="V25" s="341"/>
    </row>
    <row r="26" spans="1:22" ht="6.75" customHeight="1">
      <c r="A26" s="342" t="s">
        <v>121</v>
      </c>
      <c r="B26" s="343">
        <v>99</v>
      </c>
      <c r="C26" s="343">
        <v>-99</v>
      </c>
      <c r="D26" s="344"/>
      <c r="E26" s="344"/>
      <c r="F26" s="339"/>
      <c r="G26" s="339"/>
      <c r="H26" s="339"/>
      <c r="I26" s="340"/>
      <c r="J26" s="340"/>
      <c r="K26" s="340"/>
      <c r="L26" s="341"/>
      <c r="M26" s="341"/>
      <c r="N26" s="341"/>
      <c r="O26" s="341"/>
      <c r="P26" s="341"/>
      <c r="Q26" s="341"/>
      <c r="R26" s="341"/>
      <c r="S26" s="341"/>
      <c r="T26" s="341"/>
      <c r="U26" s="341"/>
      <c r="V26" s="341"/>
    </row>
    <row r="27" spans="1:22" ht="6.75" customHeight="1">
      <c r="A27" s="342" t="s">
        <v>122</v>
      </c>
      <c r="B27" s="343">
        <v>352</v>
      </c>
      <c r="C27" s="343">
        <v>-383</v>
      </c>
      <c r="D27" s="344"/>
      <c r="E27" s="344"/>
      <c r="F27" s="339"/>
      <c r="G27" s="339"/>
      <c r="H27" s="339"/>
      <c r="I27" s="340"/>
      <c r="J27" s="340"/>
      <c r="K27" s="340"/>
      <c r="L27" s="341"/>
      <c r="M27" s="341"/>
      <c r="N27" s="341"/>
      <c r="O27" s="341"/>
      <c r="P27" s="341"/>
      <c r="Q27" s="341"/>
      <c r="R27" s="341"/>
      <c r="S27" s="341"/>
      <c r="T27" s="341"/>
      <c r="U27" s="341"/>
      <c r="V27" s="341"/>
    </row>
    <row r="28" spans="1:22" ht="6.75" customHeight="1">
      <c r="A28" s="342" t="s">
        <v>123</v>
      </c>
      <c r="B28" s="343">
        <v>266</v>
      </c>
      <c r="C28" s="343">
        <v>-270</v>
      </c>
      <c r="D28" s="344"/>
      <c r="E28" s="344"/>
      <c r="F28" s="339"/>
      <c r="G28" s="339"/>
      <c r="H28" s="339"/>
      <c r="I28" s="340"/>
      <c r="J28" s="340"/>
      <c r="K28" s="340"/>
      <c r="L28" s="341"/>
      <c r="M28" s="341"/>
      <c r="N28" s="341"/>
      <c r="O28" s="341"/>
      <c r="P28" s="341"/>
      <c r="Q28" s="341"/>
      <c r="R28" s="341"/>
      <c r="S28" s="341"/>
      <c r="T28" s="341"/>
      <c r="U28" s="341"/>
      <c r="V28" s="341"/>
    </row>
    <row r="29" spans="1:22" ht="6.75" customHeight="1">
      <c r="A29" s="342" t="s">
        <v>124</v>
      </c>
      <c r="B29" s="343">
        <v>302</v>
      </c>
      <c r="C29" s="343">
        <v>-274</v>
      </c>
      <c r="D29" s="344"/>
      <c r="E29" s="344"/>
      <c r="F29" s="339"/>
      <c r="G29" s="339"/>
      <c r="H29" s="339"/>
      <c r="I29" s="340"/>
      <c r="J29" s="340"/>
      <c r="K29" s="340"/>
      <c r="L29" s="341"/>
      <c r="M29" s="341"/>
      <c r="N29" s="341"/>
      <c r="O29" s="341"/>
      <c r="P29" s="341"/>
      <c r="Q29" s="341"/>
      <c r="R29" s="341"/>
      <c r="S29" s="341"/>
      <c r="T29" s="341"/>
      <c r="U29" s="341"/>
      <c r="V29" s="341"/>
    </row>
    <row r="30" spans="1:22" ht="6.75" customHeight="1">
      <c r="A30" s="342" t="s">
        <v>125</v>
      </c>
      <c r="B30" s="343">
        <v>355</v>
      </c>
      <c r="C30" s="343">
        <v>-330</v>
      </c>
      <c r="D30" s="344"/>
      <c r="E30" s="344"/>
      <c r="F30" s="339"/>
      <c r="G30" s="339"/>
      <c r="H30" s="339"/>
      <c r="I30" s="340"/>
      <c r="J30" s="340"/>
      <c r="K30" s="340"/>
      <c r="L30" s="341"/>
      <c r="M30" s="341"/>
      <c r="N30" s="341"/>
      <c r="O30" s="341"/>
      <c r="P30" s="341"/>
      <c r="Q30" s="341"/>
      <c r="R30" s="341"/>
      <c r="S30" s="341"/>
      <c r="T30" s="341"/>
      <c r="U30" s="341"/>
      <c r="V30" s="341"/>
    </row>
    <row r="31" spans="1:22" ht="6.75" customHeight="1">
      <c r="A31" s="342" t="s">
        <v>126</v>
      </c>
      <c r="B31" s="343">
        <v>148</v>
      </c>
      <c r="C31" s="343">
        <v>-146</v>
      </c>
      <c r="D31" s="344"/>
      <c r="E31" s="344"/>
      <c r="F31" s="339"/>
      <c r="G31" s="339"/>
      <c r="H31" s="339"/>
      <c r="I31" s="340"/>
      <c r="J31" s="340"/>
      <c r="K31" s="340"/>
      <c r="L31" s="341"/>
      <c r="M31" s="341"/>
      <c r="N31" s="341"/>
      <c r="O31" s="341"/>
      <c r="P31" s="341"/>
      <c r="Q31" s="341"/>
      <c r="R31" s="341"/>
      <c r="S31" s="341"/>
      <c r="T31" s="341"/>
      <c r="U31" s="341"/>
      <c r="V31" s="341"/>
    </row>
    <row r="32" spans="1:22" ht="6.75" customHeight="1">
      <c r="A32" s="342" t="s">
        <v>127</v>
      </c>
      <c r="B32" s="343">
        <v>1106</v>
      </c>
      <c r="C32" s="343">
        <v>-1041</v>
      </c>
      <c r="D32" s="344"/>
      <c r="E32" s="344"/>
      <c r="F32" s="339"/>
      <c r="G32" s="339"/>
      <c r="H32" s="339"/>
      <c r="I32" s="340"/>
      <c r="J32" s="340"/>
      <c r="K32" s="340"/>
      <c r="L32" s="341"/>
      <c r="M32" s="341"/>
      <c r="N32" s="341"/>
      <c r="O32" s="341"/>
      <c r="P32" s="341"/>
      <c r="Q32" s="341"/>
      <c r="R32" s="341"/>
      <c r="S32" s="341"/>
      <c r="T32" s="341"/>
      <c r="U32" s="341"/>
      <c r="V32" s="341"/>
    </row>
    <row r="33" spans="1:22" ht="6.75" customHeight="1">
      <c r="A33" s="342" t="s">
        <v>128</v>
      </c>
      <c r="B33" s="343">
        <v>175</v>
      </c>
      <c r="C33" s="343">
        <v>-159</v>
      </c>
      <c r="D33" s="344"/>
      <c r="E33" s="344"/>
      <c r="F33" s="339"/>
      <c r="G33" s="339"/>
      <c r="H33" s="339"/>
      <c r="I33" s="340"/>
      <c r="J33" s="340"/>
      <c r="K33" s="340"/>
      <c r="L33" s="341"/>
      <c r="M33" s="341"/>
      <c r="N33" s="341"/>
      <c r="O33" s="341"/>
      <c r="P33" s="341"/>
      <c r="Q33" s="341"/>
      <c r="R33" s="341"/>
      <c r="S33" s="341"/>
      <c r="T33" s="341"/>
      <c r="U33" s="341"/>
      <c r="V33" s="341"/>
    </row>
    <row r="34" spans="1:22" ht="6.75" customHeight="1">
      <c r="A34" s="342" t="s">
        <v>129</v>
      </c>
      <c r="B34" s="343">
        <v>70</v>
      </c>
      <c r="C34" s="343">
        <v>-51</v>
      </c>
      <c r="D34" s="344"/>
      <c r="E34" s="344"/>
      <c r="F34" s="339"/>
      <c r="G34" s="339"/>
      <c r="H34" s="339"/>
      <c r="I34" s="340"/>
      <c r="J34" s="340"/>
      <c r="K34" s="340"/>
      <c r="L34" s="341"/>
      <c r="M34" s="341"/>
      <c r="N34" s="341"/>
      <c r="O34" s="341"/>
      <c r="P34" s="341"/>
      <c r="Q34" s="341"/>
      <c r="R34" s="341"/>
      <c r="S34" s="341"/>
      <c r="T34" s="341"/>
      <c r="U34" s="341"/>
      <c r="V34" s="341"/>
    </row>
    <row r="35" spans="1:22" ht="6.75" customHeight="1">
      <c r="A35" s="342" t="s">
        <v>130</v>
      </c>
      <c r="B35" s="343">
        <v>49</v>
      </c>
      <c r="C35" s="343">
        <v>-59</v>
      </c>
      <c r="D35" s="344"/>
      <c r="E35" s="344"/>
      <c r="F35" s="339"/>
      <c r="G35" s="339"/>
      <c r="H35" s="339"/>
      <c r="I35" s="340"/>
      <c r="J35" s="340"/>
      <c r="K35" s="340"/>
      <c r="L35" s="341"/>
      <c r="M35" s="341"/>
      <c r="N35" s="341"/>
      <c r="O35" s="341"/>
      <c r="P35" s="341"/>
      <c r="Q35" s="341"/>
      <c r="R35" s="341"/>
      <c r="S35" s="341"/>
      <c r="T35" s="341"/>
      <c r="U35" s="341"/>
      <c r="V35" s="341"/>
    </row>
    <row r="36" spans="1:22" ht="6.75" customHeight="1">
      <c r="A36" s="342" t="s">
        <v>131</v>
      </c>
      <c r="B36" s="343">
        <v>261</v>
      </c>
      <c r="C36" s="343">
        <v>-223</v>
      </c>
      <c r="D36" s="344"/>
      <c r="E36" s="344"/>
      <c r="F36" s="339"/>
      <c r="G36" s="339"/>
      <c r="H36" s="339"/>
      <c r="I36" s="340"/>
      <c r="J36" s="340"/>
      <c r="K36" s="340"/>
      <c r="L36" s="341"/>
      <c r="M36" s="341"/>
      <c r="N36" s="341"/>
      <c r="O36" s="341"/>
      <c r="P36" s="341"/>
      <c r="Q36" s="341"/>
      <c r="R36" s="341"/>
      <c r="S36" s="341"/>
      <c r="T36" s="341"/>
      <c r="U36" s="341"/>
      <c r="V36" s="341"/>
    </row>
    <row r="37" spans="1:22" ht="6.75" customHeight="1">
      <c r="A37" s="342" t="s">
        <v>132</v>
      </c>
      <c r="B37" s="343">
        <v>101</v>
      </c>
      <c r="C37" s="343">
        <v>-87</v>
      </c>
      <c r="D37" s="344"/>
      <c r="E37" s="344"/>
      <c r="F37" s="339"/>
      <c r="G37" s="339"/>
      <c r="H37" s="339"/>
      <c r="I37" s="340"/>
      <c r="J37" s="340"/>
      <c r="K37" s="340"/>
      <c r="L37" s="341"/>
      <c r="M37" s="341"/>
      <c r="N37" s="341"/>
      <c r="O37" s="341"/>
      <c r="P37" s="341"/>
      <c r="Q37" s="341"/>
      <c r="R37" s="341"/>
      <c r="S37" s="341"/>
      <c r="T37" s="341"/>
      <c r="U37" s="341"/>
      <c r="V37" s="341"/>
    </row>
    <row r="38" spans="1:22" ht="6.75" customHeight="1">
      <c r="A38" s="342" t="s">
        <v>133</v>
      </c>
      <c r="B38" s="343">
        <v>176</v>
      </c>
      <c r="C38" s="343">
        <v>-213</v>
      </c>
      <c r="D38" s="344"/>
      <c r="E38" s="344"/>
      <c r="F38" s="339"/>
      <c r="G38" s="339"/>
      <c r="H38" s="339"/>
      <c r="I38" s="340"/>
      <c r="J38" s="340"/>
      <c r="K38" s="340"/>
      <c r="L38" s="341"/>
      <c r="M38" s="341"/>
      <c r="N38" s="341"/>
      <c r="O38" s="341"/>
      <c r="P38" s="341"/>
      <c r="Q38" s="341"/>
      <c r="R38" s="341"/>
      <c r="S38" s="341"/>
      <c r="T38" s="341"/>
      <c r="U38" s="341"/>
      <c r="V38" s="341"/>
    </row>
    <row r="39" spans="1:22" ht="6.75" customHeight="1">
      <c r="A39" s="342" t="s">
        <v>135</v>
      </c>
      <c r="B39" s="343">
        <v>15</v>
      </c>
      <c r="C39" s="343">
        <v>-12</v>
      </c>
      <c r="D39" s="327"/>
      <c r="E39" s="344"/>
      <c r="F39" s="339"/>
      <c r="G39" s="339"/>
      <c r="H39" s="339"/>
      <c r="I39" s="340"/>
      <c r="J39" s="340"/>
      <c r="K39" s="340"/>
      <c r="L39" s="341"/>
      <c r="M39" s="341"/>
      <c r="N39" s="341"/>
      <c r="O39" s="341"/>
      <c r="P39" s="341"/>
      <c r="Q39" s="341"/>
      <c r="R39" s="341"/>
      <c r="S39" s="341"/>
      <c r="T39" s="341"/>
      <c r="U39" s="341"/>
      <c r="V39" s="341"/>
    </row>
    <row r="40" spans="1:22" ht="6.75" customHeight="1">
      <c r="A40" s="342" t="s">
        <v>136</v>
      </c>
      <c r="B40" s="343">
        <v>15</v>
      </c>
      <c r="C40" s="343">
        <v>-18</v>
      </c>
      <c r="D40" s="327"/>
      <c r="E40" s="344"/>
      <c r="F40" s="339"/>
      <c r="G40" s="339"/>
      <c r="H40" s="339"/>
      <c r="I40" s="340"/>
      <c r="J40" s="340"/>
      <c r="K40" s="340"/>
      <c r="L40" s="341"/>
      <c r="M40" s="341"/>
      <c r="N40" s="341"/>
      <c r="O40" s="341"/>
      <c r="P40" s="341"/>
      <c r="Q40" s="341"/>
      <c r="R40" s="341"/>
      <c r="S40" s="341"/>
      <c r="T40" s="341"/>
      <c r="U40" s="341"/>
      <c r="V40" s="341"/>
    </row>
    <row r="41" spans="1:22" ht="6.75" customHeight="1">
      <c r="A41" s="342" t="s">
        <v>137</v>
      </c>
      <c r="B41" s="343">
        <v>10</v>
      </c>
      <c r="C41" s="343">
        <v>-23</v>
      </c>
      <c r="D41" s="327"/>
      <c r="E41" s="344"/>
      <c r="F41" s="339"/>
      <c r="G41" s="339"/>
      <c r="H41" s="339"/>
      <c r="I41" s="340"/>
      <c r="J41" s="340"/>
      <c r="K41" s="340"/>
      <c r="L41" s="341"/>
      <c r="M41" s="341"/>
      <c r="N41" s="341"/>
      <c r="O41" s="341"/>
      <c r="P41" s="341"/>
      <c r="Q41" s="341"/>
      <c r="R41" s="341"/>
      <c r="S41" s="341"/>
      <c r="T41" s="341"/>
      <c r="U41" s="341"/>
      <c r="V41" s="341"/>
    </row>
    <row r="42" spans="1:22" ht="6.75" customHeight="1">
      <c r="A42" s="342" t="s">
        <v>138</v>
      </c>
      <c r="B42" s="343">
        <v>35</v>
      </c>
      <c r="C42" s="343">
        <v>-2</v>
      </c>
      <c r="D42" s="327"/>
      <c r="E42" s="344"/>
      <c r="F42" s="339"/>
      <c r="G42" s="339"/>
      <c r="H42" s="339"/>
      <c r="I42" s="340"/>
      <c r="J42" s="340"/>
      <c r="K42" s="340"/>
      <c r="L42" s="341"/>
      <c r="M42" s="341"/>
      <c r="N42" s="341"/>
      <c r="O42" s="341"/>
      <c r="P42" s="341"/>
      <c r="Q42" s="341"/>
      <c r="R42" s="341"/>
      <c r="S42" s="341"/>
      <c r="T42" s="341"/>
      <c r="U42" s="341"/>
      <c r="V42" s="341"/>
    </row>
    <row r="43" spans="1:22" ht="6.75" customHeight="1">
      <c r="A43" s="342" t="s">
        <v>139</v>
      </c>
      <c r="B43" s="343">
        <v>9</v>
      </c>
      <c r="C43" s="343">
        <v>-20</v>
      </c>
      <c r="D43" s="327"/>
      <c r="E43" s="344"/>
      <c r="F43" s="339"/>
      <c r="G43" s="339"/>
      <c r="H43" s="339"/>
      <c r="I43" s="340"/>
      <c r="J43" s="340"/>
      <c r="K43" s="340"/>
      <c r="L43" s="341"/>
      <c r="M43" s="341"/>
      <c r="N43" s="341"/>
      <c r="O43" s="341"/>
      <c r="P43" s="341"/>
      <c r="Q43" s="341"/>
      <c r="R43" s="341"/>
      <c r="S43" s="341"/>
      <c r="T43" s="341"/>
      <c r="U43" s="341"/>
      <c r="V43" s="341"/>
    </row>
    <row r="44" spans="1:22" ht="6.75" customHeight="1">
      <c r="A44" s="342" t="s">
        <v>140</v>
      </c>
      <c r="B44" s="343">
        <v>51</v>
      </c>
      <c r="C44" s="343">
        <v>-55</v>
      </c>
      <c r="D44" s="327"/>
      <c r="E44" s="344"/>
      <c r="F44" s="339"/>
      <c r="G44" s="339"/>
      <c r="H44" s="339"/>
      <c r="I44" s="340"/>
      <c r="J44" s="340"/>
      <c r="K44" s="340"/>
      <c r="L44" s="341"/>
      <c r="M44" s="341"/>
      <c r="N44" s="341"/>
      <c r="O44" s="341"/>
      <c r="P44" s="341"/>
      <c r="Q44" s="341"/>
      <c r="R44" s="341"/>
      <c r="S44" s="341"/>
      <c r="T44" s="341"/>
      <c r="U44" s="341"/>
      <c r="V44" s="341"/>
    </row>
    <row r="45" spans="1:22" ht="6.75" customHeight="1">
      <c r="A45" s="342" t="s">
        <v>141</v>
      </c>
      <c r="B45" s="343">
        <v>68</v>
      </c>
      <c r="C45" s="343">
        <v>-63</v>
      </c>
      <c r="D45" s="327"/>
      <c r="E45" s="344"/>
      <c r="F45" s="339"/>
      <c r="G45" s="339"/>
      <c r="H45" s="339"/>
      <c r="I45" s="340"/>
      <c r="J45" s="340"/>
      <c r="K45" s="340"/>
      <c r="L45" s="341"/>
      <c r="M45" s="341"/>
      <c r="N45" s="341"/>
      <c r="O45" s="341"/>
      <c r="P45" s="341"/>
      <c r="Q45" s="341"/>
      <c r="R45" s="341"/>
      <c r="S45" s="341"/>
      <c r="T45" s="341"/>
      <c r="U45" s="341"/>
      <c r="V45" s="341"/>
    </row>
    <row r="46" spans="1:22" ht="6.75" customHeight="1">
      <c r="A46" s="342" t="s">
        <v>142</v>
      </c>
      <c r="B46" s="343">
        <v>30</v>
      </c>
      <c r="C46" s="343">
        <v>-58</v>
      </c>
      <c r="D46" s="327"/>
      <c r="E46" s="344"/>
      <c r="F46" s="339"/>
      <c r="G46" s="339"/>
      <c r="H46" s="339"/>
      <c r="I46" s="340"/>
      <c r="J46" s="340"/>
      <c r="K46" s="340"/>
      <c r="L46" s="341"/>
      <c r="M46" s="341"/>
      <c r="N46" s="341"/>
      <c r="O46" s="341"/>
      <c r="P46" s="341"/>
      <c r="Q46" s="341"/>
      <c r="R46" s="341"/>
      <c r="S46" s="341"/>
      <c r="T46" s="341"/>
      <c r="U46" s="341"/>
      <c r="V46" s="341"/>
    </row>
    <row r="47" spans="1:22" ht="6.75" customHeight="1">
      <c r="A47" s="342" t="s">
        <v>143</v>
      </c>
      <c r="B47" s="343">
        <v>8</v>
      </c>
      <c r="C47" s="343">
        <v>-15</v>
      </c>
      <c r="D47" s="327"/>
      <c r="E47" s="344"/>
      <c r="F47" s="339"/>
      <c r="G47" s="339"/>
      <c r="H47" s="339"/>
      <c r="I47" s="340"/>
      <c r="J47" s="340"/>
      <c r="K47" s="340"/>
      <c r="L47" s="341"/>
      <c r="M47" s="341"/>
      <c r="N47" s="341"/>
      <c r="O47" s="341"/>
      <c r="P47" s="341"/>
      <c r="Q47" s="341"/>
      <c r="R47" s="341"/>
      <c r="S47" s="341"/>
      <c r="T47" s="341"/>
      <c r="U47" s="341"/>
      <c r="V47" s="341"/>
    </row>
    <row r="48" spans="1:22" ht="6.75" customHeight="1">
      <c r="A48" s="342" t="s">
        <v>144</v>
      </c>
      <c r="B48" s="343">
        <v>1</v>
      </c>
      <c r="C48" s="343">
        <v>-27</v>
      </c>
      <c r="D48" s="327"/>
      <c r="E48" s="344"/>
      <c r="F48" s="339"/>
      <c r="G48" s="339"/>
      <c r="H48" s="339"/>
      <c r="I48" s="340"/>
      <c r="J48" s="340"/>
      <c r="K48" s="340"/>
      <c r="L48" s="341"/>
      <c r="M48" s="341"/>
      <c r="N48" s="341"/>
      <c r="O48" s="341"/>
      <c r="P48" s="341"/>
      <c r="Q48" s="341"/>
      <c r="R48" s="341"/>
      <c r="S48" s="341"/>
      <c r="T48" s="341"/>
      <c r="U48" s="341"/>
      <c r="V48" s="341"/>
    </row>
    <row r="49" spans="1:22" ht="6.75" customHeight="1">
      <c r="A49" s="342" t="s">
        <v>145</v>
      </c>
      <c r="B49" s="343">
        <v>7</v>
      </c>
      <c r="C49" s="343">
        <v>-19</v>
      </c>
      <c r="D49" s="327"/>
      <c r="E49" s="344"/>
      <c r="F49" s="339"/>
      <c r="G49" s="339"/>
      <c r="H49" s="339"/>
      <c r="I49" s="340"/>
      <c r="J49" s="340"/>
      <c r="K49" s="340"/>
      <c r="L49" s="341"/>
      <c r="M49" s="341"/>
      <c r="N49" s="341"/>
      <c r="O49" s="341"/>
      <c r="P49" s="341"/>
      <c r="Q49" s="341"/>
      <c r="R49" s="341"/>
      <c r="S49" s="341"/>
      <c r="T49" s="341"/>
      <c r="U49" s="341"/>
      <c r="V49" s="341"/>
    </row>
    <row r="50" spans="1:22" ht="6.75" customHeight="1">
      <c r="A50" s="342" t="s">
        <v>146</v>
      </c>
      <c r="B50" s="343">
        <v>48</v>
      </c>
      <c r="C50" s="343">
        <v>-16</v>
      </c>
      <c r="D50" s="327"/>
      <c r="E50" s="344"/>
      <c r="F50" s="339"/>
      <c r="G50" s="339"/>
      <c r="H50" s="339"/>
      <c r="I50" s="340"/>
      <c r="J50" s="340"/>
      <c r="K50" s="340"/>
      <c r="L50" s="341"/>
      <c r="M50" s="341"/>
      <c r="N50" s="341"/>
      <c r="O50" s="341"/>
      <c r="P50" s="341"/>
      <c r="Q50" s="341"/>
      <c r="R50" s="341"/>
      <c r="S50" s="341"/>
      <c r="T50" s="341"/>
      <c r="U50" s="341"/>
      <c r="V50" s="341"/>
    </row>
    <row r="51" spans="1:22" ht="6.75" customHeight="1">
      <c r="A51" s="342" t="s">
        <v>147</v>
      </c>
      <c r="B51" s="343">
        <v>27</v>
      </c>
      <c r="C51" s="343">
        <v>-36</v>
      </c>
      <c r="D51" s="327"/>
      <c r="E51" s="344"/>
      <c r="F51" s="339"/>
      <c r="G51" s="339"/>
      <c r="H51" s="339"/>
      <c r="I51" s="340"/>
      <c r="J51" s="340"/>
      <c r="K51" s="340"/>
      <c r="L51" s="341"/>
      <c r="M51" s="341"/>
      <c r="N51" s="341"/>
      <c r="O51" s="341"/>
      <c r="P51" s="341"/>
      <c r="Q51" s="341"/>
      <c r="R51" s="341"/>
      <c r="S51" s="341"/>
      <c r="T51" s="341"/>
      <c r="U51" s="341"/>
      <c r="V51" s="341"/>
    </row>
    <row r="52" spans="1:22" ht="6.75" customHeight="1">
      <c r="A52" s="342" t="s">
        <v>148</v>
      </c>
      <c r="B52" s="343">
        <v>2</v>
      </c>
      <c r="C52" s="343">
        <v>-1</v>
      </c>
      <c r="D52" s="327"/>
      <c r="E52" s="344"/>
      <c r="F52" s="339"/>
      <c r="G52" s="339"/>
      <c r="H52" s="339"/>
      <c r="I52" s="340"/>
      <c r="J52" s="340"/>
      <c r="K52" s="340"/>
      <c r="L52" s="341"/>
      <c r="M52" s="341"/>
      <c r="N52" s="341"/>
      <c r="O52" s="341"/>
      <c r="P52" s="341"/>
      <c r="Q52" s="341"/>
      <c r="R52" s="341"/>
      <c r="S52" s="341"/>
      <c r="T52" s="341"/>
      <c r="U52" s="341"/>
      <c r="V52" s="341"/>
    </row>
    <row r="53" spans="1:22" ht="6.75" customHeight="1">
      <c r="A53" s="342" t="s">
        <v>87</v>
      </c>
      <c r="B53" s="343">
        <f>SUM(B7:B52)</f>
        <v>14397</v>
      </c>
      <c r="C53" s="343">
        <f>SUM(C7:C52)</f>
        <v>-14542</v>
      </c>
      <c r="D53" s="327"/>
      <c r="E53" s="278"/>
      <c r="F53" s="339"/>
      <c r="G53" s="339"/>
      <c r="H53" s="339"/>
      <c r="I53" s="340"/>
      <c r="J53" s="340"/>
      <c r="K53" s="340"/>
      <c r="L53" s="341"/>
      <c r="M53" s="341"/>
      <c r="N53" s="341"/>
      <c r="O53" s="341"/>
      <c r="P53" s="341"/>
      <c r="Q53" s="341"/>
      <c r="R53" s="341"/>
      <c r="S53" s="341"/>
      <c r="T53" s="341"/>
      <c r="U53" s="341"/>
      <c r="V53" s="341"/>
    </row>
    <row r="54" spans="1:22" ht="6.75" customHeight="1">
      <c r="A54" s="347"/>
      <c r="B54" s="348"/>
      <c r="C54" s="348"/>
      <c r="D54" s="327"/>
      <c r="E54" s="278"/>
      <c r="F54" s="339"/>
      <c r="G54" s="339"/>
      <c r="H54" s="339"/>
      <c r="I54" s="340"/>
      <c r="J54" s="340"/>
      <c r="K54" s="340"/>
      <c r="L54" s="341"/>
      <c r="M54" s="341"/>
      <c r="N54" s="341"/>
      <c r="O54" s="341"/>
      <c r="P54" s="341"/>
      <c r="Q54" s="341"/>
      <c r="R54" s="341"/>
      <c r="S54" s="341"/>
      <c r="T54" s="341"/>
      <c r="U54" s="341"/>
      <c r="V54" s="341"/>
    </row>
    <row r="55" spans="1:22" ht="6.75" customHeight="1">
      <c r="A55" s="347"/>
      <c r="B55" s="348"/>
      <c r="C55" s="348"/>
      <c r="D55" s="327"/>
      <c r="E55" s="278"/>
      <c r="F55" s="339"/>
      <c r="G55" s="339"/>
      <c r="H55" s="339"/>
      <c r="I55" s="340"/>
      <c r="J55" s="340"/>
      <c r="K55" s="340"/>
      <c r="L55" s="341"/>
      <c r="M55" s="341"/>
      <c r="N55" s="341"/>
      <c r="O55" s="341"/>
      <c r="P55" s="341"/>
      <c r="Q55" s="341"/>
      <c r="R55" s="341"/>
      <c r="S55" s="341"/>
      <c r="T55" s="341"/>
      <c r="U55" s="341"/>
      <c r="V55" s="341"/>
    </row>
    <row r="56" spans="1:22" ht="6.75" customHeight="1">
      <c r="A56" s="345"/>
      <c r="B56" s="346"/>
      <c r="C56" s="346"/>
      <c r="D56" s="327"/>
      <c r="E56" s="278"/>
      <c r="F56" s="339"/>
      <c r="G56" s="339"/>
      <c r="H56" s="339"/>
      <c r="I56" s="340"/>
      <c r="J56" s="340"/>
      <c r="K56" s="340"/>
      <c r="L56" s="341"/>
      <c r="M56" s="341"/>
      <c r="N56" s="341"/>
      <c r="O56" s="341"/>
      <c r="P56" s="341"/>
      <c r="Q56" s="341"/>
      <c r="R56" s="341"/>
      <c r="S56" s="341"/>
      <c r="T56" s="341"/>
      <c r="U56" s="341"/>
      <c r="V56" s="341"/>
    </row>
    <row r="57" spans="1:22" ht="6.75" customHeight="1">
      <c r="A57" s="345"/>
      <c r="B57" s="346"/>
      <c r="C57" s="346"/>
      <c r="D57" s="327"/>
      <c r="E57" s="278"/>
      <c r="F57" s="339"/>
      <c r="G57" s="339"/>
      <c r="H57" s="339"/>
      <c r="I57" s="340"/>
      <c r="J57" s="340"/>
      <c r="K57" s="340"/>
      <c r="L57" s="341"/>
      <c r="M57" s="341"/>
      <c r="N57" s="341"/>
      <c r="O57" s="341"/>
      <c r="P57" s="341"/>
      <c r="Q57" s="341"/>
      <c r="R57" s="341"/>
      <c r="S57" s="341"/>
      <c r="T57" s="341"/>
      <c r="U57" s="341"/>
      <c r="V57" s="341"/>
    </row>
    <row r="58" spans="1:22" ht="6.75" customHeight="1">
      <c r="A58" s="345"/>
      <c r="B58" s="346"/>
      <c r="C58" s="346"/>
      <c r="D58" s="327"/>
      <c r="E58" s="278"/>
      <c r="F58" s="339"/>
      <c r="G58" s="339"/>
      <c r="H58" s="339"/>
      <c r="I58" s="340"/>
      <c r="J58" s="340"/>
      <c r="K58" s="340"/>
      <c r="L58" s="341"/>
      <c r="M58" s="341"/>
      <c r="N58" s="341"/>
      <c r="O58" s="341"/>
      <c r="P58" s="341"/>
      <c r="Q58" s="341"/>
      <c r="R58" s="341"/>
      <c r="S58" s="341"/>
      <c r="T58" s="341"/>
      <c r="U58" s="341"/>
      <c r="V58" s="341"/>
    </row>
    <row r="59" spans="1:22" ht="6.75" customHeight="1">
      <c r="A59" s="345"/>
      <c r="B59" s="346"/>
      <c r="C59" s="346"/>
      <c r="D59" s="327"/>
      <c r="E59" s="278"/>
      <c r="F59" s="339"/>
      <c r="G59" s="339"/>
      <c r="H59" s="339"/>
      <c r="I59" s="340"/>
      <c r="J59" s="340"/>
      <c r="K59" s="340"/>
      <c r="L59" s="341"/>
      <c r="M59" s="341"/>
      <c r="N59" s="341"/>
      <c r="O59" s="341"/>
      <c r="P59" s="341"/>
      <c r="Q59" s="341"/>
      <c r="R59" s="341"/>
      <c r="S59" s="341"/>
      <c r="T59" s="341"/>
      <c r="U59" s="341"/>
      <c r="V59" s="341"/>
    </row>
    <row r="60" spans="1:22" ht="6.75" customHeight="1">
      <c r="A60" s="345"/>
      <c r="B60" s="346"/>
      <c r="C60" s="346"/>
      <c r="D60" s="327"/>
      <c r="E60" s="338"/>
      <c r="F60" s="339"/>
      <c r="G60" s="339"/>
      <c r="H60" s="339"/>
      <c r="I60" s="340"/>
      <c r="J60" s="340"/>
      <c r="K60" s="340"/>
      <c r="L60" s="341"/>
      <c r="M60" s="341"/>
      <c r="N60" s="341"/>
      <c r="O60" s="341"/>
      <c r="P60" s="341"/>
      <c r="Q60" s="341"/>
      <c r="R60" s="341"/>
      <c r="S60" s="341"/>
      <c r="T60" s="341"/>
      <c r="U60" s="341"/>
      <c r="V60" s="341"/>
    </row>
    <row r="61" spans="1:22" ht="6.75" customHeight="1">
      <c r="A61" s="345"/>
      <c r="B61" s="346"/>
      <c r="C61" s="346"/>
      <c r="D61" s="327"/>
      <c r="E61" s="338"/>
      <c r="F61" s="339"/>
      <c r="G61" s="339"/>
      <c r="H61" s="339"/>
      <c r="I61" s="340"/>
      <c r="J61" s="340"/>
      <c r="K61" s="340"/>
      <c r="L61" s="341"/>
      <c r="M61" s="341"/>
      <c r="N61" s="341"/>
      <c r="O61" s="341"/>
      <c r="P61" s="341"/>
      <c r="Q61" s="341"/>
      <c r="R61" s="341"/>
      <c r="S61" s="341"/>
      <c r="T61" s="341"/>
      <c r="U61" s="341"/>
      <c r="V61" s="341"/>
    </row>
    <row r="62" spans="1:22" ht="6.75" customHeight="1">
      <c r="A62" s="345"/>
      <c r="B62" s="346"/>
      <c r="C62" s="346"/>
      <c r="D62" s="327"/>
      <c r="E62" s="338"/>
      <c r="F62" s="339"/>
      <c r="G62" s="339"/>
      <c r="H62" s="339"/>
      <c r="I62" s="340"/>
      <c r="J62" s="340"/>
      <c r="K62" s="340"/>
      <c r="L62" s="341"/>
      <c r="M62" s="341"/>
      <c r="N62" s="341"/>
      <c r="O62" s="341"/>
      <c r="P62" s="341"/>
      <c r="Q62" s="341"/>
      <c r="R62" s="341"/>
      <c r="S62" s="341"/>
      <c r="T62" s="341"/>
      <c r="U62" s="341"/>
      <c r="V62" s="341"/>
    </row>
    <row r="63" spans="1:22" ht="6.75" customHeight="1">
      <c r="A63" s="345"/>
      <c r="B63" s="346"/>
      <c r="C63" s="346"/>
      <c r="D63" s="327"/>
      <c r="E63" s="338"/>
      <c r="F63" s="339"/>
      <c r="G63" s="339"/>
      <c r="H63" s="339"/>
      <c r="I63" s="340"/>
      <c r="J63" s="340"/>
      <c r="K63" s="340"/>
      <c r="L63" s="341"/>
      <c r="M63" s="341"/>
      <c r="N63" s="341"/>
      <c r="O63" s="341"/>
      <c r="P63" s="341"/>
      <c r="Q63" s="341"/>
      <c r="R63" s="341"/>
      <c r="S63" s="341"/>
      <c r="T63" s="341"/>
      <c r="U63" s="341"/>
      <c r="V63" s="341"/>
    </row>
    <row r="64" spans="1:22" ht="87" customHeight="1">
      <c r="A64" s="345"/>
      <c r="B64" s="346"/>
      <c r="C64" s="596"/>
      <c r="D64" s="596"/>
      <c r="E64" s="596"/>
      <c r="F64" s="596"/>
      <c r="G64" s="596"/>
      <c r="H64" s="596"/>
      <c r="I64" s="349"/>
      <c r="J64" s="349"/>
      <c r="K64" s="597"/>
      <c r="L64" s="597"/>
      <c r="M64" s="597"/>
      <c r="N64" s="597"/>
      <c r="O64" s="597"/>
      <c r="P64" s="341"/>
      <c r="Q64" s="341"/>
      <c r="R64" s="341"/>
      <c r="S64" s="341"/>
      <c r="T64" s="341"/>
      <c r="U64" s="341"/>
      <c r="V64" s="341"/>
    </row>
    <row r="65" spans="1:11" ht="80.25" customHeight="1">
      <c r="A65" s="345"/>
      <c r="B65" s="346"/>
      <c r="C65" s="346"/>
      <c r="D65" s="327"/>
      <c r="E65" s="278"/>
      <c r="I65" s="350"/>
      <c r="J65" s="350"/>
      <c r="K65" s="351"/>
    </row>
    <row r="66" spans="1:11" ht="80.25" customHeight="1">
      <c r="A66" s="345"/>
      <c r="B66" s="346"/>
      <c r="C66" s="346"/>
      <c r="D66" s="327"/>
      <c r="E66" s="278"/>
      <c r="I66" s="350"/>
      <c r="K66" s="352"/>
    </row>
    <row r="67" spans="1:11" ht="18.75">
      <c r="A67" s="353" t="s">
        <v>150</v>
      </c>
      <c r="B67" s="346"/>
      <c r="C67" s="346"/>
      <c r="D67" s="327"/>
      <c r="E67" s="278"/>
    </row>
    <row r="68" spans="1:11" ht="18.75">
      <c r="A68" s="303" t="s">
        <v>91</v>
      </c>
      <c r="B68" s="346"/>
      <c r="C68" s="346"/>
      <c r="D68" s="327"/>
      <c r="E68" s="278"/>
    </row>
    <row r="69" spans="1:11" ht="18.75">
      <c r="A69" s="303" t="s">
        <v>92</v>
      </c>
      <c r="B69" s="346"/>
      <c r="C69" s="346"/>
      <c r="D69" s="327"/>
      <c r="E69" s="278"/>
    </row>
    <row r="70" spans="1:11" ht="18.75">
      <c r="A70" s="345"/>
      <c r="B70" s="346"/>
      <c r="C70" s="346"/>
      <c r="D70" s="327"/>
      <c r="E70" s="278"/>
    </row>
    <row r="71" spans="1:11" ht="18.75">
      <c r="A71" s="345"/>
      <c r="B71" s="346"/>
      <c r="C71" s="346"/>
      <c r="D71" s="327"/>
      <c r="E71" s="278"/>
    </row>
    <row r="72" spans="1:11" ht="18.75">
      <c r="A72" s="345"/>
      <c r="B72" s="346"/>
      <c r="C72" s="346"/>
      <c r="D72" s="327"/>
      <c r="E72" s="278"/>
    </row>
    <row r="73" spans="1:11" ht="18.75">
      <c r="A73" s="345"/>
      <c r="B73" s="346"/>
      <c r="C73" s="346"/>
      <c r="D73" s="327"/>
      <c r="E73" s="278"/>
    </row>
    <row r="74" spans="1:11" ht="18.75">
      <c r="A74" s="345"/>
      <c r="B74" s="346"/>
      <c r="C74" s="346"/>
      <c r="D74" s="327"/>
      <c r="E74" s="278"/>
    </row>
    <row r="75" spans="1:11" ht="18.75">
      <c r="A75" s="345"/>
      <c r="B75" s="346"/>
      <c r="C75" s="346"/>
      <c r="D75" s="327"/>
      <c r="E75" s="278"/>
    </row>
    <row r="76" spans="1:11" ht="18.75">
      <c r="A76" s="345"/>
      <c r="B76" s="346"/>
      <c r="C76" s="346"/>
      <c r="D76" s="327"/>
      <c r="E76" s="278"/>
    </row>
    <row r="77" spans="1:11">
      <c r="A77" s="278"/>
      <c r="B77" s="278"/>
      <c r="C77" s="278"/>
      <c r="D77" s="278"/>
      <c r="E77" s="278"/>
    </row>
    <row r="78" spans="1:11">
      <c r="B78" s="276"/>
      <c r="C78" s="276"/>
      <c r="D78" s="276"/>
      <c r="E78" s="276"/>
    </row>
    <row r="79" spans="1:11">
      <c r="B79" s="276"/>
      <c r="C79" s="276"/>
      <c r="D79" s="276"/>
      <c r="E79" s="276"/>
    </row>
    <row r="80" spans="1:11" ht="18">
      <c r="A80" s="335"/>
    </row>
    <row r="81" spans="1:1" ht="18">
      <c r="A81" s="336"/>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5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37E2B-3FA1-4696-8397-22F3DA392BBF}">
  <sheetPr>
    <pageSetUpPr fitToPage="1"/>
  </sheetPr>
  <dimension ref="A1:Z68"/>
  <sheetViews>
    <sheetView view="pageBreakPreview" topLeftCell="A5" zoomScale="60" zoomScaleNormal="55" workbookViewId="0">
      <selection activeCell="N39" sqref="N39"/>
    </sheetView>
  </sheetViews>
  <sheetFormatPr baseColWidth="10" defaultColWidth="11.42578125"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c r="Z1" s="126"/>
    </row>
    <row r="2" spans="1:26" ht="90" customHeight="1">
      <c r="A2" s="598" t="s">
        <v>151</v>
      </c>
      <c r="B2" s="598"/>
      <c r="C2" s="598"/>
      <c r="D2" s="598"/>
      <c r="E2" s="598"/>
      <c r="F2" s="598"/>
      <c r="G2" s="598"/>
      <c r="H2" s="598"/>
      <c r="I2" s="598"/>
      <c r="J2" s="598"/>
      <c r="K2" s="598"/>
      <c r="L2" s="598"/>
      <c r="M2" s="598"/>
      <c r="N2" s="598"/>
      <c r="O2" s="598"/>
      <c r="P2" s="598"/>
      <c r="Q2" s="598"/>
      <c r="R2" s="598"/>
      <c r="S2" s="598"/>
      <c r="T2" s="598"/>
      <c r="U2" s="598"/>
      <c r="V2" s="598"/>
      <c r="W2" s="598"/>
      <c r="X2" s="598"/>
      <c r="Y2" s="598"/>
      <c r="Z2" s="598"/>
    </row>
    <row r="3" spans="1:26" ht="27.95" customHeight="1">
      <c r="A3" s="598" t="str">
        <f>UPPER(CONCATENATE("Febrero 2024"))</f>
        <v>FEBRERO 2024</v>
      </c>
      <c r="B3" s="598"/>
      <c r="C3" s="598"/>
      <c r="D3" s="598"/>
      <c r="E3" s="598"/>
      <c r="F3" s="598"/>
      <c r="G3" s="598"/>
      <c r="H3" s="598"/>
      <c r="I3" s="598"/>
      <c r="J3" s="598"/>
      <c r="K3" s="598"/>
      <c r="L3" s="598"/>
      <c r="M3" s="598"/>
      <c r="N3" s="598"/>
      <c r="O3" s="598"/>
      <c r="P3" s="598"/>
      <c r="Q3" s="598"/>
      <c r="R3" s="598"/>
      <c r="S3" s="598"/>
      <c r="T3" s="598"/>
      <c r="U3" s="598"/>
      <c r="V3" s="598"/>
      <c r="W3" s="598"/>
      <c r="X3" s="598"/>
      <c r="Y3" s="598"/>
      <c r="Z3" s="598"/>
    </row>
    <row r="4" spans="1:26">
      <c r="A4" s="134"/>
      <c r="B4" s="126"/>
      <c r="C4" s="126"/>
      <c r="D4" s="126"/>
      <c r="E4" s="126"/>
      <c r="F4" s="126"/>
      <c r="G4" s="126"/>
      <c r="H4" s="126"/>
      <c r="I4" s="126"/>
      <c r="J4" s="126"/>
      <c r="K4" s="126"/>
      <c r="L4" s="126"/>
      <c r="M4" s="126"/>
      <c r="N4" s="126"/>
      <c r="O4" s="126"/>
      <c r="P4" s="126"/>
      <c r="Q4" s="126"/>
      <c r="R4" s="126"/>
      <c r="S4" s="126"/>
      <c r="T4" s="126"/>
      <c r="U4" s="126"/>
      <c r="V4" s="126"/>
      <c r="W4" s="126"/>
      <c r="X4" s="126"/>
      <c r="Y4" s="126"/>
      <c r="Z4" s="126"/>
    </row>
    <row r="5" spans="1:26" ht="38.25">
      <c r="A5" s="599" t="s">
        <v>94</v>
      </c>
      <c r="B5" s="133"/>
      <c r="C5" s="599" t="s">
        <v>152</v>
      </c>
      <c r="D5" s="599"/>
      <c r="E5" s="599"/>
      <c r="F5" s="599"/>
      <c r="G5" s="599"/>
      <c r="H5" s="599"/>
      <c r="I5" s="599"/>
      <c r="J5" s="599"/>
      <c r="K5" s="599"/>
      <c r="L5" s="299"/>
      <c r="M5" s="133"/>
      <c r="N5" s="599" t="s">
        <v>153</v>
      </c>
      <c r="O5" s="599"/>
      <c r="P5" s="599"/>
      <c r="Q5" s="599"/>
      <c r="R5" s="599"/>
      <c r="S5" s="599"/>
      <c r="T5" s="599"/>
      <c r="U5" s="599"/>
      <c r="V5" s="599"/>
      <c r="W5" s="299"/>
      <c r="X5" s="598"/>
      <c r="Y5" s="599" t="s">
        <v>154</v>
      </c>
      <c r="Z5" s="599" t="s">
        <v>52</v>
      </c>
    </row>
    <row r="6" spans="1:26" ht="38.25">
      <c r="A6" s="599"/>
      <c r="B6" s="133"/>
      <c r="C6" s="599" t="s">
        <v>155</v>
      </c>
      <c r="D6" s="599"/>
      <c r="E6" s="599"/>
      <c r="F6" s="300"/>
      <c r="G6" s="599" t="s">
        <v>156</v>
      </c>
      <c r="H6" s="599"/>
      <c r="I6" s="599"/>
      <c r="J6" s="300"/>
      <c r="K6" s="599" t="s">
        <v>87</v>
      </c>
      <c r="L6" s="600" t="s">
        <v>52</v>
      </c>
      <c r="M6" s="133"/>
      <c r="N6" s="599" t="s">
        <v>155</v>
      </c>
      <c r="O6" s="599"/>
      <c r="P6" s="599"/>
      <c r="Q6" s="300"/>
      <c r="R6" s="599" t="s">
        <v>156</v>
      </c>
      <c r="S6" s="599"/>
      <c r="T6" s="599"/>
      <c r="U6" s="300"/>
      <c r="V6" s="599" t="s">
        <v>87</v>
      </c>
      <c r="W6" s="600" t="s">
        <v>52</v>
      </c>
      <c r="X6" s="598"/>
      <c r="Y6" s="599"/>
      <c r="Z6" s="599"/>
    </row>
    <row r="7" spans="1:26" ht="38.25">
      <c r="A7" s="599"/>
      <c r="B7" s="133"/>
      <c r="C7" s="300" t="s">
        <v>100</v>
      </c>
      <c r="D7" s="300" t="s">
        <v>101</v>
      </c>
      <c r="E7" s="300" t="s">
        <v>134</v>
      </c>
      <c r="F7" s="300" t="s">
        <v>52</v>
      </c>
      <c r="G7" s="300" t="s">
        <v>100</v>
      </c>
      <c r="H7" s="300" t="s">
        <v>101</v>
      </c>
      <c r="I7" s="300" t="s">
        <v>134</v>
      </c>
      <c r="J7" s="300" t="s">
        <v>52</v>
      </c>
      <c r="K7" s="599"/>
      <c r="L7" s="600"/>
      <c r="M7" s="133"/>
      <c r="N7" s="300" t="s">
        <v>100</v>
      </c>
      <c r="O7" s="300" t="s">
        <v>101</v>
      </c>
      <c r="P7" s="300" t="s">
        <v>134</v>
      </c>
      <c r="Q7" s="300" t="s">
        <v>52</v>
      </c>
      <c r="R7" s="300" t="s">
        <v>100</v>
      </c>
      <c r="S7" s="300" t="s">
        <v>101</v>
      </c>
      <c r="T7" s="300" t="s">
        <v>134</v>
      </c>
      <c r="U7" s="300" t="s">
        <v>52</v>
      </c>
      <c r="V7" s="599"/>
      <c r="W7" s="600"/>
      <c r="X7" s="598"/>
      <c r="Y7" s="599"/>
      <c r="Z7" s="599"/>
    </row>
    <row r="8" spans="1:26" ht="8.1" customHeight="1">
      <c r="A8" s="134"/>
      <c r="B8" s="134"/>
      <c r="C8" s="134"/>
      <c r="D8" s="134"/>
      <c r="E8" s="134"/>
      <c r="F8" s="134"/>
      <c r="G8" s="134"/>
      <c r="H8" s="134"/>
      <c r="I8" s="134"/>
      <c r="J8" s="134"/>
      <c r="K8" s="134"/>
      <c r="L8" s="134"/>
      <c r="M8" s="134"/>
      <c r="N8" s="134"/>
      <c r="O8" s="134"/>
      <c r="P8" s="134"/>
      <c r="Q8" s="134"/>
      <c r="R8" s="134"/>
      <c r="S8" s="134"/>
      <c r="T8" s="134"/>
      <c r="U8" s="134"/>
      <c r="V8" s="134"/>
      <c r="W8" s="134"/>
      <c r="X8" s="134"/>
      <c r="Y8" s="134"/>
      <c r="Z8" s="134"/>
    </row>
    <row r="9" spans="1:26" ht="18.75">
      <c r="A9" s="261" t="s">
        <v>102</v>
      </c>
      <c r="B9" s="134"/>
      <c r="C9" s="135">
        <v>460</v>
      </c>
      <c r="D9" s="135">
        <v>45</v>
      </c>
      <c r="E9" s="168">
        <v>505</v>
      </c>
      <c r="F9" s="135">
        <v>28.28</v>
      </c>
      <c r="G9" s="251">
        <v>1215</v>
      </c>
      <c r="H9" s="135">
        <v>66</v>
      </c>
      <c r="I9" s="252">
        <v>1281</v>
      </c>
      <c r="J9" s="135">
        <v>71.72</v>
      </c>
      <c r="K9" s="252">
        <v>1786</v>
      </c>
      <c r="L9" s="135">
        <v>89.08</v>
      </c>
      <c r="M9" s="134"/>
      <c r="N9" s="135">
        <v>102</v>
      </c>
      <c r="O9" s="135">
        <v>17</v>
      </c>
      <c r="P9" s="168">
        <v>119</v>
      </c>
      <c r="Q9" s="135">
        <v>54.34</v>
      </c>
      <c r="R9" s="135">
        <v>89</v>
      </c>
      <c r="S9" s="135">
        <v>11</v>
      </c>
      <c r="T9" s="168">
        <v>100</v>
      </c>
      <c r="U9" s="135">
        <v>45.66</v>
      </c>
      <c r="V9" s="168">
        <v>219</v>
      </c>
      <c r="W9" s="135">
        <v>10.92</v>
      </c>
      <c r="X9" s="134"/>
      <c r="Y9" s="252">
        <v>2005</v>
      </c>
      <c r="Z9" s="135">
        <v>0.86</v>
      </c>
    </row>
    <row r="10" spans="1:26" ht="18.75">
      <c r="A10" s="261" t="s">
        <v>103</v>
      </c>
      <c r="B10" s="134"/>
      <c r="C10" s="251">
        <v>4881</v>
      </c>
      <c r="D10" s="135">
        <v>248</v>
      </c>
      <c r="E10" s="252">
        <v>5129</v>
      </c>
      <c r="F10" s="135">
        <v>46.55</v>
      </c>
      <c r="G10" s="251">
        <v>5705</v>
      </c>
      <c r="H10" s="135">
        <v>184</v>
      </c>
      <c r="I10" s="252">
        <v>5889</v>
      </c>
      <c r="J10" s="135">
        <v>53.45</v>
      </c>
      <c r="K10" s="252">
        <v>11018</v>
      </c>
      <c r="L10" s="135">
        <v>82.78</v>
      </c>
      <c r="M10" s="134"/>
      <c r="N10" s="251">
        <v>1248</v>
      </c>
      <c r="O10" s="135">
        <v>114</v>
      </c>
      <c r="P10" s="252">
        <v>1362</v>
      </c>
      <c r="Q10" s="135">
        <v>59.42</v>
      </c>
      <c r="R10" s="135">
        <v>853</v>
      </c>
      <c r="S10" s="135">
        <v>77</v>
      </c>
      <c r="T10" s="168">
        <v>930</v>
      </c>
      <c r="U10" s="135">
        <v>40.58</v>
      </c>
      <c r="V10" s="252">
        <v>2292</v>
      </c>
      <c r="W10" s="135">
        <v>17.22</v>
      </c>
      <c r="X10" s="134"/>
      <c r="Y10" s="252">
        <v>13310</v>
      </c>
      <c r="Z10" s="135">
        <v>5.72</v>
      </c>
    </row>
    <row r="11" spans="1:26" ht="18.75">
      <c r="A11" s="261" t="s">
        <v>104</v>
      </c>
      <c r="B11" s="134"/>
      <c r="C11" s="135">
        <v>356</v>
      </c>
      <c r="D11" s="135">
        <v>10</v>
      </c>
      <c r="E11" s="168">
        <v>366</v>
      </c>
      <c r="F11" s="135">
        <v>33.520000000000003</v>
      </c>
      <c r="G11" s="135">
        <v>712</v>
      </c>
      <c r="H11" s="135">
        <v>14</v>
      </c>
      <c r="I11" s="168">
        <v>726</v>
      </c>
      <c r="J11" s="135">
        <v>66.48</v>
      </c>
      <c r="K11" s="252">
        <v>1092</v>
      </c>
      <c r="L11" s="135">
        <v>90.4</v>
      </c>
      <c r="M11" s="134"/>
      <c r="N11" s="135">
        <v>44</v>
      </c>
      <c r="O11" s="135">
        <v>4</v>
      </c>
      <c r="P11" s="168">
        <v>48</v>
      </c>
      <c r="Q11" s="135">
        <v>41.38</v>
      </c>
      <c r="R11" s="135">
        <v>64</v>
      </c>
      <c r="S11" s="135">
        <v>4</v>
      </c>
      <c r="T11" s="168">
        <v>68</v>
      </c>
      <c r="U11" s="135">
        <v>58.62</v>
      </c>
      <c r="V11" s="168">
        <v>116</v>
      </c>
      <c r="W11" s="135">
        <v>9.6</v>
      </c>
      <c r="X11" s="134"/>
      <c r="Y11" s="252">
        <v>1208</v>
      </c>
      <c r="Z11" s="135">
        <v>0.52</v>
      </c>
    </row>
    <row r="12" spans="1:26" ht="18.75">
      <c r="A12" s="261" t="s">
        <v>105</v>
      </c>
      <c r="B12" s="134"/>
      <c r="C12" s="135">
        <v>202</v>
      </c>
      <c r="D12" s="135">
        <v>9</v>
      </c>
      <c r="E12" s="168">
        <v>211</v>
      </c>
      <c r="F12" s="135">
        <v>22.3</v>
      </c>
      <c r="G12" s="135">
        <v>721</v>
      </c>
      <c r="H12" s="135">
        <v>14</v>
      </c>
      <c r="I12" s="168">
        <v>735</v>
      </c>
      <c r="J12" s="135">
        <v>77.7</v>
      </c>
      <c r="K12" s="168">
        <v>946</v>
      </c>
      <c r="L12" s="135">
        <v>92.93</v>
      </c>
      <c r="M12" s="134"/>
      <c r="N12" s="135">
        <v>28</v>
      </c>
      <c r="O12" s="135">
        <v>2</v>
      </c>
      <c r="P12" s="168">
        <v>30</v>
      </c>
      <c r="Q12" s="135">
        <v>41.67</v>
      </c>
      <c r="R12" s="135">
        <v>40</v>
      </c>
      <c r="S12" s="135">
        <v>2</v>
      </c>
      <c r="T12" s="168">
        <v>42</v>
      </c>
      <c r="U12" s="135">
        <v>58.33</v>
      </c>
      <c r="V12" s="168">
        <v>72</v>
      </c>
      <c r="W12" s="135">
        <v>7.07</v>
      </c>
      <c r="X12" s="134"/>
      <c r="Y12" s="252">
        <v>1018</v>
      </c>
      <c r="Z12" s="135">
        <v>0.44</v>
      </c>
    </row>
    <row r="13" spans="1:26" ht="18.75">
      <c r="A13" s="261" t="s">
        <v>106</v>
      </c>
      <c r="B13" s="134"/>
      <c r="C13" s="251">
        <v>2298</v>
      </c>
      <c r="D13" s="135">
        <v>158</v>
      </c>
      <c r="E13" s="252">
        <v>2456</v>
      </c>
      <c r="F13" s="135">
        <v>46.52</v>
      </c>
      <c r="G13" s="251">
        <v>2720</v>
      </c>
      <c r="H13" s="135">
        <v>103</v>
      </c>
      <c r="I13" s="252">
        <v>2823</v>
      </c>
      <c r="J13" s="135">
        <v>53.48</v>
      </c>
      <c r="K13" s="252">
        <v>5279</v>
      </c>
      <c r="L13" s="135">
        <v>95.6</v>
      </c>
      <c r="M13" s="134"/>
      <c r="N13" s="135">
        <v>75</v>
      </c>
      <c r="O13" s="135">
        <v>1</v>
      </c>
      <c r="P13" s="168">
        <v>76</v>
      </c>
      <c r="Q13" s="135">
        <v>31.28</v>
      </c>
      <c r="R13" s="135">
        <v>155</v>
      </c>
      <c r="S13" s="135">
        <v>12</v>
      </c>
      <c r="T13" s="168">
        <v>167</v>
      </c>
      <c r="U13" s="135">
        <v>68.72</v>
      </c>
      <c r="V13" s="168">
        <v>243</v>
      </c>
      <c r="W13" s="135">
        <v>4.4000000000000004</v>
      </c>
      <c r="X13" s="134"/>
      <c r="Y13" s="252">
        <v>5522</v>
      </c>
      <c r="Z13" s="135">
        <v>2.37</v>
      </c>
    </row>
    <row r="14" spans="1:26" ht="18.75">
      <c r="A14" s="261" t="s">
        <v>107</v>
      </c>
      <c r="B14" s="134"/>
      <c r="C14" s="251">
        <v>2397</v>
      </c>
      <c r="D14" s="135">
        <v>142</v>
      </c>
      <c r="E14" s="252">
        <v>2539</v>
      </c>
      <c r="F14" s="135">
        <v>33.79</v>
      </c>
      <c r="G14" s="251">
        <v>4773</v>
      </c>
      <c r="H14" s="135">
        <v>201</v>
      </c>
      <c r="I14" s="252">
        <v>4974</v>
      </c>
      <c r="J14" s="135">
        <v>66.209999999999994</v>
      </c>
      <c r="K14" s="252">
        <v>7513</v>
      </c>
      <c r="L14" s="135">
        <v>85.66</v>
      </c>
      <c r="M14" s="134"/>
      <c r="N14" s="135">
        <v>486</v>
      </c>
      <c r="O14" s="135">
        <v>65</v>
      </c>
      <c r="P14" s="168">
        <v>551</v>
      </c>
      <c r="Q14" s="135">
        <v>43.8</v>
      </c>
      <c r="R14" s="135">
        <v>640</v>
      </c>
      <c r="S14" s="135">
        <v>67</v>
      </c>
      <c r="T14" s="168">
        <v>707</v>
      </c>
      <c r="U14" s="135">
        <v>56.2</v>
      </c>
      <c r="V14" s="252">
        <v>1258</v>
      </c>
      <c r="W14" s="135">
        <v>14.34</v>
      </c>
      <c r="X14" s="134"/>
      <c r="Y14" s="252">
        <v>8771</v>
      </c>
      <c r="Z14" s="135">
        <v>3.77</v>
      </c>
    </row>
    <row r="15" spans="1:26" ht="18.75">
      <c r="A15" s="261" t="s">
        <v>108</v>
      </c>
      <c r="B15" s="134"/>
      <c r="C15" s="251">
        <v>5327</v>
      </c>
      <c r="D15" s="135">
        <v>561</v>
      </c>
      <c r="E15" s="252">
        <v>5888</v>
      </c>
      <c r="F15" s="135">
        <v>25.74</v>
      </c>
      <c r="G15" s="251">
        <v>16183</v>
      </c>
      <c r="H15" s="135">
        <v>807</v>
      </c>
      <c r="I15" s="252">
        <v>16990</v>
      </c>
      <c r="J15" s="135">
        <v>74.260000000000005</v>
      </c>
      <c r="K15" s="252">
        <v>22878</v>
      </c>
      <c r="L15" s="135">
        <v>89.73</v>
      </c>
      <c r="M15" s="134"/>
      <c r="N15" s="135">
        <v>402</v>
      </c>
      <c r="O15" s="135">
        <v>58</v>
      </c>
      <c r="P15" s="168">
        <v>460</v>
      </c>
      <c r="Q15" s="135">
        <v>17.559999999999999</v>
      </c>
      <c r="R15" s="251">
        <v>2055</v>
      </c>
      <c r="S15" s="135">
        <v>104</v>
      </c>
      <c r="T15" s="252">
        <v>2159</v>
      </c>
      <c r="U15" s="135">
        <v>82.44</v>
      </c>
      <c r="V15" s="252">
        <v>2619</v>
      </c>
      <c r="W15" s="135">
        <v>10.27</v>
      </c>
      <c r="X15" s="134"/>
      <c r="Y15" s="252">
        <v>25497</v>
      </c>
      <c r="Z15" s="135">
        <v>10.96</v>
      </c>
    </row>
    <row r="16" spans="1:26" ht="18.75">
      <c r="A16" s="261" t="s">
        <v>109</v>
      </c>
      <c r="B16" s="134"/>
      <c r="C16" s="251">
        <v>1944</v>
      </c>
      <c r="D16" s="135">
        <v>98</v>
      </c>
      <c r="E16" s="252">
        <v>2042</v>
      </c>
      <c r="F16" s="135">
        <v>47.27</v>
      </c>
      <c r="G16" s="251">
        <v>2162</v>
      </c>
      <c r="H16" s="135">
        <v>116</v>
      </c>
      <c r="I16" s="252">
        <v>2278</v>
      </c>
      <c r="J16" s="135">
        <v>52.73</v>
      </c>
      <c r="K16" s="252">
        <v>4320</v>
      </c>
      <c r="L16" s="135">
        <v>99.52</v>
      </c>
      <c r="M16" s="134"/>
      <c r="N16" s="135">
        <v>4</v>
      </c>
      <c r="O16" s="135"/>
      <c r="P16" s="168">
        <v>4</v>
      </c>
      <c r="Q16" s="135">
        <v>19.05</v>
      </c>
      <c r="R16" s="135">
        <v>13</v>
      </c>
      <c r="S16" s="135">
        <v>4</v>
      </c>
      <c r="T16" s="168">
        <v>17</v>
      </c>
      <c r="U16" s="135">
        <v>80.95</v>
      </c>
      <c r="V16" s="168">
        <v>21</v>
      </c>
      <c r="W16" s="135">
        <v>0.48</v>
      </c>
      <c r="X16" s="134"/>
      <c r="Y16" s="252">
        <v>4341</v>
      </c>
      <c r="Z16" s="135">
        <v>1.87</v>
      </c>
    </row>
    <row r="17" spans="1:26" ht="18.75">
      <c r="A17" s="261" t="s">
        <v>110</v>
      </c>
      <c r="B17" s="134"/>
      <c r="C17" s="135">
        <v>264</v>
      </c>
      <c r="D17" s="135">
        <v>10</v>
      </c>
      <c r="E17" s="168">
        <v>274</v>
      </c>
      <c r="F17" s="135">
        <v>33.54</v>
      </c>
      <c r="G17" s="135">
        <v>529</v>
      </c>
      <c r="H17" s="135">
        <v>14</v>
      </c>
      <c r="I17" s="168">
        <v>543</v>
      </c>
      <c r="J17" s="135">
        <v>66.459999999999994</v>
      </c>
      <c r="K17" s="168">
        <v>817</v>
      </c>
      <c r="L17" s="135">
        <v>67.86</v>
      </c>
      <c r="M17" s="134"/>
      <c r="N17" s="135">
        <v>126</v>
      </c>
      <c r="O17" s="135">
        <v>7</v>
      </c>
      <c r="P17" s="168">
        <v>133</v>
      </c>
      <c r="Q17" s="135">
        <v>34.369999999999997</v>
      </c>
      <c r="R17" s="135">
        <v>238</v>
      </c>
      <c r="S17" s="135">
        <v>16</v>
      </c>
      <c r="T17" s="168">
        <v>254</v>
      </c>
      <c r="U17" s="135">
        <v>65.63</v>
      </c>
      <c r="V17" s="168">
        <v>387</v>
      </c>
      <c r="W17" s="135">
        <v>32.14</v>
      </c>
      <c r="X17" s="134"/>
      <c r="Y17" s="252">
        <v>1204</v>
      </c>
      <c r="Z17" s="135">
        <v>0.52</v>
      </c>
    </row>
    <row r="18" spans="1:26" ht="18.75">
      <c r="A18" s="261" t="s">
        <v>111</v>
      </c>
      <c r="B18" s="134"/>
      <c r="C18" s="251">
        <v>1450</v>
      </c>
      <c r="D18" s="135">
        <v>112</v>
      </c>
      <c r="E18" s="252">
        <v>1562</v>
      </c>
      <c r="F18" s="135">
        <v>38.15</v>
      </c>
      <c r="G18" s="251">
        <v>2389</v>
      </c>
      <c r="H18" s="135">
        <v>143</v>
      </c>
      <c r="I18" s="252">
        <v>2532</v>
      </c>
      <c r="J18" s="135">
        <v>61.85</v>
      </c>
      <c r="K18" s="252">
        <v>4094</v>
      </c>
      <c r="L18" s="135">
        <v>99.08</v>
      </c>
      <c r="M18" s="134"/>
      <c r="N18" s="135">
        <v>4</v>
      </c>
      <c r="O18" s="135"/>
      <c r="P18" s="168">
        <v>4</v>
      </c>
      <c r="Q18" s="135">
        <v>10.53</v>
      </c>
      <c r="R18" s="135">
        <v>32</v>
      </c>
      <c r="S18" s="135">
        <v>2</v>
      </c>
      <c r="T18" s="168">
        <v>34</v>
      </c>
      <c r="U18" s="135">
        <v>89.47</v>
      </c>
      <c r="V18" s="168">
        <v>38</v>
      </c>
      <c r="W18" s="135">
        <v>0.92</v>
      </c>
      <c r="X18" s="134"/>
      <c r="Y18" s="252">
        <v>4132</v>
      </c>
      <c r="Z18" s="135">
        <v>1.78</v>
      </c>
    </row>
    <row r="19" spans="1:26" ht="18.75">
      <c r="A19" s="261" t="s">
        <v>112</v>
      </c>
      <c r="B19" s="134"/>
      <c r="C19" s="251">
        <v>6770</v>
      </c>
      <c r="D19" s="135">
        <v>655</v>
      </c>
      <c r="E19" s="252">
        <v>7425</v>
      </c>
      <c r="F19" s="135">
        <v>21.94</v>
      </c>
      <c r="G19" s="251">
        <v>24981</v>
      </c>
      <c r="H19" s="251">
        <v>1443</v>
      </c>
      <c r="I19" s="252">
        <v>26424</v>
      </c>
      <c r="J19" s="135">
        <v>78.06</v>
      </c>
      <c r="K19" s="252">
        <v>33849</v>
      </c>
      <c r="L19" s="135">
        <v>96.19</v>
      </c>
      <c r="M19" s="134"/>
      <c r="N19" s="135">
        <v>676</v>
      </c>
      <c r="O19" s="135">
        <v>103</v>
      </c>
      <c r="P19" s="168">
        <v>779</v>
      </c>
      <c r="Q19" s="135">
        <v>58.18</v>
      </c>
      <c r="R19" s="135">
        <v>507</v>
      </c>
      <c r="S19" s="135">
        <v>53</v>
      </c>
      <c r="T19" s="168">
        <v>560</v>
      </c>
      <c r="U19" s="135">
        <v>41.82</v>
      </c>
      <c r="V19" s="252">
        <v>1339</v>
      </c>
      <c r="W19" s="135">
        <v>3.81</v>
      </c>
      <c r="X19" s="134"/>
      <c r="Y19" s="252">
        <v>35188</v>
      </c>
      <c r="Z19" s="135">
        <v>15.12</v>
      </c>
    </row>
    <row r="20" spans="1:26" ht="18.75">
      <c r="A20" s="261" t="s">
        <v>113</v>
      </c>
      <c r="B20" s="134"/>
      <c r="C20" s="251">
        <v>2058</v>
      </c>
      <c r="D20" s="135">
        <v>136</v>
      </c>
      <c r="E20" s="252">
        <v>2194</v>
      </c>
      <c r="F20" s="135">
        <v>35.93</v>
      </c>
      <c r="G20" s="251">
        <v>3764</v>
      </c>
      <c r="H20" s="135">
        <v>149</v>
      </c>
      <c r="I20" s="252">
        <v>3913</v>
      </c>
      <c r="J20" s="135">
        <v>64.069999999999993</v>
      </c>
      <c r="K20" s="252">
        <v>6107</v>
      </c>
      <c r="L20" s="135">
        <v>95.57</v>
      </c>
      <c r="M20" s="134"/>
      <c r="N20" s="135">
        <v>65</v>
      </c>
      <c r="O20" s="135">
        <v>20</v>
      </c>
      <c r="P20" s="168">
        <v>85</v>
      </c>
      <c r="Q20" s="135">
        <v>30.04</v>
      </c>
      <c r="R20" s="135">
        <v>173</v>
      </c>
      <c r="S20" s="135">
        <v>25</v>
      </c>
      <c r="T20" s="168">
        <v>198</v>
      </c>
      <c r="U20" s="135">
        <v>69.959999999999994</v>
      </c>
      <c r="V20" s="168">
        <v>283</v>
      </c>
      <c r="W20" s="135">
        <v>4.43</v>
      </c>
      <c r="X20" s="134"/>
      <c r="Y20" s="252">
        <v>6390</v>
      </c>
      <c r="Z20" s="135">
        <v>2.75</v>
      </c>
    </row>
    <row r="21" spans="1:26" ht="18.75">
      <c r="A21" s="261" t="s">
        <v>114</v>
      </c>
      <c r="B21" s="134"/>
      <c r="C21" s="251">
        <v>1049</v>
      </c>
      <c r="D21" s="135">
        <v>92</v>
      </c>
      <c r="E21" s="252">
        <v>1141</v>
      </c>
      <c r="F21" s="135">
        <v>35.21</v>
      </c>
      <c r="G21" s="251">
        <v>2006</v>
      </c>
      <c r="H21" s="135">
        <v>94</v>
      </c>
      <c r="I21" s="252">
        <v>2100</v>
      </c>
      <c r="J21" s="135">
        <v>64.790000000000006</v>
      </c>
      <c r="K21" s="252">
        <v>3241</v>
      </c>
      <c r="L21" s="135">
        <v>81.19</v>
      </c>
      <c r="M21" s="134"/>
      <c r="N21" s="135">
        <v>274</v>
      </c>
      <c r="O21" s="135">
        <v>23</v>
      </c>
      <c r="P21" s="168">
        <v>297</v>
      </c>
      <c r="Q21" s="135">
        <v>39.549999999999997</v>
      </c>
      <c r="R21" s="135">
        <v>441</v>
      </c>
      <c r="S21" s="135">
        <v>13</v>
      </c>
      <c r="T21" s="168">
        <v>454</v>
      </c>
      <c r="U21" s="135">
        <v>60.45</v>
      </c>
      <c r="V21" s="168">
        <v>751</v>
      </c>
      <c r="W21" s="135">
        <v>18.809999999999999</v>
      </c>
      <c r="X21" s="134"/>
      <c r="Y21" s="252">
        <v>3992</v>
      </c>
      <c r="Z21" s="135">
        <v>1.72</v>
      </c>
    </row>
    <row r="22" spans="1:26" ht="18.75">
      <c r="A22" s="261" t="s">
        <v>115</v>
      </c>
      <c r="B22" s="134"/>
      <c r="C22" s="251">
        <v>1438</v>
      </c>
      <c r="D22" s="135">
        <v>144</v>
      </c>
      <c r="E22" s="252">
        <v>1582</v>
      </c>
      <c r="F22" s="135">
        <v>33.4</v>
      </c>
      <c r="G22" s="251">
        <v>2929</v>
      </c>
      <c r="H22" s="135">
        <v>226</v>
      </c>
      <c r="I22" s="252">
        <v>3155</v>
      </c>
      <c r="J22" s="135">
        <v>66.599999999999994</v>
      </c>
      <c r="K22" s="252">
        <v>4737</v>
      </c>
      <c r="L22" s="135">
        <v>93.16</v>
      </c>
      <c r="M22" s="134"/>
      <c r="N22" s="135">
        <v>139</v>
      </c>
      <c r="O22" s="135">
        <v>18</v>
      </c>
      <c r="P22" s="168">
        <v>157</v>
      </c>
      <c r="Q22" s="135">
        <v>45.11</v>
      </c>
      <c r="R22" s="135">
        <v>179</v>
      </c>
      <c r="S22" s="135">
        <v>12</v>
      </c>
      <c r="T22" s="168">
        <v>191</v>
      </c>
      <c r="U22" s="135">
        <v>54.89</v>
      </c>
      <c r="V22" s="168">
        <v>348</v>
      </c>
      <c r="W22" s="135">
        <v>6.84</v>
      </c>
      <c r="X22" s="134"/>
      <c r="Y22" s="252">
        <v>5085</v>
      </c>
      <c r="Z22" s="135">
        <v>2.19</v>
      </c>
    </row>
    <row r="23" spans="1:26" ht="18.75">
      <c r="A23" s="261" t="s">
        <v>116</v>
      </c>
      <c r="B23" s="134"/>
      <c r="C23" s="251">
        <v>6469</v>
      </c>
      <c r="D23" s="135">
        <v>338</v>
      </c>
      <c r="E23" s="252">
        <v>6807</v>
      </c>
      <c r="F23" s="135">
        <v>58.54</v>
      </c>
      <c r="G23" s="251">
        <v>4613</v>
      </c>
      <c r="H23" s="135">
        <v>208</v>
      </c>
      <c r="I23" s="252">
        <v>4821</v>
      </c>
      <c r="J23" s="135">
        <v>41.46</v>
      </c>
      <c r="K23" s="252">
        <v>11628</v>
      </c>
      <c r="L23" s="135">
        <v>87.21</v>
      </c>
      <c r="M23" s="134"/>
      <c r="N23" s="135">
        <v>920</v>
      </c>
      <c r="O23" s="135">
        <v>50</v>
      </c>
      <c r="P23" s="168">
        <v>970</v>
      </c>
      <c r="Q23" s="135">
        <v>56.89</v>
      </c>
      <c r="R23" s="135">
        <v>708</v>
      </c>
      <c r="S23" s="135">
        <v>27</v>
      </c>
      <c r="T23" s="168">
        <v>735</v>
      </c>
      <c r="U23" s="135">
        <v>43.11</v>
      </c>
      <c r="V23" s="252">
        <v>1705</v>
      </c>
      <c r="W23" s="135">
        <v>12.79</v>
      </c>
      <c r="X23" s="134"/>
      <c r="Y23" s="252">
        <v>13333</v>
      </c>
      <c r="Z23" s="135">
        <v>5.73</v>
      </c>
    </row>
    <row r="24" spans="1:26" ht="18.75">
      <c r="A24" s="261" t="s">
        <v>117</v>
      </c>
      <c r="B24" s="134"/>
      <c r="C24" s="251">
        <v>2247</v>
      </c>
      <c r="D24" s="135">
        <v>197</v>
      </c>
      <c r="E24" s="252">
        <v>2444</v>
      </c>
      <c r="F24" s="135">
        <v>47.84</v>
      </c>
      <c r="G24" s="251">
        <v>2574</v>
      </c>
      <c r="H24" s="135">
        <v>91</v>
      </c>
      <c r="I24" s="252">
        <v>2665</v>
      </c>
      <c r="J24" s="135">
        <v>52.16</v>
      </c>
      <c r="K24" s="252">
        <v>5109</v>
      </c>
      <c r="L24" s="135">
        <v>77.94</v>
      </c>
      <c r="M24" s="134"/>
      <c r="N24" s="135">
        <v>841</v>
      </c>
      <c r="O24" s="135">
        <v>69</v>
      </c>
      <c r="P24" s="168">
        <v>910</v>
      </c>
      <c r="Q24" s="135">
        <v>62.93</v>
      </c>
      <c r="R24" s="135">
        <v>531</v>
      </c>
      <c r="S24" s="135">
        <v>5</v>
      </c>
      <c r="T24" s="168">
        <v>536</v>
      </c>
      <c r="U24" s="135">
        <v>37.07</v>
      </c>
      <c r="V24" s="252">
        <v>1446</v>
      </c>
      <c r="W24" s="135">
        <v>22.06</v>
      </c>
      <c r="X24" s="134"/>
      <c r="Y24" s="252">
        <v>6555</v>
      </c>
      <c r="Z24" s="135">
        <v>2.82</v>
      </c>
    </row>
    <row r="25" spans="1:26" ht="18.75">
      <c r="A25" s="261" t="s">
        <v>118</v>
      </c>
      <c r="B25" s="134"/>
      <c r="C25" s="135">
        <v>975</v>
      </c>
      <c r="D25" s="135">
        <v>78</v>
      </c>
      <c r="E25" s="252">
        <v>1053</v>
      </c>
      <c r="F25" s="135">
        <v>29.78</v>
      </c>
      <c r="G25" s="251">
        <v>2328</v>
      </c>
      <c r="H25" s="135">
        <v>155</v>
      </c>
      <c r="I25" s="252">
        <v>2483</v>
      </c>
      <c r="J25" s="135">
        <v>70.22</v>
      </c>
      <c r="K25" s="252">
        <v>3536</v>
      </c>
      <c r="L25" s="135">
        <v>91.13</v>
      </c>
      <c r="M25" s="134"/>
      <c r="N25" s="135">
        <v>137</v>
      </c>
      <c r="O25" s="135">
        <v>4</v>
      </c>
      <c r="P25" s="168">
        <v>141</v>
      </c>
      <c r="Q25" s="135">
        <v>40.99</v>
      </c>
      <c r="R25" s="135">
        <v>199</v>
      </c>
      <c r="S25" s="135">
        <v>4</v>
      </c>
      <c r="T25" s="168">
        <v>203</v>
      </c>
      <c r="U25" s="135">
        <v>59.01</v>
      </c>
      <c r="V25" s="168">
        <v>344</v>
      </c>
      <c r="W25" s="135">
        <v>8.8699999999999992</v>
      </c>
      <c r="X25" s="134"/>
      <c r="Y25" s="252">
        <v>3880</v>
      </c>
      <c r="Z25" s="135">
        <v>1.67</v>
      </c>
    </row>
    <row r="26" spans="1:26" ht="18.75">
      <c r="A26" s="261" t="s">
        <v>119</v>
      </c>
      <c r="B26" s="134"/>
      <c r="C26" s="251">
        <v>1273</v>
      </c>
      <c r="D26" s="135">
        <v>94</v>
      </c>
      <c r="E26" s="252">
        <v>1367</v>
      </c>
      <c r="F26" s="135">
        <v>50.7</v>
      </c>
      <c r="G26" s="251">
        <v>1250</v>
      </c>
      <c r="H26" s="135">
        <v>79</v>
      </c>
      <c r="I26" s="252">
        <v>1329</v>
      </c>
      <c r="J26" s="135">
        <v>49.3</v>
      </c>
      <c r="K26" s="252">
        <v>2696</v>
      </c>
      <c r="L26" s="135">
        <v>98.5</v>
      </c>
      <c r="M26" s="134"/>
      <c r="N26" s="135">
        <v>14</v>
      </c>
      <c r="O26" s="135">
        <v>2</v>
      </c>
      <c r="P26" s="168">
        <v>16</v>
      </c>
      <c r="Q26" s="135">
        <v>39.020000000000003</v>
      </c>
      <c r="R26" s="135">
        <v>23</v>
      </c>
      <c r="S26" s="135">
        <v>2</v>
      </c>
      <c r="T26" s="168">
        <v>25</v>
      </c>
      <c r="U26" s="135">
        <v>60.98</v>
      </c>
      <c r="V26" s="168">
        <v>41</v>
      </c>
      <c r="W26" s="135">
        <v>1.5</v>
      </c>
      <c r="X26" s="134"/>
      <c r="Y26" s="252">
        <v>2737</v>
      </c>
      <c r="Z26" s="135">
        <v>1.18</v>
      </c>
    </row>
    <row r="27" spans="1:26" ht="18.75">
      <c r="A27" s="261" t="s">
        <v>120</v>
      </c>
      <c r="B27" s="134"/>
      <c r="C27" s="251">
        <v>3566</v>
      </c>
      <c r="D27" s="135">
        <v>276</v>
      </c>
      <c r="E27" s="252">
        <v>3842</v>
      </c>
      <c r="F27" s="135">
        <v>40.549999999999997</v>
      </c>
      <c r="G27" s="251">
        <v>5394</v>
      </c>
      <c r="H27" s="135">
        <v>239</v>
      </c>
      <c r="I27" s="252">
        <v>5633</v>
      </c>
      <c r="J27" s="135">
        <v>59.45</v>
      </c>
      <c r="K27" s="252">
        <v>9475</v>
      </c>
      <c r="L27" s="135">
        <v>93.24</v>
      </c>
      <c r="M27" s="134"/>
      <c r="N27" s="135">
        <v>309</v>
      </c>
      <c r="O27" s="135">
        <v>28</v>
      </c>
      <c r="P27" s="168">
        <v>337</v>
      </c>
      <c r="Q27" s="135">
        <v>49.05</v>
      </c>
      <c r="R27" s="135">
        <v>340</v>
      </c>
      <c r="S27" s="135">
        <v>10</v>
      </c>
      <c r="T27" s="168">
        <v>350</v>
      </c>
      <c r="U27" s="135">
        <v>50.95</v>
      </c>
      <c r="V27" s="168">
        <v>687</v>
      </c>
      <c r="W27" s="135">
        <v>6.76</v>
      </c>
      <c r="X27" s="134"/>
      <c r="Y27" s="252">
        <v>10162</v>
      </c>
      <c r="Z27" s="135">
        <v>4.37</v>
      </c>
    </row>
    <row r="28" spans="1:26" ht="18.75">
      <c r="A28" s="261" t="s">
        <v>121</v>
      </c>
      <c r="B28" s="134"/>
      <c r="C28" s="251">
        <v>1884</v>
      </c>
      <c r="D28" s="135">
        <v>91</v>
      </c>
      <c r="E28" s="252">
        <v>1975</v>
      </c>
      <c r="F28" s="135">
        <v>52.17</v>
      </c>
      <c r="G28" s="251">
        <v>1757</v>
      </c>
      <c r="H28" s="135">
        <v>54</v>
      </c>
      <c r="I28" s="252">
        <v>1811</v>
      </c>
      <c r="J28" s="135">
        <v>47.83</v>
      </c>
      <c r="K28" s="252">
        <v>3786</v>
      </c>
      <c r="L28" s="135">
        <v>98.06</v>
      </c>
      <c r="M28" s="134"/>
      <c r="N28" s="135">
        <v>16</v>
      </c>
      <c r="O28" s="135">
        <v>15</v>
      </c>
      <c r="P28" s="168">
        <v>31</v>
      </c>
      <c r="Q28" s="135">
        <v>41.33</v>
      </c>
      <c r="R28" s="135">
        <v>33</v>
      </c>
      <c r="S28" s="135">
        <v>11</v>
      </c>
      <c r="T28" s="168">
        <v>44</v>
      </c>
      <c r="U28" s="135">
        <v>58.67</v>
      </c>
      <c r="V28" s="168">
        <v>75</v>
      </c>
      <c r="W28" s="135">
        <v>1.94</v>
      </c>
      <c r="X28" s="134"/>
      <c r="Y28" s="252">
        <v>3861</v>
      </c>
      <c r="Z28" s="135">
        <v>1.66</v>
      </c>
    </row>
    <row r="29" spans="1:26" ht="18.75">
      <c r="A29" s="261" t="s">
        <v>122</v>
      </c>
      <c r="B29" s="134"/>
      <c r="C29" s="251">
        <v>3718</v>
      </c>
      <c r="D29" s="135">
        <v>337</v>
      </c>
      <c r="E29" s="252">
        <v>4055</v>
      </c>
      <c r="F29" s="135">
        <v>58.23</v>
      </c>
      <c r="G29" s="251">
        <v>2716</v>
      </c>
      <c r="H29" s="135">
        <v>193</v>
      </c>
      <c r="I29" s="252">
        <v>2909</v>
      </c>
      <c r="J29" s="135">
        <v>41.77</v>
      </c>
      <c r="K29" s="252">
        <v>6964</v>
      </c>
      <c r="L29" s="135">
        <v>92.19</v>
      </c>
      <c r="M29" s="134"/>
      <c r="N29" s="135">
        <v>183</v>
      </c>
      <c r="O29" s="135">
        <v>15</v>
      </c>
      <c r="P29" s="168">
        <v>198</v>
      </c>
      <c r="Q29" s="135">
        <v>33.56</v>
      </c>
      <c r="R29" s="135">
        <v>372</v>
      </c>
      <c r="S29" s="135">
        <v>20</v>
      </c>
      <c r="T29" s="168">
        <v>392</v>
      </c>
      <c r="U29" s="135">
        <v>66.44</v>
      </c>
      <c r="V29" s="168">
        <v>590</v>
      </c>
      <c r="W29" s="135">
        <v>7.81</v>
      </c>
      <c r="X29" s="134"/>
      <c r="Y29" s="252">
        <v>7554</v>
      </c>
      <c r="Z29" s="135">
        <v>3.25</v>
      </c>
    </row>
    <row r="30" spans="1:26" ht="18.75">
      <c r="A30" s="261" t="s">
        <v>123</v>
      </c>
      <c r="B30" s="134"/>
      <c r="C30" s="135">
        <v>793</v>
      </c>
      <c r="D30" s="135">
        <v>50</v>
      </c>
      <c r="E30" s="168">
        <v>843</v>
      </c>
      <c r="F30" s="135">
        <v>29.27</v>
      </c>
      <c r="G30" s="251">
        <v>1928</v>
      </c>
      <c r="H30" s="135">
        <v>109</v>
      </c>
      <c r="I30" s="252">
        <v>2037</v>
      </c>
      <c r="J30" s="135">
        <v>70.73</v>
      </c>
      <c r="K30" s="252">
        <v>2880</v>
      </c>
      <c r="L30" s="135">
        <v>94.64</v>
      </c>
      <c r="M30" s="134"/>
      <c r="N30" s="135">
        <v>21</v>
      </c>
      <c r="O30" s="135">
        <v>2</v>
      </c>
      <c r="P30" s="168">
        <v>23</v>
      </c>
      <c r="Q30" s="135">
        <v>14.11</v>
      </c>
      <c r="R30" s="135">
        <v>137</v>
      </c>
      <c r="S30" s="135">
        <v>3</v>
      </c>
      <c r="T30" s="168">
        <v>140</v>
      </c>
      <c r="U30" s="135">
        <v>85.89</v>
      </c>
      <c r="V30" s="168">
        <v>163</v>
      </c>
      <c r="W30" s="135">
        <v>5.36</v>
      </c>
      <c r="X30" s="134"/>
      <c r="Y30" s="252">
        <v>3043</v>
      </c>
      <c r="Z30" s="135">
        <v>1.31</v>
      </c>
    </row>
    <row r="31" spans="1:26" ht="18.75">
      <c r="A31" s="261" t="s">
        <v>124</v>
      </c>
      <c r="B31" s="134"/>
      <c r="C31" s="251">
        <v>2202</v>
      </c>
      <c r="D31" s="135">
        <v>154</v>
      </c>
      <c r="E31" s="252">
        <v>2356</v>
      </c>
      <c r="F31" s="135">
        <v>68.27</v>
      </c>
      <c r="G31" s="251">
        <v>1066</v>
      </c>
      <c r="H31" s="135">
        <v>29</v>
      </c>
      <c r="I31" s="252">
        <v>1095</v>
      </c>
      <c r="J31" s="135">
        <v>31.73</v>
      </c>
      <c r="K31" s="252">
        <v>3451</v>
      </c>
      <c r="L31" s="135">
        <v>91.98</v>
      </c>
      <c r="M31" s="134"/>
      <c r="N31" s="135">
        <v>95</v>
      </c>
      <c r="O31" s="135">
        <v>9</v>
      </c>
      <c r="P31" s="168">
        <v>104</v>
      </c>
      <c r="Q31" s="135">
        <v>34.549999999999997</v>
      </c>
      <c r="R31" s="135">
        <v>188</v>
      </c>
      <c r="S31" s="135">
        <v>9</v>
      </c>
      <c r="T31" s="168">
        <v>197</v>
      </c>
      <c r="U31" s="135">
        <v>65.45</v>
      </c>
      <c r="V31" s="168">
        <v>301</v>
      </c>
      <c r="W31" s="135">
        <v>8.02</v>
      </c>
      <c r="X31" s="134"/>
      <c r="Y31" s="252">
        <v>3752</v>
      </c>
      <c r="Z31" s="135">
        <v>1.61</v>
      </c>
    </row>
    <row r="32" spans="1:26" ht="18.75">
      <c r="A32" s="261" t="s">
        <v>125</v>
      </c>
      <c r="B32" s="134"/>
      <c r="C32" s="251">
        <v>1933</v>
      </c>
      <c r="D32" s="135">
        <v>112</v>
      </c>
      <c r="E32" s="252">
        <v>2045</v>
      </c>
      <c r="F32" s="135">
        <v>69.959999999999994</v>
      </c>
      <c r="G32" s="135">
        <v>846</v>
      </c>
      <c r="H32" s="135">
        <v>32</v>
      </c>
      <c r="I32" s="168">
        <v>878</v>
      </c>
      <c r="J32" s="135">
        <v>30.04</v>
      </c>
      <c r="K32" s="252">
        <v>2923</v>
      </c>
      <c r="L32" s="135">
        <v>93.33</v>
      </c>
      <c r="M32" s="134"/>
      <c r="N32" s="135">
        <v>88</v>
      </c>
      <c r="O32" s="135">
        <v>6</v>
      </c>
      <c r="P32" s="168">
        <v>94</v>
      </c>
      <c r="Q32" s="135">
        <v>44.98</v>
      </c>
      <c r="R32" s="135">
        <v>111</v>
      </c>
      <c r="S32" s="135">
        <v>4</v>
      </c>
      <c r="T32" s="168">
        <v>115</v>
      </c>
      <c r="U32" s="135">
        <v>55.02</v>
      </c>
      <c r="V32" s="168">
        <v>209</v>
      </c>
      <c r="W32" s="135">
        <v>6.67</v>
      </c>
      <c r="X32" s="134"/>
      <c r="Y32" s="252">
        <v>3132</v>
      </c>
      <c r="Z32" s="135">
        <v>1.35</v>
      </c>
    </row>
    <row r="33" spans="1:26" ht="18.75">
      <c r="A33" s="261" t="s">
        <v>126</v>
      </c>
      <c r="B33" s="134"/>
      <c r="C33" s="251">
        <v>1095</v>
      </c>
      <c r="D33" s="135">
        <v>31</v>
      </c>
      <c r="E33" s="252">
        <v>1126</v>
      </c>
      <c r="F33" s="135">
        <v>32.4</v>
      </c>
      <c r="G33" s="251">
        <v>2275</v>
      </c>
      <c r="H33" s="135">
        <v>74</v>
      </c>
      <c r="I33" s="252">
        <v>2349</v>
      </c>
      <c r="J33" s="135">
        <v>67.599999999999994</v>
      </c>
      <c r="K33" s="252">
        <v>3475</v>
      </c>
      <c r="L33" s="135">
        <v>85.07</v>
      </c>
      <c r="M33" s="134"/>
      <c r="N33" s="135">
        <v>230</v>
      </c>
      <c r="O33" s="135">
        <v>8</v>
      </c>
      <c r="P33" s="168">
        <v>238</v>
      </c>
      <c r="Q33" s="135">
        <v>39.020000000000003</v>
      </c>
      <c r="R33" s="135">
        <v>348</v>
      </c>
      <c r="S33" s="135">
        <v>24</v>
      </c>
      <c r="T33" s="168">
        <v>372</v>
      </c>
      <c r="U33" s="135">
        <v>60.98</v>
      </c>
      <c r="V33" s="168">
        <v>610</v>
      </c>
      <c r="W33" s="135">
        <v>14.93</v>
      </c>
      <c r="X33" s="134"/>
      <c r="Y33" s="252">
        <v>4085</v>
      </c>
      <c r="Z33" s="135">
        <v>1.76</v>
      </c>
    </row>
    <row r="34" spans="1:26" ht="18.75">
      <c r="A34" s="261" t="s">
        <v>127</v>
      </c>
      <c r="B34" s="134"/>
      <c r="C34" s="251">
        <v>3672</v>
      </c>
      <c r="D34" s="135">
        <v>288</v>
      </c>
      <c r="E34" s="252">
        <v>3960</v>
      </c>
      <c r="F34" s="135">
        <v>36.85</v>
      </c>
      <c r="G34" s="251">
        <v>6540</v>
      </c>
      <c r="H34" s="135">
        <v>246</v>
      </c>
      <c r="I34" s="252">
        <v>6786</v>
      </c>
      <c r="J34" s="135">
        <v>63.15</v>
      </c>
      <c r="K34" s="252">
        <v>10746</v>
      </c>
      <c r="L34" s="135">
        <v>97.87</v>
      </c>
      <c r="M34" s="134"/>
      <c r="N34" s="135">
        <v>33</v>
      </c>
      <c r="O34" s="135">
        <v>30</v>
      </c>
      <c r="P34" s="168">
        <v>63</v>
      </c>
      <c r="Q34" s="135">
        <v>26.92</v>
      </c>
      <c r="R34" s="135">
        <v>111</v>
      </c>
      <c r="S34" s="135">
        <v>60</v>
      </c>
      <c r="T34" s="168">
        <v>171</v>
      </c>
      <c r="U34" s="135">
        <v>73.08</v>
      </c>
      <c r="V34" s="168">
        <v>234</v>
      </c>
      <c r="W34" s="135">
        <v>2.13</v>
      </c>
      <c r="X34" s="134"/>
      <c r="Y34" s="252">
        <v>10980</v>
      </c>
      <c r="Z34" s="135">
        <v>4.72</v>
      </c>
    </row>
    <row r="35" spans="1:26" ht="18.75">
      <c r="A35" s="261" t="s">
        <v>128</v>
      </c>
      <c r="B35" s="134"/>
      <c r="C35" s="251">
        <v>1087</v>
      </c>
      <c r="D35" s="135">
        <v>77</v>
      </c>
      <c r="E35" s="252">
        <v>1164</v>
      </c>
      <c r="F35" s="135">
        <v>28.76</v>
      </c>
      <c r="G35" s="251">
        <v>2782</v>
      </c>
      <c r="H35" s="135">
        <v>101</v>
      </c>
      <c r="I35" s="252">
        <v>2883</v>
      </c>
      <c r="J35" s="135">
        <v>71.239999999999995</v>
      </c>
      <c r="K35" s="252">
        <v>4047</v>
      </c>
      <c r="L35" s="135">
        <v>98.66</v>
      </c>
      <c r="M35" s="134"/>
      <c r="N35" s="135">
        <v>35</v>
      </c>
      <c r="O35" s="135">
        <v>1</v>
      </c>
      <c r="P35" s="168">
        <v>36</v>
      </c>
      <c r="Q35" s="135">
        <v>65.45</v>
      </c>
      <c r="R35" s="135">
        <v>19</v>
      </c>
      <c r="S35" s="135"/>
      <c r="T35" s="168">
        <v>19</v>
      </c>
      <c r="U35" s="135">
        <v>34.549999999999997</v>
      </c>
      <c r="V35" s="168">
        <v>55</v>
      </c>
      <c r="W35" s="135">
        <v>1.34</v>
      </c>
      <c r="X35" s="134"/>
      <c r="Y35" s="252">
        <v>4102</v>
      </c>
      <c r="Z35" s="135">
        <v>1.76</v>
      </c>
    </row>
    <row r="36" spans="1:26" ht="18.75">
      <c r="A36" s="261" t="s">
        <v>129</v>
      </c>
      <c r="B36" s="134"/>
      <c r="C36" s="135">
        <v>867</v>
      </c>
      <c r="D36" s="135">
        <v>70</v>
      </c>
      <c r="E36" s="168">
        <v>937</v>
      </c>
      <c r="F36" s="135">
        <v>27.48</v>
      </c>
      <c r="G36" s="251">
        <v>2356</v>
      </c>
      <c r="H36" s="135">
        <v>117</v>
      </c>
      <c r="I36" s="252">
        <v>2473</v>
      </c>
      <c r="J36" s="135">
        <v>72.52</v>
      </c>
      <c r="K36" s="252">
        <v>3410</v>
      </c>
      <c r="L36" s="135">
        <v>85.21</v>
      </c>
      <c r="M36" s="134"/>
      <c r="N36" s="135">
        <v>181</v>
      </c>
      <c r="O36" s="135">
        <v>18</v>
      </c>
      <c r="P36" s="168">
        <v>199</v>
      </c>
      <c r="Q36" s="135">
        <v>33.61</v>
      </c>
      <c r="R36" s="135">
        <v>373</v>
      </c>
      <c r="S36" s="135">
        <v>20</v>
      </c>
      <c r="T36" s="168">
        <v>393</v>
      </c>
      <c r="U36" s="135">
        <v>66.39</v>
      </c>
      <c r="V36" s="168">
        <v>592</v>
      </c>
      <c r="W36" s="135">
        <v>14.79</v>
      </c>
      <c r="X36" s="134"/>
      <c r="Y36" s="252">
        <v>4002</v>
      </c>
      <c r="Z36" s="135">
        <v>1.72</v>
      </c>
    </row>
    <row r="37" spans="1:26" ht="18.75">
      <c r="A37" s="261" t="s">
        <v>130</v>
      </c>
      <c r="B37" s="134"/>
      <c r="C37" s="135">
        <v>607</v>
      </c>
      <c r="D37" s="135">
        <v>57</v>
      </c>
      <c r="E37" s="168">
        <v>664</v>
      </c>
      <c r="F37" s="135">
        <v>75.89</v>
      </c>
      <c r="G37" s="135">
        <v>195</v>
      </c>
      <c r="H37" s="135">
        <v>16</v>
      </c>
      <c r="I37" s="168">
        <v>211</v>
      </c>
      <c r="J37" s="135">
        <v>24.11</v>
      </c>
      <c r="K37" s="168">
        <v>875</v>
      </c>
      <c r="L37" s="135">
        <v>83.1</v>
      </c>
      <c r="M37" s="134"/>
      <c r="N37" s="135">
        <v>63</v>
      </c>
      <c r="O37" s="135">
        <v>2</v>
      </c>
      <c r="P37" s="168">
        <v>65</v>
      </c>
      <c r="Q37" s="135">
        <v>36.520000000000003</v>
      </c>
      <c r="R37" s="135">
        <v>111</v>
      </c>
      <c r="S37" s="135">
        <v>2</v>
      </c>
      <c r="T37" s="168">
        <v>113</v>
      </c>
      <c r="U37" s="135">
        <v>63.48</v>
      </c>
      <c r="V37" s="168">
        <v>178</v>
      </c>
      <c r="W37" s="135">
        <v>16.899999999999999</v>
      </c>
      <c r="X37" s="134"/>
      <c r="Y37" s="252">
        <v>1053</v>
      </c>
      <c r="Z37" s="135">
        <v>0.45</v>
      </c>
    </row>
    <row r="38" spans="1:26" ht="18.75">
      <c r="A38" s="261" t="s">
        <v>131</v>
      </c>
      <c r="B38" s="134"/>
      <c r="C38" s="251">
        <v>4619</v>
      </c>
      <c r="D38" s="135">
        <v>378</v>
      </c>
      <c r="E38" s="252">
        <v>4997</v>
      </c>
      <c r="F38" s="135">
        <v>63.88</v>
      </c>
      <c r="G38" s="251">
        <v>2680</v>
      </c>
      <c r="H38" s="135">
        <v>145</v>
      </c>
      <c r="I38" s="252">
        <v>2825</v>
      </c>
      <c r="J38" s="135">
        <v>36.119999999999997</v>
      </c>
      <c r="K38" s="252">
        <v>7822</v>
      </c>
      <c r="L38" s="135">
        <v>97.62</v>
      </c>
      <c r="M38" s="134"/>
      <c r="N38" s="135">
        <v>65</v>
      </c>
      <c r="O38" s="135">
        <v>11</v>
      </c>
      <c r="P38" s="168">
        <v>76</v>
      </c>
      <c r="Q38" s="135">
        <v>39.79</v>
      </c>
      <c r="R38" s="135">
        <v>105</v>
      </c>
      <c r="S38" s="135">
        <v>10</v>
      </c>
      <c r="T38" s="168">
        <v>115</v>
      </c>
      <c r="U38" s="135">
        <v>60.21</v>
      </c>
      <c r="V38" s="168">
        <v>191</v>
      </c>
      <c r="W38" s="135">
        <v>2.38</v>
      </c>
      <c r="X38" s="134"/>
      <c r="Y38" s="252">
        <v>8013</v>
      </c>
      <c r="Z38" s="135">
        <v>3.44</v>
      </c>
    </row>
    <row r="39" spans="1:26" ht="18.75">
      <c r="A39" s="261" t="s">
        <v>132</v>
      </c>
      <c r="B39" s="134"/>
      <c r="C39" s="135">
        <v>595</v>
      </c>
      <c r="D39" s="135">
        <v>29</v>
      </c>
      <c r="E39" s="168">
        <v>624</v>
      </c>
      <c r="F39" s="135">
        <v>37.17</v>
      </c>
      <c r="G39" s="251">
        <v>1029</v>
      </c>
      <c r="H39" s="135">
        <v>26</v>
      </c>
      <c r="I39" s="252">
        <v>1055</v>
      </c>
      <c r="J39" s="135">
        <v>62.84</v>
      </c>
      <c r="K39" s="252">
        <v>1679</v>
      </c>
      <c r="L39" s="135">
        <v>95.83</v>
      </c>
      <c r="M39" s="134"/>
      <c r="N39" s="135">
        <v>30</v>
      </c>
      <c r="O39" s="135">
        <v>2</v>
      </c>
      <c r="P39" s="168">
        <v>32</v>
      </c>
      <c r="Q39" s="135">
        <v>43.84</v>
      </c>
      <c r="R39" s="135">
        <v>39</v>
      </c>
      <c r="S39" s="135">
        <v>2</v>
      </c>
      <c r="T39" s="168">
        <v>41</v>
      </c>
      <c r="U39" s="135">
        <v>56.16</v>
      </c>
      <c r="V39" s="168">
        <v>73</v>
      </c>
      <c r="W39" s="135">
        <v>4.17</v>
      </c>
      <c r="X39" s="134"/>
      <c r="Y39" s="252">
        <v>1752</v>
      </c>
      <c r="Z39" s="135">
        <v>0.75</v>
      </c>
    </row>
    <row r="40" spans="1:26" ht="18.75">
      <c r="A40" s="261" t="s">
        <v>133</v>
      </c>
      <c r="B40" s="134"/>
      <c r="C40" s="135">
        <v>353</v>
      </c>
      <c r="D40" s="135">
        <v>60</v>
      </c>
      <c r="E40" s="168">
        <v>413</v>
      </c>
      <c r="F40" s="135">
        <v>28.88</v>
      </c>
      <c r="G40" s="135">
        <v>956</v>
      </c>
      <c r="H40" s="135">
        <v>61</v>
      </c>
      <c r="I40" s="252">
        <v>1017</v>
      </c>
      <c r="J40" s="135">
        <v>71.12</v>
      </c>
      <c r="K40" s="252">
        <v>1430</v>
      </c>
      <c r="L40" s="135">
        <v>62.01</v>
      </c>
      <c r="M40" s="134"/>
      <c r="N40" s="135">
        <v>214</v>
      </c>
      <c r="O40" s="135">
        <v>24</v>
      </c>
      <c r="P40" s="168">
        <v>238</v>
      </c>
      <c r="Q40" s="135">
        <v>27.17</v>
      </c>
      <c r="R40" s="135">
        <v>597</v>
      </c>
      <c r="S40" s="135">
        <v>41</v>
      </c>
      <c r="T40" s="168">
        <v>638</v>
      </c>
      <c r="U40" s="135">
        <v>72.83</v>
      </c>
      <c r="V40" s="168">
        <v>876</v>
      </c>
      <c r="W40" s="135">
        <v>37.99</v>
      </c>
      <c r="X40" s="134"/>
      <c r="Y40" s="252">
        <v>2306</v>
      </c>
      <c r="Z40" s="135">
        <v>0.99</v>
      </c>
    </row>
    <row r="41" spans="1:26" ht="8.1" customHeight="1">
      <c r="A41" s="136"/>
      <c r="B41" s="134"/>
      <c r="C41" s="136"/>
      <c r="D41" s="136"/>
      <c r="E41" s="136"/>
      <c r="F41" s="136"/>
      <c r="G41" s="136"/>
      <c r="H41" s="136"/>
      <c r="I41" s="136"/>
      <c r="J41" s="136"/>
      <c r="K41" s="136"/>
      <c r="L41" s="136"/>
      <c r="M41" s="134"/>
      <c r="N41" s="136"/>
      <c r="O41" s="136"/>
      <c r="P41" s="136"/>
      <c r="Q41" s="136"/>
      <c r="R41" s="136"/>
      <c r="S41" s="136"/>
      <c r="T41" s="136"/>
      <c r="U41" s="136"/>
      <c r="V41" s="136"/>
      <c r="W41" s="136"/>
      <c r="X41" s="134"/>
      <c r="Y41" s="136"/>
      <c r="Z41" s="136"/>
    </row>
    <row r="42" spans="1:26" ht="18.75">
      <c r="A42" s="138" t="s">
        <v>134</v>
      </c>
      <c r="B42" s="134"/>
      <c r="C42" s="253">
        <v>68849</v>
      </c>
      <c r="D42" s="253">
        <v>5137</v>
      </c>
      <c r="E42" s="253">
        <v>73986</v>
      </c>
      <c r="F42" s="138">
        <v>34.9</v>
      </c>
      <c r="G42" s="253">
        <v>114074</v>
      </c>
      <c r="H42" s="253">
        <v>5549</v>
      </c>
      <c r="I42" s="253">
        <v>119623</v>
      </c>
      <c r="J42" s="138">
        <v>56.44</v>
      </c>
      <c r="K42" s="253">
        <v>193609</v>
      </c>
      <c r="L42" s="137">
        <v>91.34</v>
      </c>
      <c r="M42" s="134"/>
      <c r="N42" s="253">
        <v>7148</v>
      </c>
      <c r="O42" s="138">
        <v>728</v>
      </c>
      <c r="P42" s="253">
        <v>7876</v>
      </c>
      <c r="Q42" s="138">
        <v>3.72</v>
      </c>
      <c r="R42" s="253">
        <v>9824</v>
      </c>
      <c r="S42" s="138">
        <v>656</v>
      </c>
      <c r="T42" s="253">
        <v>10480</v>
      </c>
      <c r="U42" s="138">
        <v>4.9400000000000004</v>
      </c>
      <c r="V42" s="253">
        <v>18356</v>
      </c>
      <c r="W42" s="137">
        <v>8.66</v>
      </c>
      <c r="X42" s="134"/>
      <c r="Y42" s="253">
        <v>211965</v>
      </c>
      <c r="Z42" s="138">
        <v>91.1</v>
      </c>
    </row>
    <row r="43" spans="1:26" ht="8.1" customHeight="1">
      <c r="A43" s="136"/>
      <c r="B43" s="134"/>
      <c r="C43" s="136"/>
      <c r="D43" s="136"/>
      <c r="E43" s="136"/>
      <c r="F43" s="136"/>
      <c r="G43" s="136"/>
      <c r="H43" s="136"/>
      <c r="I43" s="136"/>
      <c r="J43" s="136"/>
      <c r="K43" s="136"/>
      <c r="L43" s="136"/>
      <c r="M43" s="134"/>
      <c r="N43" s="136"/>
      <c r="O43" s="136"/>
      <c r="P43" s="136"/>
      <c r="Q43" s="136"/>
      <c r="R43" s="136"/>
      <c r="S43" s="136"/>
      <c r="T43" s="136"/>
      <c r="U43" s="136"/>
      <c r="V43" s="136"/>
      <c r="W43" s="136"/>
      <c r="X43" s="134"/>
      <c r="Y43" s="136"/>
      <c r="Z43" s="136"/>
    </row>
    <row r="44" spans="1:26" ht="18.75">
      <c r="A44" s="261" t="s">
        <v>135</v>
      </c>
      <c r="B44" s="134"/>
      <c r="C44" s="135">
        <v>26</v>
      </c>
      <c r="D44" s="135"/>
      <c r="E44" s="168">
        <v>26</v>
      </c>
      <c r="F44" s="135">
        <v>26.53</v>
      </c>
      <c r="G44" s="135">
        <v>72</v>
      </c>
      <c r="H44" s="135"/>
      <c r="I44" s="168">
        <v>72</v>
      </c>
      <c r="J44" s="135">
        <v>73.47</v>
      </c>
      <c r="K44" s="168">
        <v>98</v>
      </c>
      <c r="L44" s="135">
        <v>17.100000000000001</v>
      </c>
      <c r="M44" s="134"/>
      <c r="N44" s="135">
        <v>315</v>
      </c>
      <c r="O44" s="135"/>
      <c r="P44" s="168">
        <v>315</v>
      </c>
      <c r="Q44" s="135">
        <v>66.319999999999993</v>
      </c>
      <c r="R44" s="135">
        <v>160</v>
      </c>
      <c r="S44" s="135"/>
      <c r="T44" s="168">
        <v>160</v>
      </c>
      <c r="U44" s="135">
        <v>33.68</v>
      </c>
      <c r="V44" s="168">
        <v>475</v>
      </c>
      <c r="W44" s="135">
        <v>82.9</v>
      </c>
      <c r="X44" s="134"/>
      <c r="Y44" s="168">
        <v>573</v>
      </c>
      <c r="Z44" s="135">
        <v>0.25</v>
      </c>
    </row>
    <row r="45" spans="1:26" ht="18.75">
      <c r="A45" s="261" t="s">
        <v>136</v>
      </c>
      <c r="B45" s="134"/>
      <c r="C45" s="135">
        <v>256</v>
      </c>
      <c r="D45" s="135"/>
      <c r="E45" s="168">
        <v>256</v>
      </c>
      <c r="F45" s="135">
        <v>16.940000000000001</v>
      </c>
      <c r="G45" s="251">
        <v>1255</v>
      </c>
      <c r="H45" s="135"/>
      <c r="I45" s="252">
        <v>1255</v>
      </c>
      <c r="J45" s="135">
        <v>83.06</v>
      </c>
      <c r="K45" s="252">
        <v>1511</v>
      </c>
      <c r="L45" s="135">
        <v>65.7</v>
      </c>
      <c r="M45" s="134"/>
      <c r="N45" s="135">
        <v>336</v>
      </c>
      <c r="O45" s="135"/>
      <c r="P45" s="168">
        <v>336</v>
      </c>
      <c r="Q45" s="135">
        <v>42.59</v>
      </c>
      <c r="R45" s="135">
        <v>453</v>
      </c>
      <c r="S45" s="135"/>
      <c r="T45" s="168">
        <v>453</v>
      </c>
      <c r="U45" s="135">
        <v>57.41</v>
      </c>
      <c r="V45" s="168">
        <v>789</v>
      </c>
      <c r="W45" s="135">
        <v>34.299999999999997</v>
      </c>
      <c r="X45" s="134"/>
      <c r="Y45" s="252">
        <v>2300</v>
      </c>
      <c r="Z45" s="135">
        <v>0.99</v>
      </c>
    </row>
    <row r="46" spans="1:26" ht="18.75">
      <c r="A46" s="261" t="s">
        <v>137</v>
      </c>
      <c r="B46" s="134"/>
      <c r="C46" s="135">
        <v>172</v>
      </c>
      <c r="D46" s="135"/>
      <c r="E46" s="168">
        <v>172</v>
      </c>
      <c r="F46" s="135">
        <v>19.18</v>
      </c>
      <c r="G46" s="135">
        <v>725</v>
      </c>
      <c r="H46" s="135"/>
      <c r="I46" s="168">
        <v>725</v>
      </c>
      <c r="J46" s="135">
        <v>80.83</v>
      </c>
      <c r="K46" s="168">
        <v>897</v>
      </c>
      <c r="L46" s="135">
        <v>53.01</v>
      </c>
      <c r="M46" s="134"/>
      <c r="N46" s="135">
        <v>257</v>
      </c>
      <c r="O46" s="135"/>
      <c r="P46" s="168">
        <v>257</v>
      </c>
      <c r="Q46" s="135">
        <v>32.33</v>
      </c>
      <c r="R46" s="135">
        <v>538</v>
      </c>
      <c r="S46" s="135"/>
      <c r="T46" s="168">
        <v>538</v>
      </c>
      <c r="U46" s="135">
        <v>67.67</v>
      </c>
      <c r="V46" s="168">
        <v>795</v>
      </c>
      <c r="W46" s="135">
        <v>46.99</v>
      </c>
      <c r="X46" s="134"/>
      <c r="Y46" s="252">
        <v>1692</v>
      </c>
      <c r="Z46" s="135">
        <v>0.73</v>
      </c>
    </row>
    <row r="47" spans="1:26" ht="18.75">
      <c r="A47" s="261" t="s">
        <v>138</v>
      </c>
      <c r="B47" s="134"/>
      <c r="C47" s="135">
        <v>6</v>
      </c>
      <c r="D47" s="135"/>
      <c r="E47" s="168">
        <v>6</v>
      </c>
      <c r="F47" s="135">
        <v>10.53</v>
      </c>
      <c r="G47" s="135">
        <v>51</v>
      </c>
      <c r="H47" s="135"/>
      <c r="I47" s="168">
        <v>51</v>
      </c>
      <c r="J47" s="135">
        <v>89.47</v>
      </c>
      <c r="K47" s="168">
        <v>57</v>
      </c>
      <c r="L47" s="135">
        <v>36.08</v>
      </c>
      <c r="M47" s="134"/>
      <c r="N47" s="135">
        <v>10</v>
      </c>
      <c r="O47" s="135"/>
      <c r="P47" s="168">
        <v>10</v>
      </c>
      <c r="Q47" s="135">
        <v>9.9</v>
      </c>
      <c r="R47" s="135">
        <v>91</v>
      </c>
      <c r="S47" s="135"/>
      <c r="T47" s="168">
        <v>91</v>
      </c>
      <c r="U47" s="135">
        <v>90.1</v>
      </c>
      <c r="V47" s="168">
        <v>101</v>
      </c>
      <c r="W47" s="135">
        <v>63.92</v>
      </c>
      <c r="X47" s="134"/>
      <c r="Y47" s="168">
        <v>158</v>
      </c>
      <c r="Z47" s="135">
        <v>7.0000000000000007E-2</v>
      </c>
    </row>
    <row r="48" spans="1:26" ht="18.75">
      <c r="A48" s="261" t="s">
        <v>139</v>
      </c>
      <c r="B48" s="134"/>
      <c r="C48" s="135">
        <v>24</v>
      </c>
      <c r="D48" s="135"/>
      <c r="E48" s="168">
        <v>24</v>
      </c>
      <c r="F48" s="135">
        <v>10.08</v>
      </c>
      <c r="G48" s="135">
        <v>214</v>
      </c>
      <c r="H48" s="135"/>
      <c r="I48" s="168">
        <v>214</v>
      </c>
      <c r="J48" s="135">
        <v>89.92</v>
      </c>
      <c r="K48" s="168">
        <v>238</v>
      </c>
      <c r="L48" s="135">
        <v>37.479999999999997</v>
      </c>
      <c r="M48" s="134"/>
      <c r="N48" s="135">
        <v>18</v>
      </c>
      <c r="O48" s="135"/>
      <c r="P48" s="168">
        <v>18</v>
      </c>
      <c r="Q48" s="135">
        <v>4.53</v>
      </c>
      <c r="R48" s="135">
        <v>379</v>
      </c>
      <c r="S48" s="135"/>
      <c r="T48" s="168">
        <v>379</v>
      </c>
      <c r="U48" s="135">
        <v>95.47</v>
      </c>
      <c r="V48" s="168">
        <v>397</v>
      </c>
      <c r="W48" s="135">
        <v>62.52</v>
      </c>
      <c r="X48" s="134"/>
      <c r="Y48" s="168">
        <v>635</v>
      </c>
      <c r="Z48" s="135">
        <v>0.27</v>
      </c>
    </row>
    <row r="49" spans="1:26" ht="18.75">
      <c r="A49" s="261" t="s">
        <v>140</v>
      </c>
      <c r="B49" s="134"/>
      <c r="C49" s="135">
        <v>54</v>
      </c>
      <c r="D49" s="135"/>
      <c r="E49" s="168">
        <v>54</v>
      </c>
      <c r="F49" s="135">
        <v>17.82</v>
      </c>
      <c r="G49" s="135">
        <v>249</v>
      </c>
      <c r="H49" s="135"/>
      <c r="I49" s="168">
        <v>249</v>
      </c>
      <c r="J49" s="135">
        <v>82.18</v>
      </c>
      <c r="K49" s="168">
        <v>303</v>
      </c>
      <c r="L49" s="135">
        <v>14.69</v>
      </c>
      <c r="M49" s="134"/>
      <c r="N49" s="135">
        <v>663</v>
      </c>
      <c r="O49" s="135"/>
      <c r="P49" s="168">
        <v>663</v>
      </c>
      <c r="Q49" s="135">
        <v>37.69</v>
      </c>
      <c r="R49" s="251">
        <v>1096</v>
      </c>
      <c r="S49" s="135"/>
      <c r="T49" s="252">
        <v>1096</v>
      </c>
      <c r="U49" s="135">
        <v>62.31</v>
      </c>
      <c r="V49" s="252">
        <v>1759</v>
      </c>
      <c r="W49" s="135">
        <v>85.31</v>
      </c>
      <c r="X49" s="134"/>
      <c r="Y49" s="252">
        <v>2062</v>
      </c>
      <c r="Z49" s="135">
        <v>0.89</v>
      </c>
    </row>
    <row r="50" spans="1:26" ht="18.75">
      <c r="A50" s="261" t="s">
        <v>141</v>
      </c>
      <c r="B50" s="134"/>
      <c r="C50" s="135">
        <v>87</v>
      </c>
      <c r="D50" s="135"/>
      <c r="E50" s="168">
        <v>87</v>
      </c>
      <c r="F50" s="135">
        <v>17.16</v>
      </c>
      <c r="G50" s="135">
        <v>420</v>
      </c>
      <c r="H50" s="135"/>
      <c r="I50" s="168">
        <v>420</v>
      </c>
      <c r="J50" s="135">
        <v>82.84</v>
      </c>
      <c r="K50" s="168">
        <v>507</v>
      </c>
      <c r="L50" s="135">
        <v>26.52</v>
      </c>
      <c r="M50" s="134"/>
      <c r="N50" s="135">
        <v>567</v>
      </c>
      <c r="O50" s="135"/>
      <c r="P50" s="168">
        <v>567</v>
      </c>
      <c r="Q50" s="135">
        <v>40.36</v>
      </c>
      <c r="R50" s="135">
        <v>838</v>
      </c>
      <c r="S50" s="135"/>
      <c r="T50" s="168">
        <v>838</v>
      </c>
      <c r="U50" s="135">
        <v>59.64</v>
      </c>
      <c r="V50" s="252">
        <v>1405</v>
      </c>
      <c r="W50" s="135">
        <v>73.48</v>
      </c>
      <c r="X50" s="134"/>
      <c r="Y50" s="252">
        <v>1912</v>
      </c>
      <c r="Z50" s="135">
        <v>0.82</v>
      </c>
    </row>
    <row r="51" spans="1:26" ht="18.75">
      <c r="A51" s="261" t="s">
        <v>142</v>
      </c>
      <c r="B51" s="134"/>
      <c r="C51" s="135">
        <v>301</v>
      </c>
      <c r="D51" s="135"/>
      <c r="E51" s="168">
        <v>301</v>
      </c>
      <c r="F51" s="135">
        <v>22.04</v>
      </c>
      <c r="G51" s="251">
        <v>1065</v>
      </c>
      <c r="H51" s="135"/>
      <c r="I51" s="252">
        <v>1065</v>
      </c>
      <c r="J51" s="135">
        <v>77.959999999999994</v>
      </c>
      <c r="K51" s="252">
        <v>1366</v>
      </c>
      <c r="L51" s="135">
        <v>58.78</v>
      </c>
      <c r="M51" s="134"/>
      <c r="N51" s="135">
        <v>503</v>
      </c>
      <c r="O51" s="135"/>
      <c r="P51" s="168">
        <v>503</v>
      </c>
      <c r="Q51" s="135">
        <v>52.51</v>
      </c>
      <c r="R51" s="135">
        <v>455</v>
      </c>
      <c r="S51" s="135"/>
      <c r="T51" s="168">
        <v>455</v>
      </c>
      <c r="U51" s="135">
        <v>47.49</v>
      </c>
      <c r="V51" s="168">
        <v>958</v>
      </c>
      <c r="W51" s="135">
        <v>41.22</v>
      </c>
      <c r="X51" s="134"/>
      <c r="Y51" s="252">
        <v>2324</v>
      </c>
      <c r="Z51" s="301">
        <v>1</v>
      </c>
    </row>
    <row r="52" spans="1:26" ht="18.75">
      <c r="A52" s="261" t="s">
        <v>143</v>
      </c>
      <c r="B52" s="134"/>
      <c r="C52" s="135">
        <v>117</v>
      </c>
      <c r="D52" s="135"/>
      <c r="E52" s="168">
        <v>117</v>
      </c>
      <c r="F52" s="135">
        <v>11.47</v>
      </c>
      <c r="G52" s="135">
        <v>903</v>
      </c>
      <c r="H52" s="135"/>
      <c r="I52" s="168">
        <v>903</v>
      </c>
      <c r="J52" s="135">
        <v>88.53</v>
      </c>
      <c r="K52" s="252">
        <v>1020</v>
      </c>
      <c r="L52" s="135">
        <v>46.01</v>
      </c>
      <c r="M52" s="134"/>
      <c r="N52" s="135">
        <v>562</v>
      </c>
      <c r="O52" s="135"/>
      <c r="P52" s="168">
        <v>562</v>
      </c>
      <c r="Q52" s="135">
        <v>46.95</v>
      </c>
      <c r="R52" s="135">
        <v>635</v>
      </c>
      <c r="S52" s="135"/>
      <c r="T52" s="168">
        <v>635</v>
      </c>
      <c r="U52" s="135">
        <v>53.05</v>
      </c>
      <c r="V52" s="252">
        <v>1197</v>
      </c>
      <c r="W52" s="135">
        <v>53.99</v>
      </c>
      <c r="X52" s="134"/>
      <c r="Y52" s="252">
        <v>2217</v>
      </c>
      <c r="Z52" s="135">
        <v>0.95</v>
      </c>
    </row>
    <row r="53" spans="1:26" ht="18.75">
      <c r="A53" s="261" t="s">
        <v>144</v>
      </c>
      <c r="B53" s="134"/>
      <c r="C53" s="135">
        <v>233</v>
      </c>
      <c r="D53" s="135"/>
      <c r="E53" s="168">
        <v>233</v>
      </c>
      <c r="F53" s="135">
        <v>15.72</v>
      </c>
      <c r="G53" s="251">
        <v>1249</v>
      </c>
      <c r="H53" s="135"/>
      <c r="I53" s="252">
        <v>1249</v>
      </c>
      <c r="J53" s="135">
        <v>84.28</v>
      </c>
      <c r="K53" s="252">
        <v>1482</v>
      </c>
      <c r="L53" s="135">
        <v>71.25</v>
      </c>
      <c r="M53" s="134"/>
      <c r="N53" s="135">
        <v>187</v>
      </c>
      <c r="O53" s="135"/>
      <c r="P53" s="168">
        <v>187</v>
      </c>
      <c r="Q53" s="135">
        <v>31.27</v>
      </c>
      <c r="R53" s="135">
        <v>411</v>
      </c>
      <c r="S53" s="135"/>
      <c r="T53" s="168">
        <v>411</v>
      </c>
      <c r="U53" s="135">
        <v>68.73</v>
      </c>
      <c r="V53" s="168">
        <v>598</v>
      </c>
      <c r="W53" s="135">
        <v>28.75</v>
      </c>
      <c r="X53" s="134"/>
      <c r="Y53" s="252">
        <v>2080</v>
      </c>
      <c r="Z53" s="135">
        <v>0.89</v>
      </c>
    </row>
    <row r="54" spans="1:26" ht="18.75">
      <c r="A54" s="261" t="s">
        <v>145</v>
      </c>
      <c r="B54" s="134"/>
      <c r="C54" s="135"/>
      <c r="D54" s="135">
        <v>127</v>
      </c>
      <c r="E54" s="168">
        <v>127</v>
      </c>
      <c r="F54" s="135">
        <v>21.42</v>
      </c>
      <c r="G54" s="135"/>
      <c r="H54" s="135">
        <v>465</v>
      </c>
      <c r="I54" s="168">
        <v>465</v>
      </c>
      <c r="J54" s="135">
        <v>78.58</v>
      </c>
      <c r="K54" s="168">
        <v>592</v>
      </c>
      <c r="L54" s="135">
        <v>50.17</v>
      </c>
      <c r="M54" s="134"/>
      <c r="N54" s="135"/>
      <c r="O54" s="135">
        <v>360</v>
      </c>
      <c r="P54" s="168">
        <v>360</v>
      </c>
      <c r="Q54" s="135">
        <v>61.12</v>
      </c>
      <c r="R54" s="135"/>
      <c r="S54" s="135">
        <v>229</v>
      </c>
      <c r="T54" s="168">
        <v>229</v>
      </c>
      <c r="U54" s="135">
        <v>38.880000000000003</v>
      </c>
      <c r="V54" s="168">
        <v>589</v>
      </c>
      <c r="W54" s="135">
        <v>49.83</v>
      </c>
      <c r="X54" s="134"/>
      <c r="Y54" s="252">
        <v>1181</v>
      </c>
      <c r="Z54" s="135">
        <v>0.51</v>
      </c>
    </row>
    <row r="55" spans="1:26" ht="18.75">
      <c r="A55" s="261" t="s">
        <v>146</v>
      </c>
      <c r="B55" s="134"/>
      <c r="C55" s="135">
        <v>61</v>
      </c>
      <c r="D55" s="135"/>
      <c r="E55" s="168">
        <v>61</v>
      </c>
      <c r="F55" s="135">
        <v>10.65</v>
      </c>
      <c r="G55" s="135">
        <v>512</v>
      </c>
      <c r="H55" s="135"/>
      <c r="I55" s="168">
        <v>512</v>
      </c>
      <c r="J55" s="135">
        <v>89.35</v>
      </c>
      <c r="K55" s="168">
        <v>573</v>
      </c>
      <c r="L55" s="135">
        <v>40.1</v>
      </c>
      <c r="M55" s="134"/>
      <c r="N55" s="135">
        <v>342</v>
      </c>
      <c r="O55" s="135"/>
      <c r="P55" s="168">
        <v>342</v>
      </c>
      <c r="Q55" s="135">
        <v>39.950000000000003</v>
      </c>
      <c r="R55" s="135">
        <v>514</v>
      </c>
      <c r="S55" s="135"/>
      <c r="T55" s="168">
        <v>514</v>
      </c>
      <c r="U55" s="135">
        <v>60.05</v>
      </c>
      <c r="V55" s="168">
        <v>856</v>
      </c>
      <c r="W55" s="135">
        <v>59.9</v>
      </c>
      <c r="X55" s="134"/>
      <c r="Y55" s="252">
        <v>1429</v>
      </c>
      <c r="Z55" s="135">
        <v>0.61</v>
      </c>
    </row>
    <row r="56" spans="1:26" ht="18.75">
      <c r="A56" s="261" t="s">
        <v>147</v>
      </c>
      <c r="B56" s="134"/>
      <c r="C56" s="135">
        <v>104</v>
      </c>
      <c r="D56" s="135"/>
      <c r="E56" s="168">
        <v>104</v>
      </c>
      <c r="F56" s="135">
        <v>11.87</v>
      </c>
      <c r="G56" s="135">
        <v>772</v>
      </c>
      <c r="H56" s="135"/>
      <c r="I56" s="168">
        <v>772</v>
      </c>
      <c r="J56" s="135">
        <v>88.13</v>
      </c>
      <c r="K56" s="168">
        <v>876</v>
      </c>
      <c r="L56" s="135">
        <v>43.24</v>
      </c>
      <c r="M56" s="134"/>
      <c r="N56" s="135">
        <v>349</v>
      </c>
      <c r="O56" s="135"/>
      <c r="P56" s="168">
        <v>349</v>
      </c>
      <c r="Q56" s="135">
        <v>30.35</v>
      </c>
      <c r="R56" s="135">
        <v>801</v>
      </c>
      <c r="S56" s="135"/>
      <c r="T56" s="168">
        <v>801</v>
      </c>
      <c r="U56" s="135">
        <v>69.650000000000006</v>
      </c>
      <c r="V56" s="252">
        <v>1150</v>
      </c>
      <c r="W56" s="135">
        <v>56.76</v>
      </c>
      <c r="X56" s="134"/>
      <c r="Y56" s="252">
        <v>2026</v>
      </c>
      <c r="Z56" s="135">
        <v>0.87</v>
      </c>
    </row>
    <row r="57" spans="1:26" ht="18.75">
      <c r="A57" s="261" t="s">
        <v>148</v>
      </c>
      <c r="B57" s="134"/>
      <c r="C57" s="135">
        <v>10</v>
      </c>
      <c r="D57" s="135"/>
      <c r="E57" s="168">
        <v>10</v>
      </c>
      <c r="F57" s="135">
        <v>13.33</v>
      </c>
      <c r="G57" s="135">
        <v>65</v>
      </c>
      <c r="H57" s="135"/>
      <c r="I57" s="168">
        <v>65</v>
      </c>
      <c r="J57" s="135">
        <v>86.67</v>
      </c>
      <c r="K57" s="168">
        <v>75</v>
      </c>
      <c r="L57" s="135">
        <v>58.14</v>
      </c>
      <c r="M57" s="134"/>
      <c r="N57" s="135">
        <v>15</v>
      </c>
      <c r="O57" s="135"/>
      <c r="P57" s="168">
        <v>15</v>
      </c>
      <c r="Q57" s="135">
        <v>27.78</v>
      </c>
      <c r="R57" s="135">
        <v>39</v>
      </c>
      <c r="S57" s="135"/>
      <c r="T57" s="168">
        <v>39</v>
      </c>
      <c r="U57" s="135">
        <v>72.22</v>
      </c>
      <c r="V57" s="168">
        <v>54</v>
      </c>
      <c r="W57" s="135">
        <v>41.86</v>
      </c>
      <c r="X57" s="134"/>
      <c r="Y57" s="168">
        <v>129</v>
      </c>
      <c r="Z57" s="135">
        <v>0.06</v>
      </c>
    </row>
    <row r="58" spans="1:26" ht="8.1" customHeight="1">
      <c r="A58" s="136"/>
      <c r="B58" s="134"/>
      <c r="C58" s="136"/>
      <c r="D58" s="136"/>
      <c r="E58" s="136"/>
      <c r="F58" s="136"/>
      <c r="G58" s="136"/>
      <c r="H58" s="136"/>
      <c r="I58" s="136"/>
      <c r="J58" s="136"/>
      <c r="K58" s="136"/>
      <c r="L58" s="136"/>
      <c r="M58" s="134"/>
      <c r="N58" s="136"/>
      <c r="O58" s="136"/>
      <c r="P58" s="136"/>
      <c r="Q58" s="136"/>
      <c r="R58" s="136"/>
      <c r="S58" s="136"/>
      <c r="T58" s="136"/>
      <c r="U58" s="136"/>
      <c r="V58" s="136"/>
      <c r="W58" s="136"/>
      <c r="X58" s="134"/>
      <c r="Y58" s="136"/>
      <c r="Z58" s="136"/>
    </row>
    <row r="59" spans="1:26" ht="18.75">
      <c r="A59" s="138" t="s">
        <v>134</v>
      </c>
      <c r="B59" s="134"/>
      <c r="C59" s="253">
        <v>1451</v>
      </c>
      <c r="D59" s="138">
        <v>127</v>
      </c>
      <c r="E59" s="253">
        <v>1578</v>
      </c>
      <c r="F59" s="138">
        <v>7.62</v>
      </c>
      <c r="G59" s="253">
        <v>7552</v>
      </c>
      <c r="H59" s="138">
        <v>465</v>
      </c>
      <c r="I59" s="253">
        <v>8017</v>
      </c>
      <c r="J59" s="138">
        <v>38.700000000000003</v>
      </c>
      <c r="K59" s="253">
        <v>9595</v>
      </c>
      <c r="L59" s="137">
        <v>46.31</v>
      </c>
      <c r="M59" s="134"/>
      <c r="N59" s="253">
        <v>4124</v>
      </c>
      <c r="O59" s="138">
        <v>360</v>
      </c>
      <c r="P59" s="253">
        <v>4484</v>
      </c>
      <c r="Q59" s="138">
        <v>21.64</v>
      </c>
      <c r="R59" s="253">
        <v>6410</v>
      </c>
      <c r="S59" s="138">
        <v>229</v>
      </c>
      <c r="T59" s="253">
        <v>6639</v>
      </c>
      <c r="U59" s="138">
        <v>32.04</v>
      </c>
      <c r="V59" s="253">
        <v>11123</v>
      </c>
      <c r="W59" s="137">
        <v>53.69</v>
      </c>
      <c r="X59" s="134"/>
      <c r="Y59" s="253">
        <v>20718</v>
      </c>
      <c r="Z59" s="302">
        <v>8.9</v>
      </c>
    </row>
    <row r="60" spans="1:26" ht="8.1" customHeight="1">
      <c r="A60" s="136"/>
      <c r="B60" s="134"/>
      <c r="C60" s="136"/>
      <c r="D60" s="136"/>
      <c r="E60" s="136"/>
      <c r="F60" s="136"/>
      <c r="G60" s="136"/>
      <c r="H60" s="136"/>
      <c r="I60" s="136"/>
      <c r="J60" s="136"/>
      <c r="K60" s="136"/>
      <c r="L60" s="136"/>
      <c r="M60" s="134"/>
      <c r="N60" s="136"/>
      <c r="O60" s="136"/>
      <c r="P60" s="136"/>
      <c r="Q60" s="136"/>
      <c r="R60" s="136"/>
      <c r="S60" s="136"/>
      <c r="T60" s="136"/>
      <c r="U60" s="136"/>
      <c r="V60" s="136"/>
      <c r="W60" s="136"/>
      <c r="X60" s="134"/>
      <c r="Y60" s="136"/>
      <c r="Z60" s="136"/>
    </row>
    <row r="61" spans="1:26" ht="18.75">
      <c r="A61" s="254" t="s">
        <v>157</v>
      </c>
      <c r="B61" s="134"/>
      <c r="C61" s="253">
        <v>70300</v>
      </c>
      <c r="D61" s="253">
        <v>5264</v>
      </c>
      <c r="E61" s="253">
        <v>75564</v>
      </c>
      <c r="F61" s="138">
        <v>32.479999999999997</v>
      </c>
      <c r="G61" s="253">
        <v>121626</v>
      </c>
      <c r="H61" s="253">
        <v>6014</v>
      </c>
      <c r="I61" s="253">
        <v>127640</v>
      </c>
      <c r="J61" s="138">
        <v>54.86</v>
      </c>
      <c r="K61" s="253">
        <v>203204</v>
      </c>
      <c r="L61" s="137">
        <v>87.33</v>
      </c>
      <c r="M61" s="134"/>
      <c r="N61" s="253">
        <v>11272</v>
      </c>
      <c r="O61" s="253">
        <v>1088</v>
      </c>
      <c r="P61" s="253">
        <v>12360</v>
      </c>
      <c r="Q61" s="138">
        <v>5.31</v>
      </c>
      <c r="R61" s="253">
        <v>16234</v>
      </c>
      <c r="S61" s="138">
        <v>885</v>
      </c>
      <c r="T61" s="253">
        <v>17119</v>
      </c>
      <c r="U61" s="138">
        <v>7.36</v>
      </c>
      <c r="V61" s="253">
        <v>29479</v>
      </c>
      <c r="W61" s="137">
        <v>12.67</v>
      </c>
      <c r="X61" s="134"/>
      <c r="Y61" s="253">
        <v>232683</v>
      </c>
      <c r="Z61" s="138">
        <v>100</v>
      </c>
    </row>
    <row r="62" spans="1:26" ht="8.1" customHeight="1">
      <c r="A62" s="136"/>
      <c r="B62" s="134"/>
      <c r="C62" s="136"/>
      <c r="D62" s="136"/>
      <c r="E62" s="136"/>
      <c r="F62" s="136"/>
      <c r="G62" s="136"/>
      <c r="H62" s="136"/>
      <c r="I62" s="136"/>
      <c r="J62" s="136"/>
      <c r="K62" s="136"/>
      <c r="L62" s="136"/>
      <c r="M62" s="134"/>
      <c r="N62" s="136"/>
      <c r="O62" s="136"/>
      <c r="P62" s="136"/>
      <c r="Q62" s="136"/>
      <c r="R62" s="136"/>
      <c r="S62" s="136"/>
      <c r="T62" s="136"/>
      <c r="U62" s="136"/>
      <c r="V62" s="136"/>
      <c r="W62" s="136"/>
      <c r="X62" s="134"/>
      <c r="Y62" s="136"/>
      <c r="Z62" s="136"/>
    </row>
    <row r="63" spans="1:26" ht="18.75">
      <c r="A63" s="254" t="s">
        <v>158</v>
      </c>
      <c r="B63" s="134"/>
      <c r="C63" s="253">
        <v>70405</v>
      </c>
      <c r="D63" s="253">
        <v>5295</v>
      </c>
      <c r="E63" s="253">
        <v>75700</v>
      </c>
      <c r="F63" s="138">
        <v>32.51</v>
      </c>
      <c r="G63" s="253">
        <v>121567</v>
      </c>
      <c r="H63" s="253">
        <v>6021</v>
      </c>
      <c r="I63" s="253">
        <v>127588</v>
      </c>
      <c r="J63" s="138">
        <v>54.8</v>
      </c>
      <c r="K63" s="253">
        <v>203288</v>
      </c>
      <c r="L63" s="137">
        <v>87.31</v>
      </c>
      <c r="M63" s="134"/>
      <c r="N63" s="253">
        <v>11274</v>
      </c>
      <c r="O63" s="253">
        <v>1098</v>
      </c>
      <c r="P63" s="253">
        <v>12372</v>
      </c>
      <c r="Q63" s="138">
        <v>5.31</v>
      </c>
      <c r="R63" s="253">
        <v>16286</v>
      </c>
      <c r="S63" s="138">
        <v>882</v>
      </c>
      <c r="T63" s="253">
        <v>17168</v>
      </c>
      <c r="U63" s="138">
        <v>7.37</v>
      </c>
      <c r="V63" s="253">
        <v>29540</v>
      </c>
      <c r="W63" s="137">
        <v>12.69</v>
      </c>
      <c r="X63" s="134"/>
      <c r="Y63" s="253">
        <v>232828</v>
      </c>
      <c r="Z63" s="138">
        <v>100</v>
      </c>
    </row>
    <row r="64" spans="1:26" ht="8.1" customHeight="1">
      <c r="A64" s="134"/>
      <c r="B64" s="134"/>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5" customHeight="1">
      <c r="A65" s="303" t="s">
        <v>91</v>
      </c>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18" customHeight="1">
      <c r="A66" s="303" t="s">
        <v>92</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ht="8.1" customHeight="1">
      <c r="A67" s="131"/>
    </row>
    <row r="68" spans="1:26" ht="18">
      <c r="A68" s="132"/>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502" right="0.23622047244094502" top="0.74803149606299202" bottom="0.35433070866141703" header="0" footer="0.31496062992126"/>
  <pageSetup scale="40"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661A-77A9-473D-A1DF-04E5AF4D3B98}">
  <sheetPr>
    <pageSetUpPr fitToPage="1"/>
  </sheetPr>
  <dimension ref="A1:N75"/>
  <sheetViews>
    <sheetView view="pageBreakPreview" topLeftCell="A2" zoomScaleNormal="100" zoomScaleSheetLayoutView="100" workbookViewId="0">
      <selection activeCell="P42" sqref="P42"/>
    </sheetView>
  </sheetViews>
  <sheetFormatPr baseColWidth="10" defaultColWidth="11.42578125" defaultRowHeight="12.75"/>
  <cols>
    <col min="1" max="1" width="10.7109375" customWidth="1"/>
    <col min="2" max="2" width="7.5703125" bestFit="1" customWidth="1"/>
  </cols>
  <sheetData>
    <row r="1" spans="1:14">
      <c r="A1" s="120" t="s">
        <v>79</v>
      </c>
    </row>
    <row r="2" spans="1:14" ht="24.95" customHeight="1">
      <c r="A2" s="604" t="s">
        <v>49</v>
      </c>
      <c r="B2" s="604"/>
      <c r="C2" s="604"/>
      <c r="D2" s="604"/>
      <c r="E2" s="604"/>
      <c r="F2" s="604"/>
      <c r="G2" s="604"/>
      <c r="H2" s="604"/>
      <c r="I2" s="604"/>
      <c r="J2" s="604"/>
      <c r="K2" s="604"/>
      <c r="L2" s="604"/>
      <c r="M2" s="604"/>
      <c r="N2" s="604"/>
    </row>
    <row r="3" spans="1:14" ht="20.100000000000001" customHeight="1">
      <c r="A3" s="604" t="str">
        <f>UPPER(CONCATENATE("Febrero 2024"))</f>
        <v>FEBRERO 2024</v>
      </c>
      <c r="B3" s="604"/>
      <c r="C3" s="604"/>
      <c r="D3" s="604"/>
      <c r="E3" s="604"/>
      <c r="F3" s="604"/>
      <c r="G3" s="604"/>
      <c r="H3" s="604"/>
      <c r="I3" s="604"/>
      <c r="J3" s="604"/>
      <c r="K3" s="604"/>
      <c r="L3" s="604"/>
      <c r="M3" s="604"/>
      <c r="N3" s="604"/>
    </row>
    <row r="4" spans="1:14">
      <c r="A4" s="121"/>
    </row>
    <row r="5" spans="1:14" ht="6.95" customHeight="1">
      <c r="A5" s="139" t="s">
        <v>159</v>
      </c>
      <c r="B5" s="139" t="s">
        <v>97</v>
      </c>
    </row>
    <row r="6" spans="1:14" ht="6.95" customHeight="1">
      <c r="A6" s="140" t="s">
        <v>112</v>
      </c>
      <c r="B6" s="141">
        <v>35188</v>
      </c>
    </row>
    <row r="7" spans="1:14" ht="6.95" customHeight="1">
      <c r="A7" s="140" t="s">
        <v>108</v>
      </c>
      <c r="B7" s="141">
        <v>25497</v>
      </c>
    </row>
    <row r="8" spans="1:14" ht="6.95" customHeight="1">
      <c r="A8" s="140" t="s">
        <v>116</v>
      </c>
      <c r="B8" s="141">
        <v>13333</v>
      </c>
    </row>
    <row r="9" spans="1:14" ht="6.95" customHeight="1">
      <c r="A9" s="140" t="s">
        <v>103</v>
      </c>
      <c r="B9" s="141">
        <v>13310</v>
      </c>
    </row>
    <row r="10" spans="1:14" ht="6.95" customHeight="1">
      <c r="A10" s="140" t="s">
        <v>127</v>
      </c>
      <c r="B10" s="141">
        <v>10980</v>
      </c>
    </row>
    <row r="11" spans="1:14" ht="6.95" customHeight="1">
      <c r="A11" s="140" t="s">
        <v>120</v>
      </c>
      <c r="B11" s="141">
        <v>10162</v>
      </c>
    </row>
    <row r="12" spans="1:14" ht="6.95" customHeight="1">
      <c r="A12" s="140" t="s">
        <v>107</v>
      </c>
      <c r="B12" s="141">
        <v>8771</v>
      </c>
    </row>
    <row r="13" spans="1:14" ht="9.9499999999999993" customHeight="1">
      <c r="A13" s="140" t="s">
        <v>131</v>
      </c>
      <c r="B13" s="141">
        <v>8013</v>
      </c>
    </row>
    <row r="14" spans="1:14" ht="9.9499999999999993" customHeight="1">
      <c r="A14" s="140" t="s">
        <v>122</v>
      </c>
      <c r="B14" s="141">
        <v>7554</v>
      </c>
    </row>
    <row r="15" spans="1:14" ht="6.95" customHeight="1">
      <c r="A15" s="140" t="s">
        <v>117</v>
      </c>
      <c r="B15" s="141">
        <v>6555</v>
      </c>
    </row>
    <row r="16" spans="1:14" ht="6.95" customHeight="1">
      <c r="A16" s="140" t="s">
        <v>113</v>
      </c>
      <c r="B16" s="141">
        <v>6390</v>
      </c>
    </row>
    <row r="17" spans="1:2" ht="6.95" customHeight="1">
      <c r="A17" s="140" t="s">
        <v>106</v>
      </c>
      <c r="B17" s="141">
        <v>5522</v>
      </c>
    </row>
    <row r="18" spans="1:2" ht="6.95" customHeight="1">
      <c r="A18" s="140" t="s">
        <v>115</v>
      </c>
      <c r="B18" s="141">
        <v>5085</v>
      </c>
    </row>
    <row r="19" spans="1:2" ht="6.95" customHeight="1">
      <c r="A19" s="140" t="s">
        <v>109</v>
      </c>
      <c r="B19" s="141">
        <v>4341</v>
      </c>
    </row>
    <row r="20" spans="1:2" ht="6.95" customHeight="1">
      <c r="A20" s="140" t="s">
        <v>111</v>
      </c>
      <c r="B20" s="141">
        <v>4132</v>
      </c>
    </row>
    <row r="21" spans="1:2" ht="6.95" customHeight="1">
      <c r="A21" s="140" t="s">
        <v>128</v>
      </c>
      <c r="B21" s="141">
        <v>4102</v>
      </c>
    </row>
    <row r="22" spans="1:2" ht="6.95" customHeight="1">
      <c r="A22" s="140" t="s">
        <v>126</v>
      </c>
      <c r="B22" s="141">
        <v>4085</v>
      </c>
    </row>
    <row r="23" spans="1:2" ht="6.95" customHeight="1">
      <c r="A23" s="140" t="s">
        <v>129</v>
      </c>
      <c r="B23" s="141">
        <v>4002</v>
      </c>
    </row>
    <row r="24" spans="1:2" ht="6.95" customHeight="1">
      <c r="A24" s="140" t="s">
        <v>114</v>
      </c>
      <c r="B24" s="141">
        <v>3992</v>
      </c>
    </row>
    <row r="25" spans="1:2" ht="6.95" customHeight="1">
      <c r="A25" s="140" t="s">
        <v>118</v>
      </c>
      <c r="B25" s="141">
        <v>3880</v>
      </c>
    </row>
    <row r="26" spans="1:2" ht="6.95" customHeight="1">
      <c r="A26" s="140" t="s">
        <v>121</v>
      </c>
      <c r="B26" s="141">
        <v>3861</v>
      </c>
    </row>
    <row r="27" spans="1:2" ht="6.95" customHeight="1">
      <c r="A27" s="140" t="s">
        <v>124</v>
      </c>
      <c r="B27" s="141">
        <v>3752</v>
      </c>
    </row>
    <row r="28" spans="1:2" ht="6.95" customHeight="1">
      <c r="A28" s="140" t="s">
        <v>125</v>
      </c>
      <c r="B28" s="141">
        <v>3132</v>
      </c>
    </row>
    <row r="29" spans="1:2" ht="6.95" customHeight="1">
      <c r="A29" s="140" t="s">
        <v>123</v>
      </c>
      <c r="B29" s="141">
        <v>3043</v>
      </c>
    </row>
    <row r="30" spans="1:2" ht="6.95" customHeight="1">
      <c r="A30" s="140" t="s">
        <v>119</v>
      </c>
      <c r="B30" s="141">
        <v>2737</v>
      </c>
    </row>
    <row r="31" spans="1:2" ht="6.95" customHeight="1">
      <c r="A31" s="140" t="s">
        <v>142</v>
      </c>
      <c r="B31" s="141">
        <v>2324</v>
      </c>
    </row>
    <row r="32" spans="1:2" ht="6.95" customHeight="1">
      <c r="A32" s="140" t="s">
        <v>133</v>
      </c>
      <c r="B32" s="141">
        <v>2306</v>
      </c>
    </row>
    <row r="33" spans="1:2" ht="6.95" customHeight="1">
      <c r="A33" s="140" t="s">
        <v>136</v>
      </c>
      <c r="B33" s="141">
        <v>2300</v>
      </c>
    </row>
    <row r="34" spans="1:2" ht="6.95" customHeight="1">
      <c r="A34" s="140" t="s">
        <v>143</v>
      </c>
      <c r="B34" s="141">
        <v>2217</v>
      </c>
    </row>
    <row r="35" spans="1:2" ht="6.95" customHeight="1">
      <c r="A35" s="140" t="s">
        <v>144</v>
      </c>
      <c r="B35" s="141">
        <v>2080</v>
      </c>
    </row>
    <row r="36" spans="1:2" ht="6.95" customHeight="1">
      <c r="A36" s="140" t="s">
        <v>140</v>
      </c>
      <c r="B36" s="141">
        <v>2062</v>
      </c>
    </row>
    <row r="37" spans="1:2" ht="6.95" customHeight="1">
      <c r="A37" s="140" t="s">
        <v>147</v>
      </c>
      <c r="B37" s="141">
        <v>2026</v>
      </c>
    </row>
    <row r="38" spans="1:2" ht="6.95" customHeight="1">
      <c r="A38" s="140" t="s">
        <v>102</v>
      </c>
      <c r="B38" s="141">
        <v>2005</v>
      </c>
    </row>
    <row r="39" spans="1:2" ht="6.95" customHeight="1">
      <c r="A39" s="140" t="s">
        <v>141</v>
      </c>
      <c r="B39" s="141">
        <v>1912</v>
      </c>
    </row>
    <row r="40" spans="1:2" ht="6.95" customHeight="1">
      <c r="A40" s="140" t="s">
        <v>132</v>
      </c>
      <c r="B40" s="141">
        <v>1752</v>
      </c>
    </row>
    <row r="41" spans="1:2" ht="6.95" customHeight="1">
      <c r="A41" s="140" t="s">
        <v>137</v>
      </c>
      <c r="B41" s="141">
        <v>1692</v>
      </c>
    </row>
    <row r="42" spans="1:2" ht="6.95" customHeight="1">
      <c r="A42" s="140" t="s">
        <v>146</v>
      </c>
      <c r="B42" s="141">
        <v>1429</v>
      </c>
    </row>
    <row r="43" spans="1:2" ht="6.95" customHeight="1">
      <c r="A43" s="140" t="s">
        <v>104</v>
      </c>
      <c r="B43" s="141">
        <v>1208</v>
      </c>
    </row>
    <row r="44" spans="1:2" ht="6.95" customHeight="1">
      <c r="A44" s="140" t="s">
        <v>110</v>
      </c>
      <c r="B44" s="141">
        <v>1204</v>
      </c>
    </row>
    <row r="45" spans="1:2" ht="6.95" customHeight="1">
      <c r="A45" s="140" t="s">
        <v>145</v>
      </c>
      <c r="B45" s="141">
        <v>1181</v>
      </c>
    </row>
    <row r="46" spans="1:2" ht="6.95" customHeight="1">
      <c r="A46" s="140" t="s">
        <v>130</v>
      </c>
      <c r="B46" s="141">
        <v>1053</v>
      </c>
    </row>
    <row r="47" spans="1:2" ht="6.95" customHeight="1">
      <c r="A47" s="140" t="s">
        <v>105</v>
      </c>
      <c r="B47" s="141">
        <v>1018</v>
      </c>
    </row>
    <row r="48" spans="1:2" ht="6.95" customHeight="1">
      <c r="A48" s="140" t="s">
        <v>139</v>
      </c>
      <c r="B48" s="139">
        <v>635</v>
      </c>
    </row>
    <row r="49" spans="1:2" ht="6.95" customHeight="1">
      <c r="A49" s="140" t="s">
        <v>135</v>
      </c>
      <c r="B49" s="139">
        <v>573</v>
      </c>
    </row>
    <row r="50" spans="1:2" ht="6.95" customHeight="1">
      <c r="A50" s="140" t="s">
        <v>138</v>
      </c>
      <c r="B50" s="139">
        <v>158</v>
      </c>
    </row>
    <row r="51" spans="1:2" ht="6.95" customHeight="1">
      <c r="A51" s="140" t="s">
        <v>148</v>
      </c>
      <c r="B51" s="139">
        <v>129</v>
      </c>
    </row>
    <row r="52" spans="1:2" ht="6.95" customHeight="1">
      <c r="A52" s="142" t="s">
        <v>97</v>
      </c>
      <c r="B52" s="141"/>
    </row>
    <row r="53" spans="1:2" ht="6.95" customHeight="1">
      <c r="A53" s="140"/>
      <c r="B53" s="121"/>
    </row>
    <row r="54" spans="1:2" ht="6.95" customHeight="1">
      <c r="A54" s="125"/>
    </row>
    <row r="55" spans="1:2" ht="6.95" customHeight="1">
      <c r="A55" s="125"/>
    </row>
    <row r="56" spans="1:2" ht="6.95" customHeight="1">
      <c r="A56" s="140"/>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01" t="s">
        <v>88</v>
      </c>
      <c r="G71" s="601"/>
      <c r="H71" s="602">
        <v>232683</v>
      </c>
      <c r="I71" s="603"/>
    </row>
    <row r="72" spans="1:9" ht="28.5" customHeight="1">
      <c r="F72" s="601"/>
      <c r="G72" s="601"/>
      <c r="H72" s="603"/>
      <c r="I72" s="603"/>
    </row>
    <row r="74" spans="1:9" ht="12" customHeight="1">
      <c r="A74" s="304" t="s">
        <v>91</v>
      </c>
    </row>
    <row r="75" spans="1:9" ht="12" customHeight="1">
      <c r="A75" s="304" t="s">
        <v>92</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502" right="0.23622047244094502" top="0.74803149606299202" bottom="0.35433070866141703" header="0" footer="0.31496062992126"/>
  <pageSetup scale="86"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AB73A-91E3-41F6-837E-BCBD19FD224D}">
  <sheetPr>
    <pageSetUpPr fitToPage="1"/>
  </sheetPr>
  <dimension ref="A1:AA46"/>
  <sheetViews>
    <sheetView view="pageBreakPreview" topLeftCell="A5" zoomScale="60" zoomScaleNormal="70" workbookViewId="0">
      <selection activeCell="D33" sqref="D33"/>
    </sheetView>
  </sheetViews>
  <sheetFormatPr baseColWidth="10" defaultColWidth="11.42578125"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6" t="s">
        <v>79</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row>
    <row r="2" spans="1:27" ht="90" customHeight="1">
      <c r="A2" s="605" t="s">
        <v>160</v>
      </c>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row>
    <row r="3" spans="1:27">
      <c r="A3" s="144"/>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row>
    <row r="4" spans="1:27">
      <c r="A4" s="134"/>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row>
    <row r="5" spans="1:27" ht="26.1" customHeight="1">
      <c r="A5" s="605" t="str">
        <f>UPPER(CONCATENATE("Febrero 2023 - Febrero 2024"))</f>
        <v>FEBRERO 2023 - FEBRERO 2024</v>
      </c>
      <c r="B5" s="605"/>
      <c r="C5" s="605"/>
      <c r="D5" s="605"/>
      <c r="E5" s="605"/>
      <c r="F5" s="605"/>
      <c r="G5" s="605"/>
      <c r="H5" s="605"/>
      <c r="I5" s="605"/>
      <c r="J5" s="605"/>
      <c r="K5" s="605"/>
      <c r="L5" s="605"/>
      <c r="M5" s="605"/>
      <c r="N5" s="605"/>
      <c r="O5" s="605"/>
      <c r="P5" s="605"/>
      <c r="Q5" s="605"/>
      <c r="R5" s="605"/>
      <c r="S5" s="605"/>
      <c r="T5" s="605"/>
      <c r="U5" s="605"/>
      <c r="V5" s="605"/>
      <c r="W5" s="605"/>
      <c r="X5" s="605"/>
      <c r="Y5" s="605"/>
      <c r="Z5" s="605"/>
      <c r="AA5" s="605"/>
    </row>
    <row r="6" spans="1:27">
      <c r="A6" s="134"/>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row>
    <row r="7" spans="1:27">
      <c r="A7" s="134"/>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row>
    <row r="8" spans="1:27">
      <c r="A8" s="126"/>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row>
    <row r="9" spans="1:27">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row>
    <row r="10" spans="1:27">
      <c r="A10" s="126"/>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row>
    <row r="11" spans="1:27">
      <c r="A11" s="126"/>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row>
    <row r="12" spans="1:27">
      <c r="A12" s="126"/>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row>
    <row r="13" spans="1:27">
      <c r="A13" s="126"/>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row>
    <row r="14" spans="1:27">
      <c r="A14" s="126"/>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row>
    <row r="15" spans="1:27">
      <c r="A15" s="126"/>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row>
    <row r="16" spans="1:27">
      <c r="A16" s="126"/>
      <c r="B16" s="126"/>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row>
    <row r="17" spans="1:27" ht="39.950000000000003" customHeight="1">
      <c r="A17" s="607" t="s">
        <v>161</v>
      </c>
      <c r="B17" s="607" t="s">
        <v>162</v>
      </c>
      <c r="C17" s="606"/>
      <c r="D17" s="607" t="s">
        <v>152</v>
      </c>
      <c r="E17" s="607"/>
      <c r="F17" s="607"/>
      <c r="G17" s="607"/>
      <c r="H17" s="607"/>
      <c r="I17" s="607"/>
      <c r="J17" s="607"/>
      <c r="K17" s="607"/>
      <c r="L17" s="607"/>
      <c r="M17" s="606"/>
      <c r="N17" s="607" t="s">
        <v>153</v>
      </c>
      <c r="O17" s="607"/>
      <c r="P17" s="607"/>
      <c r="Q17" s="607"/>
      <c r="R17" s="607"/>
      <c r="S17" s="607"/>
      <c r="T17" s="607"/>
      <c r="U17" s="607"/>
      <c r="V17" s="607"/>
      <c r="W17" s="606"/>
      <c r="X17" s="607" t="s">
        <v>87</v>
      </c>
      <c r="Y17" s="606"/>
      <c r="Z17" s="607" t="s">
        <v>163</v>
      </c>
      <c r="AA17" s="607"/>
    </row>
    <row r="18" spans="1:27" ht="39.950000000000003" customHeight="1">
      <c r="A18" s="607"/>
      <c r="B18" s="607"/>
      <c r="C18" s="606"/>
      <c r="D18" s="607" t="s">
        <v>155</v>
      </c>
      <c r="E18" s="607" t="s">
        <v>164</v>
      </c>
      <c r="F18" s="607"/>
      <c r="G18" s="607" t="s">
        <v>156</v>
      </c>
      <c r="H18" s="607" t="s">
        <v>164</v>
      </c>
      <c r="I18" s="607"/>
      <c r="J18" s="607" t="s">
        <v>134</v>
      </c>
      <c r="K18" s="607" t="s">
        <v>164</v>
      </c>
      <c r="L18" s="607"/>
      <c r="M18" s="606"/>
      <c r="N18" s="607" t="s">
        <v>155</v>
      </c>
      <c r="O18" s="607" t="s">
        <v>164</v>
      </c>
      <c r="P18" s="607"/>
      <c r="Q18" s="607" t="s">
        <v>156</v>
      </c>
      <c r="R18" s="607" t="s">
        <v>164</v>
      </c>
      <c r="S18" s="607"/>
      <c r="T18" s="607" t="s">
        <v>134</v>
      </c>
      <c r="U18" s="607" t="s">
        <v>164</v>
      </c>
      <c r="V18" s="607"/>
      <c r="W18" s="606"/>
      <c r="X18" s="607"/>
      <c r="Y18" s="606"/>
      <c r="Z18" s="607"/>
      <c r="AA18" s="607"/>
    </row>
    <row r="19" spans="1:27" ht="39.950000000000003" customHeight="1">
      <c r="A19" s="607"/>
      <c r="B19" s="607"/>
      <c r="C19" s="606"/>
      <c r="D19" s="607"/>
      <c r="E19" s="305" t="s">
        <v>165</v>
      </c>
      <c r="F19" s="305" t="s">
        <v>52</v>
      </c>
      <c r="G19" s="607"/>
      <c r="H19" s="305" t="s">
        <v>165</v>
      </c>
      <c r="I19" s="305" t="s">
        <v>52</v>
      </c>
      <c r="J19" s="607"/>
      <c r="K19" s="305" t="s">
        <v>165</v>
      </c>
      <c r="L19" s="305" t="s">
        <v>52</v>
      </c>
      <c r="M19" s="606"/>
      <c r="N19" s="607"/>
      <c r="O19" s="305" t="s">
        <v>165</v>
      </c>
      <c r="P19" s="305" t="s">
        <v>52</v>
      </c>
      <c r="Q19" s="607"/>
      <c r="R19" s="305" t="s">
        <v>165</v>
      </c>
      <c r="S19" s="305" t="s">
        <v>52</v>
      </c>
      <c r="T19" s="607"/>
      <c r="U19" s="305" t="s">
        <v>165</v>
      </c>
      <c r="V19" s="305" t="s">
        <v>52</v>
      </c>
      <c r="W19" s="606"/>
      <c r="X19" s="607"/>
      <c r="Y19" s="606"/>
      <c r="Z19" s="305" t="s">
        <v>165</v>
      </c>
      <c r="AA19" s="305" t="s">
        <v>52</v>
      </c>
    </row>
    <row r="20" spans="1:27" ht="8.1" customHeight="1">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row>
    <row r="21" spans="1:27" ht="39.950000000000003" customHeight="1">
      <c r="A21" s="608">
        <v>2023</v>
      </c>
      <c r="B21" s="255" t="s">
        <v>166</v>
      </c>
      <c r="C21" s="134"/>
      <c r="D21" s="256">
        <v>79624</v>
      </c>
      <c r="E21" s="257">
        <v>256</v>
      </c>
      <c r="F21" s="257">
        <v>0.32</v>
      </c>
      <c r="G21" s="256">
        <v>121347</v>
      </c>
      <c r="H21" s="257">
        <v>331</v>
      </c>
      <c r="I21" s="257">
        <v>0.27</v>
      </c>
      <c r="J21" s="256">
        <v>200971</v>
      </c>
      <c r="K21" s="257">
        <v>587</v>
      </c>
      <c r="L21" s="257">
        <v>0.28999999999999998</v>
      </c>
      <c r="M21" s="134"/>
      <c r="N21" s="256">
        <v>13221</v>
      </c>
      <c r="O21" s="257">
        <v>-26</v>
      </c>
      <c r="P21" s="306">
        <v>-0.2</v>
      </c>
      <c r="Q21" s="256">
        <v>16538</v>
      </c>
      <c r="R21" s="257">
        <v>118</v>
      </c>
      <c r="S21" s="257">
        <v>0.72</v>
      </c>
      <c r="T21" s="256">
        <v>29759</v>
      </c>
      <c r="U21" s="257">
        <v>92</v>
      </c>
      <c r="V21" s="257">
        <v>0.31</v>
      </c>
      <c r="W21" s="134"/>
      <c r="X21" s="258">
        <v>230730</v>
      </c>
      <c r="Y21" s="134"/>
      <c r="Z21" s="257">
        <v>679</v>
      </c>
      <c r="AA21" s="306">
        <v>0.3</v>
      </c>
    </row>
    <row r="22" spans="1:27" ht="39.950000000000003" customHeight="1">
      <c r="A22" s="608"/>
      <c r="B22" s="255" t="s">
        <v>167</v>
      </c>
      <c r="C22" s="134"/>
      <c r="D22" s="256">
        <v>79564</v>
      </c>
      <c r="E22" s="257">
        <v>-60</v>
      </c>
      <c r="F22" s="257">
        <v>-0.08</v>
      </c>
      <c r="G22" s="256">
        <v>121690</v>
      </c>
      <c r="H22" s="257">
        <v>343</v>
      </c>
      <c r="I22" s="257">
        <v>0.28000000000000003</v>
      </c>
      <c r="J22" s="256">
        <v>201254</v>
      </c>
      <c r="K22" s="257">
        <v>283</v>
      </c>
      <c r="L22" s="257">
        <v>0.14000000000000001</v>
      </c>
      <c r="M22" s="134"/>
      <c r="N22" s="256">
        <v>13262</v>
      </c>
      <c r="O22" s="257">
        <v>41</v>
      </c>
      <c r="P22" s="257">
        <v>0.31</v>
      </c>
      <c r="Q22" s="256">
        <v>16584</v>
      </c>
      <c r="R22" s="257">
        <v>46</v>
      </c>
      <c r="S22" s="257">
        <v>0.28000000000000003</v>
      </c>
      <c r="T22" s="256">
        <v>29846</v>
      </c>
      <c r="U22" s="257">
        <v>87</v>
      </c>
      <c r="V22" s="257">
        <v>0.28999999999999998</v>
      </c>
      <c r="W22" s="134"/>
      <c r="X22" s="258">
        <v>231100</v>
      </c>
      <c r="Y22" s="134"/>
      <c r="Z22" s="257">
        <v>370</v>
      </c>
      <c r="AA22" s="257">
        <v>0.16</v>
      </c>
    </row>
    <row r="23" spans="1:27" ht="39.950000000000003" customHeight="1">
      <c r="A23" s="608"/>
      <c r="B23" s="255" t="s">
        <v>168</v>
      </c>
      <c r="C23" s="134"/>
      <c r="D23" s="256">
        <v>80352</v>
      </c>
      <c r="E23" s="257">
        <v>788</v>
      </c>
      <c r="F23" s="257">
        <v>0.99</v>
      </c>
      <c r="G23" s="256">
        <v>121589</v>
      </c>
      <c r="H23" s="257">
        <v>-101</v>
      </c>
      <c r="I23" s="257">
        <v>-0.08</v>
      </c>
      <c r="J23" s="256">
        <v>201941</v>
      </c>
      <c r="K23" s="257">
        <v>687</v>
      </c>
      <c r="L23" s="257">
        <v>0.34</v>
      </c>
      <c r="M23" s="134"/>
      <c r="N23" s="256">
        <v>13219</v>
      </c>
      <c r="O23" s="257">
        <v>-43</v>
      </c>
      <c r="P23" s="257">
        <v>-0.32</v>
      </c>
      <c r="Q23" s="256">
        <v>16747</v>
      </c>
      <c r="R23" s="257">
        <v>163</v>
      </c>
      <c r="S23" s="257">
        <v>0.98</v>
      </c>
      <c r="T23" s="256">
        <v>29966</v>
      </c>
      <c r="U23" s="257">
        <v>120</v>
      </c>
      <c r="V23" s="306">
        <v>0.4</v>
      </c>
      <c r="W23" s="134"/>
      <c r="X23" s="258">
        <v>231907</v>
      </c>
      <c r="Y23" s="134"/>
      <c r="Z23" s="257">
        <v>807</v>
      </c>
      <c r="AA23" s="257">
        <v>0.35</v>
      </c>
    </row>
    <row r="24" spans="1:27" ht="39.950000000000003" customHeight="1">
      <c r="A24" s="608"/>
      <c r="B24" s="255" t="s">
        <v>169</v>
      </c>
      <c r="C24" s="134"/>
      <c r="D24" s="256">
        <v>80219</v>
      </c>
      <c r="E24" s="257">
        <v>-133</v>
      </c>
      <c r="F24" s="257">
        <v>-0.17</v>
      </c>
      <c r="G24" s="256">
        <v>121946</v>
      </c>
      <c r="H24" s="257">
        <v>357</v>
      </c>
      <c r="I24" s="257">
        <v>0.28999999999999998</v>
      </c>
      <c r="J24" s="256">
        <v>202165</v>
      </c>
      <c r="K24" s="257">
        <v>224</v>
      </c>
      <c r="L24" s="257">
        <v>0.11</v>
      </c>
      <c r="M24" s="134"/>
      <c r="N24" s="256">
        <v>13265</v>
      </c>
      <c r="O24" s="257">
        <v>46</v>
      </c>
      <c r="P24" s="257">
        <v>0.35</v>
      </c>
      <c r="Q24" s="256">
        <v>16800</v>
      </c>
      <c r="R24" s="257">
        <v>53</v>
      </c>
      <c r="S24" s="257">
        <v>0.32</v>
      </c>
      <c r="T24" s="256">
        <v>30065</v>
      </c>
      <c r="U24" s="257">
        <v>99</v>
      </c>
      <c r="V24" s="257">
        <v>0.33</v>
      </c>
      <c r="W24" s="134"/>
      <c r="X24" s="258">
        <v>232230</v>
      </c>
      <c r="Y24" s="134"/>
      <c r="Z24" s="257">
        <v>323</v>
      </c>
      <c r="AA24" s="257">
        <v>0.14000000000000001</v>
      </c>
    </row>
    <row r="25" spans="1:27" ht="39.950000000000003" customHeight="1">
      <c r="A25" s="608"/>
      <c r="B25" s="255" t="s">
        <v>170</v>
      </c>
      <c r="C25" s="134"/>
      <c r="D25" s="256">
        <v>80120</v>
      </c>
      <c r="E25" s="257">
        <v>-99</v>
      </c>
      <c r="F25" s="257">
        <v>-0.12</v>
      </c>
      <c r="G25" s="256">
        <v>122437</v>
      </c>
      <c r="H25" s="257">
        <v>491</v>
      </c>
      <c r="I25" s="306">
        <v>0.4</v>
      </c>
      <c r="J25" s="256">
        <v>202557</v>
      </c>
      <c r="K25" s="257">
        <v>392</v>
      </c>
      <c r="L25" s="257">
        <v>0.19</v>
      </c>
      <c r="M25" s="134"/>
      <c r="N25" s="256">
        <v>13378</v>
      </c>
      <c r="O25" s="257">
        <v>113</v>
      </c>
      <c r="P25" s="257">
        <v>0.85</v>
      </c>
      <c r="Q25" s="256">
        <v>16872</v>
      </c>
      <c r="R25" s="257">
        <v>72</v>
      </c>
      <c r="S25" s="257">
        <v>0.43</v>
      </c>
      <c r="T25" s="256">
        <v>30250</v>
      </c>
      <c r="U25" s="257">
        <v>185</v>
      </c>
      <c r="V25" s="257">
        <v>0.62</v>
      </c>
      <c r="W25" s="134"/>
      <c r="X25" s="258">
        <v>232807</v>
      </c>
      <c r="Y25" s="134"/>
      <c r="Z25" s="257">
        <v>577</v>
      </c>
      <c r="AA25" s="257">
        <v>0.25</v>
      </c>
    </row>
    <row r="26" spans="1:27" ht="39.950000000000003" customHeight="1">
      <c r="A26" s="608"/>
      <c r="B26" s="255" t="s">
        <v>171</v>
      </c>
      <c r="C26" s="134"/>
      <c r="D26" s="256">
        <v>80494</v>
      </c>
      <c r="E26" s="257">
        <v>374</v>
      </c>
      <c r="F26" s="257">
        <v>0.47</v>
      </c>
      <c r="G26" s="256">
        <v>123170</v>
      </c>
      <c r="H26" s="257">
        <v>733</v>
      </c>
      <c r="I26" s="306">
        <v>0.6</v>
      </c>
      <c r="J26" s="256">
        <v>203664</v>
      </c>
      <c r="K26" s="258">
        <v>1107</v>
      </c>
      <c r="L26" s="257">
        <v>0.55000000000000004</v>
      </c>
      <c r="M26" s="134"/>
      <c r="N26" s="256">
        <v>13434</v>
      </c>
      <c r="O26" s="257">
        <v>56</v>
      </c>
      <c r="P26" s="257">
        <v>0.42</v>
      </c>
      <c r="Q26" s="256">
        <v>16969</v>
      </c>
      <c r="R26" s="257">
        <v>97</v>
      </c>
      <c r="S26" s="257">
        <v>0.56999999999999995</v>
      </c>
      <c r="T26" s="256">
        <v>30403</v>
      </c>
      <c r="U26" s="257">
        <v>153</v>
      </c>
      <c r="V26" s="257">
        <v>0.51</v>
      </c>
      <c r="W26" s="134"/>
      <c r="X26" s="258">
        <v>234067</v>
      </c>
      <c r="Y26" s="134"/>
      <c r="Z26" s="258">
        <v>1260</v>
      </c>
      <c r="AA26" s="257">
        <v>0.54</v>
      </c>
    </row>
    <row r="27" spans="1:27" ht="39.950000000000003" customHeight="1">
      <c r="A27" s="608"/>
      <c r="B27" s="255" t="s">
        <v>172</v>
      </c>
      <c r="C27" s="134"/>
      <c r="D27" s="256">
        <v>79376</v>
      </c>
      <c r="E27" s="258">
        <v>-1118</v>
      </c>
      <c r="F27" s="257">
        <v>-1.39</v>
      </c>
      <c r="G27" s="256">
        <v>124667</v>
      </c>
      <c r="H27" s="258">
        <v>1497</v>
      </c>
      <c r="I27" s="257">
        <v>1.22</v>
      </c>
      <c r="J27" s="256">
        <v>204043</v>
      </c>
      <c r="K27" s="257">
        <v>379</v>
      </c>
      <c r="L27" s="257">
        <v>0.19</v>
      </c>
      <c r="M27" s="134"/>
      <c r="N27" s="256">
        <v>13444</v>
      </c>
      <c r="O27" s="257">
        <v>10</v>
      </c>
      <c r="P27" s="257">
        <v>7.0000000000000007E-2</v>
      </c>
      <c r="Q27" s="256">
        <v>17074</v>
      </c>
      <c r="R27" s="257">
        <v>105</v>
      </c>
      <c r="S27" s="257">
        <v>0.62</v>
      </c>
      <c r="T27" s="256">
        <v>30518</v>
      </c>
      <c r="U27" s="257">
        <v>115</v>
      </c>
      <c r="V27" s="257">
        <v>0.38</v>
      </c>
      <c r="W27" s="134"/>
      <c r="X27" s="258">
        <v>234561</v>
      </c>
      <c r="Y27" s="134"/>
      <c r="Z27" s="257">
        <v>494</v>
      </c>
      <c r="AA27" s="257">
        <v>0.21</v>
      </c>
    </row>
    <row r="28" spans="1:27" ht="39.950000000000003" customHeight="1">
      <c r="A28" s="608"/>
      <c r="B28" s="255" t="s">
        <v>173</v>
      </c>
      <c r="C28" s="134"/>
      <c r="D28" s="256">
        <v>78253</v>
      </c>
      <c r="E28" s="258">
        <v>-1123</v>
      </c>
      <c r="F28" s="257">
        <v>-1.41</v>
      </c>
      <c r="G28" s="256">
        <v>126132</v>
      </c>
      <c r="H28" s="258">
        <v>1465</v>
      </c>
      <c r="I28" s="257">
        <v>1.18</v>
      </c>
      <c r="J28" s="256">
        <v>204385</v>
      </c>
      <c r="K28" s="257">
        <v>342</v>
      </c>
      <c r="L28" s="257">
        <v>0.17</v>
      </c>
      <c r="M28" s="134"/>
      <c r="N28" s="256">
        <v>13261</v>
      </c>
      <c r="O28" s="257">
        <v>-183</v>
      </c>
      <c r="P28" s="257">
        <v>-1.36</v>
      </c>
      <c r="Q28" s="256">
        <v>17116</v>
      </c>
      <c r="R28" s="257">
        <v>42</v>
      </c>
      <c r="S28" s="257">
        <v>0.25</v>
      </c>
      <c r="T28" s="256">
        <v>30377</v>
      </c>
      <c r="U28" s="257">
        <v>-141</v>
      </c>
      <c r="V28" s="257">
        <v>-0.46</v>
      </c>
      <c r="W28" s="134"/>
      <c r="X28" s="258">
        <v>234762</v>
      </c>
      <c r="Y28" s="134"/>
      <c r="Z28" s="257">
        <v>201</v>
      </c>
      <c r="AA28" s="257">
        <v>0.09</v>
      </c>
    </row>
    <row r="29" spans="1:27" ht="39.950000000000003" customHeight="1">
      <c r="A29" s="608"/>
      <c r="B29" s="255" t="s">
        <v>174</v>
      </c>
      <c r="C29" s="134"/>
      <c r="D29" s="256">
        <v>76854</v>
      </c>
      <c r="E29" s="258">
        <v>-1399</v>
      </c>
      <c r="F29" s="257">
        <v>-1.79</v>
      </c>
      <c r="G29" s="256">
        <v>127308</v>
      </c>
      <c r="H29" s="258">
        <v>1176</v>
      </c>
      <c r="I29" s="257">
        <v>0.93</v>
      </c>
      <c r="J29" s="256">
        <v>204162</v>
      </c>
      <c r="K29" s="257">
        <v>-223</v>
      </c>
      <c r="L29" s="257">
        <v>-0.11</v>
      </c>
      <c r="M29" s="134"/>
      <c r="N29" s="256">
        <v>13140</v>
      </c>
      <c r="O29" s="257">
        <v>-121</v>
      </c>
      <c r="P29" s="257">
        <v>-0.91</v>
      </c>
      <c r="Q29" s="256">
        <v>17022</v>
      </c>
      <c r="R29" s="257">
        <v>-94</v>
      </c>
      <c r="S29" s="257">
        <v>-0.55000000000000004</v>
      </c>
      <c r="T29" s="256">
        <v>30162</v>
      </c>
      <c r="U29" s="257">
        <v>-215</v>
      </c>
      <c r="V29" s="257">
        <v>-0.71</v>
      </c>
      <c r="W29" s="134"/>
      <c r="X29" s="258">
        <v>234324</v>
      </c>
      <c r="Y29" s="134"/>
      <c r="Z29" s="257">
        <v>-438</v>
      </c>
      <c r="AA29" s="257">
        <v>-0.19</v>
      </c>
    </row>
    <row r="30" spans="1:27" ht="39.950000000000003" customHeight="1">
      <c r="A30" s="608"/>
      <c r="B30" s="255" t="s">
        <v>175</v>
      </c>
      <c r="C30" s="134"/>
      <c r="D30" s="256">
        <v>76029</v>
      </c>
      <c r="E30" s="257">
        <v>-825</v>
      </c>
      <c r="F30" s="257">
        <v>-1.07</v>
      </c>
      <c r="G30" s="256">
        <v>127709</v>
      </c>
      <c r="H30" s="257">
        <v>401</v>
      </c>
      <c r="I30" s="257">
        <v>0.32</v>
      </c>
      <c r="J30" s="256">
        <v>203738</v>
      </c>
      <c r="K30" s="257">
        <v>-424</v>
      </c>
      <c r="L30" s="257">
        <v>-0.21</v>
      </c>
      <c r="M30" s="134"/>
      <c r="N30" s="256">
        <v>12963</v>
      </c>
      <c r="O30" s="257">
        <v>-177</v>
      </c>
      <c r="P30" s="257">
        <v>-1.35</v>
      </c>
      <c r="Q30" s="256">
        <v>17135</v>
      </c>
      <c r="R30" s="257">
        <v>113</v>
      </c>
      <c r="S30" s="257">
        <v>0.66</v>
      </c>
      <c r="T30" s="256">
        <v>30098</v>
      </c>
      <c r="U30" s="257">
        <v>-64</v>
      </c>
      <c r="V30" s="257">
        <v>-0.21</v>
      </c>
      <c r="W30" s="134"/>
      <c r="X30" s="258">
        <v>233836</v>
      </c>
      <c r="Y30" s="134"/>
      <c r="Z30" s="257">
        <v>-488</v>
      </c>
      <c r="AA30" s="257">
        <v>-0.21</v>
      </c>
    </row>
    <row r="31" spans="1:27" ht="39.950000000000003" customHeight="1">
      <c r="A31" s="608"/>
      <c r="B31" s="255" t="s">
        <v>176</v>
      </c>
      <c r="C31" s="134"/>
      <c r="D31" s="256">
        <v>75222</v>
      </c>
      <c r="E31" s="257">
        <v>-807</v>
      </c>
      <c r="F31" s="257">
        <v>-1.06</v>
      </c>
      <c r="G31" s="256">
        <v>127086</v>
      </c>
      <c r="H31" s="257">
        <v>-623</v>
      </c>
      <c r="I31" s="257">
        <v>-0.49</v>
      </c>
      <c r="J31" s="256">
        <v>202308</v>
      </c>
      <c r="K31" s="258">
        <v>-1430</v>
      </c>
      <c r="L31" s="306">
        <v>-0.7</v>
      </c>
      <c r="M31" s="134"/>
      <c r="N31" s="256">
        <v>12590</v>
      </c>
      <c r="O31" s="257">
        <v>-373</v>
      </c>
      <c r="P31" s="257">
        <v>-2.88</v>
      </c>
      <c r="Q31" s="256">
        <v>17008</v>
      </c>
      <c r="R31" s="257">
        <v>-127</v>
      </c>
      <c r="S31" s="257">
        <v>-0.74</v>
      </c>
      <c r="T31" s="256">
        <v>29598</v>
      </c>
      <c r="U31" s="257">
        <v>-500</v>
      </c>
      <c r="V31" s="257">
        <v>-1.66</v>
      </c>
      <c r="W31" s="134"/>
      <c r="X31" s="258">
        <v>231906</v>
      </c>
      <c r="Y31" s="134"/>
      <c r="Z31" s="258">
        <v>-1930</v>
      </c>
      <c r="AA31" s="257">
        <v>-0.83</v>
      </c>
    </row>
    <row r="32" spans="1:27" ht="39.950000000000003" customHeight="1">
      <c r="A32" s="608">
        <v>2024</v>
      </c>
      <c r="B32" s="255" t="s">
        <v>177</v>
      </c>
      <c r="C32" s="134"/>
      <c r="D32" s="256">
        <v>75700</v>
      </c>
      <c r="E32" s="257">
        <v>478</v>
      </c>
      <c r="F32" s="257">
        <v>0.64</v>
      </c>
      <c r="G32" s="256">
        <v>127589</v>
      </c>
      <c r="H32" s="257">
        <v>503</v>
      </c>
      <c r="I32" s="306">
        <v>0.4</v>
      </c>
      <c r="J32" s="256">
        <v>203289</v>
      </c>
      <c r="K32" s="257">
        <v>981</v>
      </c>
      <c r="L32" s="257">
        <v>0.48</v>
      </c>
      <c r="M32" s="134"/>
      <c r="N32" s="256">
        <v>12372</v>
      </c>
      <c r="O32" s="257">
        <v>-218</v>
      </c>
      <c r="P32" s="257">
        <v>-1.73</v>
      </c>
      <c r="Q32" s="256">
        <v>17168</v>
      </c>
      <c r="R32" s="257">
        <v>160</v>
      </c>
      <c r="S32" s="257">
        <v>0.94</v>
      </c>
      <c r="T32" s="256">
        <v>29540</v>
      </c>
      <c r="U32" s="257">
        <v>-58</v>
      </c>
      <c r="V32" s="306">
        <v>-0.2</v>
      </c>
      <c r="W32" s="134"/>
      <c r="X32" s="258">
        <v>232829</v>
      </c>
      <c r="Y32" s="134"/>
      <c r="Z32" s="257">
        <v>923</v>
      </c>
      <c r="AA32" s="306">
        <v>0.4</v>
      </c>
    </row>
    <row r="33" spans="1:27" ht="39.950000000000003" customHeight="1">
      <c r="A33" s="608"/>
      <c r="B33" s="255" t="s">
        <v>166</v>
      </c>
      <c r="C33" s="134"/>
      <c r="D33" s="256">
        <v>75564</v>
      </c>
      <c r="E33" s="257">
        <v>-136</v>
      </c>
      <c r="F33" s="257">
        <v>-0.18</v>
      </c>
      <c r="G33" s="256">
        <v>127640</v>
      </c>
      <c r="H33" s="257">
        <v>52</v>
      </c>
      <c r="I33" s="257">
        <v>0.04</v>
      </c>
      <c r="J33" s="256">
        <v>203204</v>
      </c>
      <c r="K33" s="257">
        <v>-84</v>
      </c>
      <c r="L33" s="257">
        <v>-0.04</v>
      </c>
      <c r="M33" s="134"/>
      <c r="N33" s="256">
        <v>12360</v>
      </c>
      <c r="O33" s="257">
        <v>-12</v>
      </c>
      <c r="P33" s="306">
        <v>-0.1</v>
      </c>
      <c r="Q33" s="256">
        <v>17119</v>
      </c>
      <c r="R33" s="257">
        <v>-49</v>
      </c>
      <c r="S33" s="257">
        <v>-0.28999999999999998</v>
      </c>
      <c r="T33" s="256">
        <v>29479</v>
      </c>
      <c r="U33" s="257">
        <v>-61</v>
      </c>
      <c r="V33" s="257">
        <v>-0.21</v>
      </c>
      <c r="W33" s="134"/>
      <c r="X33" s="258">
        <v>232683</v>
      </c>
      <c r="Y33" s="134"/>
      <c r="Z33" s="257">
        <v>-145</v>
      </c>
      <c r="AA33" s="257">
        <v>-0.06</v>
      </c>
    </row>
    <row r="34" spans="1:27" ht="8.1" customHeight="1">
      <c r="A34" s="134"/>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row>
    <row r="35" spans="1:27" ht="60" customHeight="1">
      <c r="A35" s="609" t="s">
        <v>178</v>
      </c>
      <c r="B35" s="609"/>
      <c r="C35" s="609"/>
      <c r="D35" s="609"/>
      <c r="E35" s="259">
        <v>-4060</v>
      </c>
      <c r="F35" s="260">
        <v>-5.0999999999999996</v>
      </c>
      <c r="G35" s="134"/>
      <c r="H35" s="259">
        <v>6293</v>
      </c>
      <c r="I35" s="260">
        <v>5.19</v>
      </c>
      <c r="J35" s="134"/>
      <c r="K35" s="259">
        <v>2233</v>
      </c>
      <c r="L35" s="260">
        <v>1.1100000000000001</v>
      </c>
      <c r="M35" s="134"/>
      <c r="N35" s="134"/>
      <c r="O35" s="260">
        <v>-861</v>
      </c>
      <c r="P35" s="260">
        <v>-6.51</v>
      </c>
      <c r="Q35" s="134"/>
      <c r="R35" s="260">
        <v>581</v>
      </c>
      <c r="S35" s="260">
        <v>3.51</v>
      </c>
      <c r="T35" s="134"/>
      <c r="U35" s="260">
        <v>-280</v>
      </c>
      <c r="V35" s="260">
        <v>-0.94</v>
      </c>
      <c r="W35" s="134"/>
      <c r="X35" s="134"/>
      <c r="Y35" s="134"/>
      <c r="Z35" s="259">
        <v>1953</v>
      </c>
      <c r="AA35" s="260">
        <v>0.85</v>
      </c>
    </row>
    <row r="36" spans="1:27">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row>
    <row r="37" spans="1:27">
      <c r="A37" s="126"/>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row>
    <row r="38" spans="1:27">
      <c r="A38" s="126"/>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row>
    <row r="39" spans="1:27">
      <c r="A39" s="126"/>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row>
    <row r="40" spans="1:27">
      <c r="A40" s="126"/>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row>
    <row r="41" spans="1:27">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row>
    <row r="42" spans="1:27">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row>
    <row r="43" spans="1:27">
      <c r="A43" s="134"/>
      <c r="B43" s="134"/>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row>
    <row r="44" spans="1:27" ht="17.100000000000001" customHeight="1">
      <c r="A44" s="355" t="s">
        <v>91</v>
      </c>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row>
    <row r="45" spans="1:27" ht="17.100000000000001" customHeight="1">
      <c r="A45" s="355" t="s">
        <v>92</v>
      </c>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row>
    <row r="46" spans="1:27" ht="17.100000000000001" customHeight="1"/>
  </sheetData>
  <mergeCells count="27">
    <mergeCell ref="T18:T19"/>
    <mergeCell ref="U18:V18"/>
    <mergeCell ref="A21:A31"/>
    <mergeCell ref="A32:A33"/>
    <mergeCell ref="A35:D35"/>
    <mergeCell ref="M17:M19"/>
    <mergeCell ref="N17:V17"/>
    <mergeCell ref="N18:N19"/>
    <mergeCell ref="O18:P18"/>
    <mergeCell ref="Q18:Q19"/>
    <mergeCell ref="R18:S18"/>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s>
  <printOptions horizontalCentered="1"/>
  <pageMargins left="0.23622047244094502" right="0.23622047244094502" top="0.74803149606299202" bottom="0.35433070866141703" header="0" footer="0.31496062992126"/>
  <pageSetup scale="43" firstPageNumber="9" orientation="landscape" useFirstPageNumber="1" r:id="rId1"/>
  <headerFooter scaleWithDoc="0">
    <oddHeader>&amp;L&amp;G&amp;C&amp;G&amp;R&amp;G</oddHeader>
    <oddFooter>&amp;R&amp;"Montserrat,Negrita"&amp;10 &amp;P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1DC1D56111CED45A0923432BC4269FB" ma:contentTypeVersion="6" ma:contentTypeDescription="Crear nuevo documento." ma:contentTypeScope="" ma:versionID="d0124952cb9662774dcef8aa14fafad0">
  <xsd:schema xmlns:xsd="http://www.w3.org/2001/XMLSchema" xmlns:xs="http://www.w3.org/2001/XMLSchema" xmlns:p="http://schemas.microsoft.com/office/2006/metadata/properties" xmlns:ns2="3b6b8687-7132-436a-9d1a-01bc293a6f48" xmlns:ns3="dc177d10-b755-4840-b56f-a29f726b48b4" targetNamespace="http://schemas.microsoft.com/office/2006/metadata/properties" ma:root="true" ma:fieldsID="52dc8d61e9d1939a6aa634e97b60cd10" ns2:_="" ns3:_="">
    <xsd:import namespace="3b6b8687-7132-436a-9d1a-01bc293a6f48"/>
    <xsd:import namespace="dc177d10-b755-4840-b56f-a29f726b48b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6b8687-7132-436a-9d1a-01bc293a6f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177d10-b755-4840-b56f-a29f726b48b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dc177d10-b755-4840-b56f-a29f726b48b4">
      <UserInfo>
        <DisplayName>JOB GONZÁLEZ OCAMPO</DisplayName>
        <AccountId>24</AccountId>
        <AccountType/>
      </UserInfo>
    </SharedWithUsers>
  </documentManagement>
</p:properties>
</file>

<file path=customXml/itemProps1.xml><?xml version="1.0" encoding="utf-8"?>
<ds:datastoreItem xmlns:ds="http://schemas.openxmlformats.org/officeDocument/2006/customXml" ds:itemID="{F784FD11-0625-45A3-85FC-C489C5D366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6b8687-7132-436a-9d1a-01bc293a6f48"/>
    <ds:schemaRef ds:uri="dc177d10-b755-4840-b56f-a29f726b48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16C3B9-B236-4EB4-A3AC-EEEE92DFECD2}">
  <ds:schemaRefs>
    <ds:schemaRef ds:uri="http://schemas.microsoft.com/sharepoint/v3/contenttype/forms"/>
  </ds:schemaRefs>
</ds:datastoreItem>
</file>

<file path=customXml/itemProps3.xml><?xml version="1.0" encoding="utf-8"?>
<ds:datastoreItem xmlns:ds="http://schemas.openxmlformats.org/officeDocument/2006/customXml" ds:itemID="{4ABF2ECA-2A30-4285-9176-067DD106DDC8}">
  <ds:schemaRefs>
    <ds:schemaRef ds:uri="http://purl.org/dc/elements/1.1/"/>
    <ds:schemaRef ds:uri="http://schemas.microsoft.com/office/2006/documentManagement/types"/>
    <ds:schemaRef ds:uri="http://purl.org/dc/terms/"/>
    <ds:schemaRef ds:uri="http://schemas.microsoft.com/office/infopath/2007/PartnerControls"/>
    <ds:schemaRef ds:uri="3b6b8687-7132-436a-9d1a-01bc293a6f48"/>
    <ds:schemaRef ds:uri="http://purl.org/dc/dcmitype/"/>
    <ds:schemaRef ds:uri="http://schemas.openxmlformats.org/package/2006/metadata/core-properties"/>
    <ds:schemaRef ds:uri="dc177d10-b755-4840-b56f-a29f726b48b4"/>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94</vt:i4>
      </vt:variant>
    </vt:vector>
  </HeadingPairs>
  <TitlesOfParts>
    <vt:vector size="144"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(CFRPI)</vt:lpstr>
      <vt:lpstr>PAG_42_PPPAMGEEF_TAB</vt:lpstr>
      <vt:lpstr>PAG_43_PPPAMGE_GRA</vt:lpstr>
      <vt:lpstr>PAG_44_PPGEFSJS_TAB</vt:lpstr>
      <vt:lpstr>Pág_45_NIVEL_ESCOL</vt:lpstr>
      <vt:lpstr>Pág_46_ESCOL_SIT_JUR</vt:lpstr>
      <vt:lpstr>Pág_47_ESCOL_SITJURFS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PAG_42_PPPAMGEEF_TAB!Área_de_impresión</vt:lpstr>
      <vt:lpstr>PAG_43_PPPAMGE_GRA!Área_de_impresión</vt:lpstr>
      <vt:lpstr>PAG_44_PPGEFSJS_TAB!Área_de_impresión</vt:lpstr>
      <vt:lpstr>Pág_45_NIVEL_ESCOL!Área_de_impresión</vt:lpstr>
      <vt:lpstr>Pág_46_ESCOL_SIT_JUR!Área_de_impresión</vt:lpstr>
      <vt:lpstr>Pág_47_ESCOL_SITJURFS!Área_de_impresión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(CFRPI)'!Área_de_impresión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Pág_47_ESCOL_SITJURFS!CAnio</vt:lpstr>
      <vt:lpstr>Pág_47_ESCOL_SITJURFS!CIdMes</vt:lpstr>
      <vt:lpstr>Pág_47_ESCOL_SITJURFS!CMes</vt:lpstr>
      <vt:lpstr>Pág_47_ESCOL_SITJURFS!NextMes</vt:lpstr>
      <vt:lpstr>'Pág-12-Grá-DCP'!pag_10.php?mes__Febrero__anio__2024__origen__excel</vt:lpstr>
      <vt:lpstr>PAG_44_PPGEFSJS_TAB!Pag_10_excel.php?mes_Febrero_anio_2024_origen_excel</vt:lpstr>
      <vt:lpstr>'Pág-13-Tab-NC'!pag_11.php?mes__Febrero__anio__2024__origen__excel</vt:lpstr>
      <vt:lpstr>'Pág-14-Grá-SP'!pag_12.php?mes__Febrero__anio__2024__origen__excel</vt:lpstr>
      <vt:lpstr>'Pág-16-26-Tab-CSP'!pag_14_29.php?mes__Febrero__anio__2024__origen__excel</vt:lpstr>
      <vt:lpstr>'Pág-27-Grá-CF'!pag_30.php?mes__Febrero__anio__2024__origen__excel</vt:lpstr>
      <vt:lpstr>'Pág-28-Tab-CF (1)'!pag_31_33.php?mes__Febrero__anio__2024__id_centro_197</vt:lpstr>
      <vt:lpstr>'Pág-41-Tab-CF (CFRPI)'!pag_31_33.php?mes__Febrero__anio__2024__id_centro_229</vt:lpstr>
      <vt:lpstr>'Pág-29-Tab-CF (4)'!pag_31_33.php?mes__Febrero__anio__2024__id_centro_251</vt:lpstr>
      <vt:lpstr>'Pág-30-Tab-CF (5)'!pag_31_33.php?mes__Febrero__anio__2024__id_centro_407</vt:lpstr>
      <vt:lpstr>'Pág-31-Tab-CF (7)'!pag_31_33.php?mes__Febrero__anio__2024__id_centro_430</vt:lpstr>
      <vt:lpstr>'Pág-32-Tab-CF (8)'!pag_31_33.php?mes__Febrero__anio__2024__id_centro_437</vt:lpstr>
      <vt:lpstr>'Pág-33-Tab-CF (11)'!pag_31_33.php?mes__Febrero__anio__2024__id_centro_445</vt:lpstr>
      <vt:lpstr>'Pág-34-Tab-CF (12)'!pag_31_33.php?mes__Febrero__anio__2024__id_centro_446</vt:lpstr>
      <vt:lpstr>'Pág-35-Tab-CF (13)'!pag_31_33.php?mes__Febrero__anio__2024__id_centro_470</vt:lpstr>
      <vt:lpstr>'Pág-36-Tab-CF (14)'!pag_31_33.php?mes__Febrero__anio__2024__id_centro_474</vt:lpstr>
      <vt:lpstr>'Pág-37-Tab-CF (15)'!pag_31_33.php?mes__Febrero__anio__2024__id_centro_653</vt:lpstr>
      <vt:lpstr>'Pág-38-Tab-CF (16)'!pag_31_33.php?mes__Febrero__anio__2024__id_centro_654</vt:lpstr>
      <vt:lpstr>'Pág-39-Tab-CF (17)'!pag_31_33.php?mes__Febrero__anio__2024__id_centro_655</vt:lpstr>
      <vt:lpstr>'Pág-40-Tab-CF (18)'!pag_31_33.php?mes__Febrero__anio__2024__id_centro_660</vt:lpstr>
      <vt:lpstr>'Pág-49-Tab-BLA'!pag_37.php?mes__Febrero__anio__2024__origen__excel</vt:lpstr>
      <vt:lpstr>'Pág-50-Grá-BLA'!pag_38.php?mes__Febrero__anio__2024__origen__excel</vt:lpstr>
      <vt:lpstr>'Pág-51-Tab-PLV'!pag_39.php?mes__Febrero__anio__2024__origen__excel</vt:lpstr>
      <vt:lpstr>'Pág-4-Grá-PP-F'!pag_4.php?mes__Febrero__anio__2024__origen__excel</vt:lpstr>
      <vt:lpstr>Pág_46_ESCOL_SIT_JUR!Pag_4_excel.php?mes_Abril_anio_2022_origen_excel</vt:lpstr>
      <vt:lpstr>'Pág-52-Grá-PLV'!pag_40.php?mes__Febrero__anio__2024__origen__excel</vt:lpstr>
      <vt:lpstr>'Pág-53-Tab-RAPLV'!pag_41.php?mes__Febrero__anio__2024__origen__excel</vt:lpstr>
      <vt:lpstr>'Pág-54-Grá-RAPLV'!pag_42.php?mes__Febrero__anio__2024__origen__excel</vt:lpstr>
      <vt:lpstr>'Pág-55-Tab-IP(1)'!pag_43_1_ic.php?mes__Febrero__anio__2024__origen__excel</vt:lpstr>
      <vt:lpstr>'Pág-56-Tab-IP(2)'!pag_43_2_ic.php?mes__Febrero__anio__2024__origen__excel</vt:lpstr>
      <vt:lpstr>'Pág-57-Tab-NII'!pag_44_ic.php?mes__Febrero__anio__2024__origen__excel</vt:lpstr>
      <vt:lpstr>'Pág-58-Grá-NII'!pag_45_ic.php?mes__Febrero__anio__2024__origen__excel</vt:lpstr>
      <vt:lpstr>'Pág-59-Grá-NIII'!pag_46_ic.php?mes__Febrero__anio__2024__origen__excel</vt:lpstr>
      <vt:lpstr>'Pág-60-Tab-TIE'!pag_47.php?mes__Abril__anio__2022__origen__excel</vt:lpstr>
      <vt:lpstr>'Pág-5-Tab-ING-EGR'!pag_5.php?mes__Abril__anio__2022__origen__excel</vt:lpstr>
      <vt:lpstr>'Pág-6-Tab-ING-EGR'!pag_5.php?mes__Abril__anio__2022__origen__excel</vt:lpstr>
      <vt:lpstr>'Pág-7-Tab-PP-EF'!pag_5.php?mes__Febrero__anio__2024__origen__excel</vt:lpstr>
      <vt:lpstr>'Pág-8-Grá-PP'!pag_6.php?mes__Febrero__anio__2024__origen__excel</vt:lpstr>
      <vt:lpstr>'Pág-9-Tab-CPP'!pag_7.php?mes__Febrero__anio__2024__origen__excel</vt:lpstr>
      <vt:lpstr>'Pág-10-Grá-CPP'!pag_8.php?mes__Febrero__anio__2024__origen__excel</vt:lpstr>
      <vt:lpstr>'Pág-11-Grá-CPP'!pag_9.php?mes__Febrero__anio__2024__origen__excel</vt:lpstr>
      <vt:lpstr>'Pág-16-26-Tab-CSP'!Títulos_a_imprimir</vt:lpstr>
    </vt:vector>
  </TitlesOfParts>
  <Manager/>
  <Company>SECRETARIA DE GOBERNACION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DE GOBERNACION</dc:creator>
  <cp:keywords/>
  <dc:description/>
  <cp:lastModifiedBy>JUANA OSIO DELGADILLO</cp:lastModifiedBy>
  <cp:revision/>
  <cp:lastPrinted>2024-08-30T22:56:48Z</cp:lastPrinted>
  <dcterms:created xsi:type="dcterms:W3CDTF">1998-12-11T01:52:35Z</dcterms:created>
  <dcterms:modified xsi:type="dcterms:W3CDTF">2024-08-30T22:57:06Z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0x01010051DC1D56111CED45A0923432BC4269FB</vt:lpwstr>
  </property>
</Properties>
</file>