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tables/table1.xml" ContentType="application/vnd.openxmlformats-officedocument.spreadsheetml.table+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ml.chartshapes+xml"/>
  <Override PartName="/xl/queryTables/queryTable30.xml" ContentType="application/vnd.openxmlformats-officedocument.spreadsheetml.queryTable+xml"/>
  <Override PartName="/xl/drawings/drawing27.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8.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9.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30.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1.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6A911052-4742-4E94-8855-ABB153A378B2}"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1"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ág_42_TAB_PPLGE" sheetId="935" r:id="rId32"/>
    <sheet name="Pág_43_PPLGE_Grá" sheetId="936" r:id="rId33"/>
    <sheet name="Pág_44_PPGEFSJS_TAB" sheetId="937" r:id="rId34"/>
    <sheet name="Pág_45_NIVEL_ESCOL" sheetId="953" r:id="rId35"/>
    <sheet name="Pág_46_ESCOL_SIT_JUR" sheetId="954" r:id="rId36"/>
    <sheet name="Pág_47_ESCOL_SITJURFS" sheetId="955" r:id="rId37"/>
    <sheet name="Pág-48_ESCOL_Grá" sheetId="956"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2"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37"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37"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1">Pág_42_TAB_PPLGE!$A$1:$M$64</definedName>
    <definedName name="_xlnm.Print_Area" localSheetId="32">Pág_43_PPLGE_Grá!$A$1:$K$32</definedName>
    <definedName name="_xlnm.Print_Area" localSheetId="33">Pág_44_PPGEFSJS_TAB!$A$1:$Q$22</definedName>
    <definedName name="_xlnm.Print_Area" localSheetId="34">Pág_45_NIVEL_ESCOL!$A$1:$V$64</definedName>
    <definedName name="_xlnm.Print_Area" localSheetId="35">Pág_46_ESCOL_SIT_JUR!$A$1:$Q$64</definedName>
    <definedName name="_xlnm.Print_Area" localSheetId="36">Pág_47_ESCOL_SITJURFS!$A$1:$P$33</definedName>
    <definedName name="_xlnm.Print_Area" localSheetId="9">'Pág-10-Grá-CPP'!$A$1:$O$45</definedName>
    <definedName name="_xlnm.Print_Area" localSheetId="10">'Pág-11-Grá-CPP'!$A$1:$L$48</definedName>
    <definedName name="_xlnm.Print_Area" localSheetId="11">'Pág-12-Grá-DCP'!$A$1:$L$34</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(CFRPI)'!$A$1:$Y$50</definedName>
    <definedName name="_xlnm.Print_Area" localSheetId="37">'Pág-48_ESCOL_Grá'!$A$1:$P$36</definedName>
    <definedName name="_xlnm.Print_Area" localSheetId="38">'Pág-49-Tab-BLA'!$A$1:$Q$50</definedName>
    <definedName name="_xlnm.Print_Area" localSheetId="3">'Pág-4-Grá-PP-F'!$A$1:$K$35</definedName>
    <definedName name="_xlnm.Print_Area" localSheetId="39">'Pág-50-Grá-BLA'!$A$1:$L$39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'Pág-8-Grá-PP'!$A$1:$N$74</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Pág_47_ESCOL_SITJURFS!$P$3</definedName>
    <definedName name="CAnio" localSheetId="14">#REF!</definedName>
    <definedName name="CAnio" localSheetId="37">'[1]TOTAL CF Y EF'!$P$3</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36">Pág_47_ESCOL_SITJURFS!$Q$4</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Pág_47_ESCOL_SITJURFS!$P$4</definedName>
    <definedName name="CMes" localSheetId="14">#REF!</definedName>
    <definedName name="CMes" localSheetId="2">#REF!</definedName>
    <definedName name="CMes" localSheetId="37">'[1]TOTAL CF Y EF'!$P$4</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37">[1]Catalogos!$A$2:$A$13</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Pág_47_ESCOL_SITJURFS!$T$4</definedName>
    <definedName name="NextMes" localSheetId="14">#REF!</definedName>
    <definedName name="NextMes" localSheetId="37">'[1]TOTAL CF Y EF'!$T$4</definedName>
    <definedName name="NextMes" localSheetId="4">[2]PAG_45_NIVEL_ESCOL!#REF!</definedName>
    <definedName name="NextMes" localSheetId="49">#REF!</definedName>
    <definedName name="NextMes" localSheetId="5">[2]PAG_45_NIVEL_ESCOL!#REF!</definedName>
    <definedName name="NextMes">#REF!</definedName>
    <definedName name="pag_10.php?mes__Noviembre__anio__2023__origen__excel" localSheetId="11">'Pág-12-Grá-DCP'!$A$1:$B$35</definedName>
    <definedName name="Pag_10_excel.php?mes_Noviembre_anio_2023_origen_excel" localSheetId="33">Pág_44_PPGEFSJS_TAB!$A$1:$Q$24</definedName>
    <definedName name="pag_11.php?mes__Noviembre__anio__2023__origen__excel" localSheetId="12">'Pág-13-Tab-NC'!$A$1:$K$62</definedName>
    <definedName name="pag_12.php?mes__Noviembre__anio__2023__origen__excel" localSheetId="13">'Pág-14-Grá-SP'!$A$1:$B$56</definedName>
    <definedName name="pag_13.php?mes__Diciembre__anio__2021__origen__excel" localSheetId="14">'Pág-15-Tab-TCI'!#REF!</definedName>
    <definedName name="pag_14_29.php?mes__Noviembre__anio__2023__origen__excel" localSheetId="15">'Pág-16-26-Tab-CSP'!$A$1:$U$405</definedName>
    <definedName name="pag_30.php?mes__Noviembre__anio__2023__origen__excel" localSheetId="16">'Pág-27-Grá-CF'!$A$1:$B$24</definedName>
    <definedName name="pag_31_33.php?mes__Noviembre__anio__2023__id_centro_197" localSheetId="17">'Pág-28-Tab-CF (1)'!$A$1:$K$51</definedName>
    <definedName name="pag_31_33.php?mes__Noviembre__anio__2023__id_centro_229" localSheetId="30">'Pág-41-Tab-CF (CFRPI)'!$A$1:$K$51</definedName>
    <definedName name="pag_31_33.php?mes__Noviembre__anio__2023__id_centro_251" localSheetId="18">'Pág-29-Tab-CF (4)'!$A$1:$K$51</definedName>
    <definedName name="pag_31_33.php?mes__Noviembre__anio__2023__id_centro_407" localSheetId="19">'Pág-30-Tab-CF (5)'!$A$1:$K$51</definedName>
    <definedName name="pag_31_33.php?mes__Noviembre__anio__2023__id_centro_430" localSheetId="20">'Pág-31-Tab-CF (7)'!$A$1:$K$51</definedName>
    <definedName name="pag_31_33.php?mes__Noviembre__anio__2023__id_centro_437" localSheetId="21">'Pág-32-Tab-CF (8)'!$A$1:$K$51</definedName>
    <definedName name="pag_31_33.php?mes__Noviembre__anio__2023__id_centro_445" localSheetId="22">'Pág-33-Tab-CF (11)'!$A$1:$K$51</definedName>
    <definedName name="pag_31_33.php?mes__Noviembre__anio__2023__id_centro_446" localSheetId="23">'Pág-34-Tab-CF (12)'!$A$1:$K$51</definedName>
    <definedName name="pag_31_33.php?mes__Noviembre__anio__2023__id_centro_470" localSheetId="24">'Pág-35-Tab-CF (13)'!$A$1:$K$51</definedName>
    <definedName name="pag_31_33.php?mes__Noviembre__anio__2023__id_centro_474" localSheetId="25">'Pág-36-Tab-CF (14)'!$A$1:$K$51</definedName>
    <definedName name="pag_31_33.php?mes__Noviembre__anio__2023__id_centro_653" localSheetId="26">'Pág-37-Tab-CF (15)'!$A$1:$K$51</definedName>
    <definedName name="pag_31_33.php?mes__Noviembre__anio__2023__id_centro_654" localSheetId="27">'Pág-38-Tab-CF (16)'!$A$1:$K$51</definedName>
    <definedName name="pag_31_33.php?mes__Noviembre__anio__2023__id_centro_655" localSheetId="28">'Pág-39-Tab-CF (17)'!$A$1:$K$51</definedName>
    <definedName name="pag_31_33.php?mes__Noviembre__anio__2023__id_centro_660" localSheetId="29">'Pág-40-Tab-CF (18)'!$A$1:$K$51</definedName>
    <definedName name="pag_37.php?mes__Noviembre__anio__2023__origen__excel" localSheetId="38">'Pág-49-Tab-BLA'!$A$1:$Q$50</definedName>
    <definedName name="pag_38.php?mes__Noviembre__anio__2023__origen__excel" localSheetId="39">'Pág-50-Grá-BLA'!$A$1:$B$40</definedName>
    <definedName name="pag_39.php?mes__Noviembre__anio__2023__origen__excel" localSheetId="40">'Pág-51-Tab-PLV'!$A$1:$Q$48</definedName>
    <definedName name="pag_4.php?mes__Noviembre__anio__2023__origen__excel" localSheetId="3">'Pág-4-Grá-PP-F'!$A$1:$C$36</definedName>
    <definedName name="Pag_4_excel.php?mes_Abril_anio_2022_origen_excel" localSheetId="35">Pág_46_ESCOL_SIT_JUR!$A$1:$Q$67</definedName>
    <definedName name="pag_40.php?mes__Noviembre__anio__2023__origen__excel" localSheetId="41">'Pág-52-Grá-PLV'!$A$1:$B$37</definedName>
    <definedName name="pag_41.php?mes__Noviembre__anio__2023__origen__excel" localSheetId="42">'Pág-53-Tab-RAPLV'!$A$1:$Q$49</definedName>
    <definedName name="pag_42.php?mes__Noviembre__anio__2023__origen__excel" localSheetId="43">'Pág-54-Grá-RAPLV'!$A$1:$B$39</definedName>
    <definedName name="pag_43_1_ic.php?mes__Noviembre__anio__2023__origen__excel" localSheetId="44">'Pág-55-Tab-IP(1)'!$A$1:$AK$53</definedName>
    <definedName name="pag_43_2_ic.php?mes__Noviembre__anio__2023__origen__excel" localSheetId="45">'Pág-56-Tab-IP(2)'!$A$1:$S$53</definedName>
    <definedName name="pag_44_ic.php?mes__Noviembre__anio__2023__origen__excel" localSheetId="46">'Pág-57-Tab-NII'!$A$1:$R$32</definedName>
    <definedName name="pag_45_ic.php?mes__Noviembre__anio__2023__origen__excel" localSheetId="47">'Pág-58-Grá-NII'!$A$1:$B$36</definedName>
    <definedName name="pag_46_ic.php?mes__Noviembre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Noviembre__anio__2023__origen__excel" localSheetId="6">'Pág-7-Tab-PP-EF'!$A$1:$Z$68</definedName>
    <definedName name="pag_6.php?mes__Noviembre__anio__2023__origen__excel" localSheetId="7">'Pág-8-Grá-PP'!$A$1:$B$56</definedName>
    <definedName name="pag_7.php?mes__Noviembre__anio__2023__origen__excel" localSheetId="8">'Pág-9-Tab-CPP'!$A$1:$AA$45</definedName>
    <definedName name="pag_8.php?mes__Noviembre__anio__2023__origen__excel" localSheetId="9">'Pág-10-Grá-CPP'!$A$1:$C$46</definedName>
    <definedName name="pag_9.php?mes__Noviembre__anio__2023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9" i="954" l="1"/>
  <c r="O19" i="937"/>
  <c r="O10" i="937"/>
  <c r="O11" i="937"/>
  <c r="O12" i="937"/>
  <c r="O13" i="937"/>
  <c r="O14" i="937"/>
  <c r="O15" i="937"/>
  <c r="O16" i="937"/>
  <c r="O17" i="937"/>
  <c r="O9" i="937"/>
  <c r="H19" i="937"/>
  <c r="H10" i="937"/>
  <c r="H11" i="937"/>
  <c r="H12" i="937"/>
  <c r="H13" i="937"/>
  <c r="H14" i="937"/>
  <c r="H15" i="937"/>
  <c r="H16" i="937"/>
  <c r="H17" i="937"/>
  <c r="H9" i="937"/>
  <c r="D36" i="956" l="1"/>
  <c r="K32" i="956"/>
  <c r="D3" i="956"/>
  <c r="R4" i="955" a="1"/>
  <c r="R4" i="955" s="1"/>
  <c r="S4" i="955" s="1"/>
  <c r="T4" i="955" s="1" a="1"/>
  <c r="T4" i="955" s="1"/>
  <c r="A33" i="955" s="1"/>
  <c r="Q4" i="955"/>
  <c r="A2" i="955"/>
  <c r="A64" i="954"/>
  <c r="A3" i="954"/>
  <c r="A64" i="953"/>
  <c r="A3" i="953"/>
  <c r="A5" i="910" l="1"/>
  <c r="O25" i="904" l="1"/>
  <c r="O24" i="904"/>
  <c r="O22" i="904"/>
  <c r="O21" i="904"/>
  <c r="C51" i="950"/>
  <c r="C48" i="950"/>
  <c r="C44" i="950"/>
  <c r="C39" i="950"/>
  <c r="J60" i="949"/>
  <c r="J58" i="949"/>
  <c r="I58" i="949"/>
  <c r="F58" i="949"/>
  <c r="E58" i="949"/>
  <c r="E60" i="949" s="1"/>
  <c r="C58" i="949"/>
  <c r="M58" i="949" s="1"/>
  <c r="K56" i="949"/>
  <c r="C52" i="950" s="1"/>
  <c r="G56" i="949"/>
  <c r="M56" i="949" s="1"/>
  <c r="K55" i="949"/>
  <c r="G55" i="949"/>
  <c r="M55" i="949" s="1"/>
  <c r="K54" i="949"/>
  <c r="C50" i="950" s="1"/>
  <c r="G54" i="949"/>
  <c r="M54" i="949" s="1"/>
  <c r="K53" i="949"/>
  <c r="C49" i="950" s="1"/>
  <c r="G53" i="949"/>
  <c r="M53" i="949" s="1"/>
  <c r="K52" i="949"/>
  <c r="G52" i="949"/>
  <c r="M52" i="949" s="1"/>
  <c r="K51" i="949"/>
  <c r="C47" i="950" s="1"/>
  <c r="G51" i="949"/>
  <c r="M51" i="949" s="1"/>
  <c r="K50" i="949"/>
  <c r="C46" i="950" s="1"/>
  <c r="G50" i="949"/>
  <c r="M50" i="949" s="1"/>
  <c r="K49" i="949"/>
  <c r="C45" i="950" s="1"/>
  <c r="G49" i="949"/>
  <c r="M49" i="949" s="1"/>
  <c r="K48" i="949"/>
  <c r="G48" i="949"/>
  <c r="M48" i="949" s="1"/>
  <c r="K47" i="949"/>
  <c r="C43" i="950" s="1"/>
  <c r="G47" i="949"/>
  <c r="M47" i="949" s="1"/>
  <c r="K46" i="949"/>
  <c r="C42" i="950" s="1"/>
  <c r="G46" i="949"/>
  <c r="M46" i="949" s="1"/>
  <c r="K45" i="949"/>
  <c r="C41" i="950" s="1"/>
  <c r="G45" i="949"/>
  <c r="M45" i="949" s="1"/>
  <c r="K44" i="949"/>
  <c r="C40" i="950" s="1"/>
  <c r="G44" i="949"/>
  <c r="M44" i="949" s="1"/>
  <c r="K43" i="949"/>
  <c r="K58" i="949" s="1"/>
  <c r="G43" i="949"/>
  <c r="G58" i="949" s="1"/>
  <c r="K41" i="949"/>
  <c r="J41" i="949"/>
  <c r="I41" i="949"/>
  <c r="I60" i="949" s="1"/>
  <c r="F41" i="949"/>
  <c r="F60" i="949" s="1"/>
  <c r="E41" i="949"/>
  <c r="C41" i="949"/>
  <c r="M39" i="949"/>
  <c r="K39" i="949"/>
  <c r="G39" i="949"/>
  <c r="K38" i="949"/>
  <c r="G38" i="949"/>
  <c r="M38" i="949" s="1"/>
  <c r="K37" i="949"/>
  <c r="G37" i="949"/>
  <c r="M37" i="949" s="1"/>
  <c r="K36" i="949"/>
  <c r="G36" i="949"/>
  <c r="M36" i="949" s="1"/>
  <c r="M35" i="949"/>
  <c r="K35" i="949"/>
  <c r="G35" i="949"/>
  <c r="K34" i="949"/>
  <c r="G34" i="949"/>
  <c r="M34" i="949" s="1"/>
  <c r="K33" i="949"/>
  <c r="G33" i="949"/>
  <c r="M33" i="949" s="1"/>
  <c r="K32" i="949"/>
  <c r="G32" i="949"/>
  <c r="M32" i="949" s="1"/>
  <c r="M31" i="949"/>
  <c r="K31" i="949"/>
  <c r="G31" i="949"/>
  <c r="K30" i="949"/>
  <c r="G30" i="949"/>
  <c r="M30" i="949" s="1"/>
  <c r="K29" i="949"/>
  <c r="G29" i="949"/>
  <c r="M29" i="949" s="1"/>
  <c r="K28" i="949"/>
  <c r="G28" i="949"/>
  <c r="M28" i="949" s="1"/>
  <c r="M27" i="949"/>
  <c r="K27" i="949"/>
  <c r="G27" i="949"/>
  <c r="K26" i="949"/>
  <c r="G26" i="949"/>
  <c r="M26" i="949" s="1"/>
  <c r="K25" i="949"/>
  <c r="G25" i="949"/>
  <c r="M25" i="949" s="1"/>
  <c r="K24" i="949"/>
  <c r="G24" i="949"/>
  <c r="M24" i="949" s="1"/>
  <c r="M23" i="949"/>
  <c r="K23" i="949"/>
  <c r="G23" i="949"/>
  <c r="K22" i="949"/>
  <c r="G22" i="949"/>
  <c r="M22" i="949" s="1"/>
  <c r="K21" i="949"/>
  <c r="G21" i="949"/>
  <c r="M21" i="949" s="1"/>
  <c r="K20" i="949"/>
  <c r="G20" i="949"/>
  <c r="M20" i="949" s="1"/>
  <c r="M19" i="949"/>
  <c r="K19" i="949"/>
  <c r="G19" i="949"/>
  <c r="K18" i="949"/>
  <c r="G18" i="949"/>
  <c r="M18" i="949" s="1"/>
  <c r="K17" i="949"/>
  <c r="G17" i="949"/>
  <c r="M17" i="949" s="1"/>
  <c r="K16" i="949"/>
  <c r="G16" i="949"/>
  <c r="M16" i="949" s="1"/>
  <c r="M15" i="949"/>
  <c r="K15" i="949"/>
  <c r="G15" i="949"/>
  <c r="K14" i="949"/>
  <c r="G14" i="949"/>
  <c r="M14" i="949" s="1"/>
  <c r="K13" i="949"/>
  <c r="G13" i="949"/>
  <c r="M13" i="949" s="1"/>
  <c r="K12" i="949"/>
  <c r="G12" i="949"/>
  <c r="M12" i="949" s="1"/>
  <c r="M11" i="949"/>
  <c r="K11" i="949"/>
  <c r="G11" i="949"/>
  <c r="K10" i="949"/>
  <c r="G10" i="949"/>
  <c r="M10" i="949" s="1"/>
  <c r="K9" i="949"/>
  <c r="G9" i="949"/>
  <c r="G41" i="949" s="1"/>
  <c r="G60" i="949" s="1"/>
  <c r="B53" i="950" s="1"/>
  <c r="K8" i="949"/>
  <c r="G8" i="949"/>
  <c r="M8" i="949" s="1"/>
  <c r="A3" i="949"/>
  <c r="M41" i="949" l="1"/>
  <c r="K60" i="949"/>
  <c r="C53" i="950" s="1"/>
  <c r="M43" i="949"/>
  <c r="C60" i="949"/>
  <c r="M60" i="949" s="1"/>
  <c r="M9" i="949"/>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A1C95721-0610-45AF-BFFA-52EE953A8CA8}" name="Conexión15255" type="4" refreshedVersion="8" background="1" saveData="1">
    <webPr sourceData="1" parsePre="1" consecutive="1" xl2000="1" url="http://10.238.199.8/ssp_estadistica/cuaderno/cuaderno_2017/pag_4.php?mes=Noviembre&amp;anio=2023&amp;origen='excel'" htmlFormat="all"/>
  </connection>
  <connection id="5842" xr16:uid="{CDA75E78-547F-40E5-93DB-39C717B403C9}" name="Conexión15256" type="4" refreshedVersion="8" background="1" saveData="1">
    <webPr sourceData="1" parsePre="1" consecutive="1" xl2000="1" url="http://10.238.199.8/ssp_estadistica/cuaderno/cuaderno_2017/pag_5.php?mes=Noviembre&amp;anio=2023&amp;origen='excel'" htmlFormat="all"/>
  </connection>
  <connection id="5843" xr16:uid="{37D58085-1AA1-4078-BA81-02A2A4679B18}" name="Conexión15257" type="4" refreshedVersion="8" background="1" saveData="1">
    <webPr sourceData="1" parsePre="1" consecutive="1" xl2000="1" url="http://10.238.199.8/ssp_estadistica/cuaderno/cuaderno_2017/pag_6.php?mes=Noviembre&amp;anio=2023&amp;origen='excel'" htmlFormat="all"/>
  </connection>
  <connection id="5844" xr16:uid="{77065FEC-F710-40D9-85C2-02982F3522C8}" name="Conexión15258" type="4" refreshedVersion="8" background="1" saveData="1">
    <webPr sourceData="1" parsePre="1" consecutive="1" xl2000="1" url="http://10.238.199.8/ssp_estadistica/cuaderno/cuaderno_2017/pag_7.php?mes=Noviembre&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5FD2C1BF-73A7-4B7E-93DF-282475923B93}" name="Conexión15259" type="4" refreshedVersion="8" background="1" saveData="1">
    <webPr sourceData="1" parsePre="1" consecutive="1" xl2000="1" url="http://10.238.199.8/ssp_estadistica/cuaderno/cuaderno_2017/pag_8.php?mes=Noviembre&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53131FC3-2238-4530-A375-BD656E0EF4BA}" name="Conexión15260" type="4" refreshedVersion="8" background="1" saveData="1">
    <webPr sourceData="1" parsePre="1" consecutive="1" xl2000="1" url="http://10.238.199.8/ssp_estadistica/cuaderno/cuaderno_2017/pag_9.php?mes=Noviembre&amp;anio=2023&amp;origen='excel'" htmlFormat="all"/>
  </connection>
  <connection id="5850" xr16:uid="{E3D8E9AA-31EC-4B73-BE4B-08668BA697EB}" name="Conexión15261" type="4" refreshedVersion="8" background="1" saveData="1">
    <webPr sourceData="1" parsePre="1" consecutive="1" xl2000="1" url="http://10.238.199.8/ssp_estadistica/cuaderno/cuaderno_2017/pag_10.php?mes=Noviembre&amp;anio=2023&amp;origen='excel'" htmlFormat="all"/>
  </connection>
  <connection id="5851" xr16:uid="{B3235D08-BF26-4F10-880A-A7224B0779AA}" name="Conexión15262" type="4" refreshedVersion="8" background="1" saveData="1">
    <webPr sourceData="1" parsePre="1" consecutive="1" xl2000="1" url="http://10.238.199.8/ssp_estadistica/cuaderno/cuaderno_2017/pag_11.php?mes=Noviembre&amp;anio=2023&amp;origen='excel'" htmlFormat="all"/>
  </connection>
  <connection id="5852" xr16:uid="{992136CA-C81F-4BAE-9AEA-6A8BF41A7F8E}" name="Conexión15263" type="4" refreshedVersion="8" background="1" saveData="1">
    <webPr sourceData="1" parsePre="1" consecutive="1" xl2000="1" url="http://10.238.199.8/ssp_estadistica/cuaderno/cuaderno_2017/pag_12.php?mes=Noviembre&amp;anio=2023&amp;origen='excel'" htmlFormat="all"/>
  </connection>
  <connection id="5853" xr16:uid="{946EA73E-DA9B-45B0-8901-28EE21BE07A1}" name="Conexión15265" type="4" refreshedVersion="8" background="1" saveData="1">
    <webPr sourceData="1" parsePre="1" consecutive="1" xl2000="1" url="http://10.238.199.8/ssp_estadistica/cuaderno/cuaderno_2017/pag_14_29.php?mes=Noviembre&amp;anio=2023&amp;origen='excel'" htmlFormat="all"/>
  </connection>
  <connection id="5854" xr16:uid="{481F9754-1044-445B-9BF6-63A4E810A80C}" name="Conexión15266" type="4" refreshedVersion="8" background="1" saveData="1">
    <webPr sourceData="1" parsePre="1" consecutive="1" xl2000="1" url="http://10.238.199.8/ssp_estadistica/cuaderno/cuaderno_2017/pag_30.php?mes=Noviembre&amp;anio=2023&amp;origen='excel'" htmlFormat="all"/>
  </connection>
  <connection id="5855" xr16:uid="{8FDE0CE2-EE42-462B-8693-BAEE822C8F24}" name="Conexión15267" type="4" refreshedVersion="8" background="1" saveData="1">
    <webPr sourceData="1" parsePre="1" consecutive="1" xl2000="1" url="http://10.238.199.8/ssp_estadistica_vulnerable/cuaderno_vulnerable/exportar_2014/Pag_15_excel.php?mes=Noviembre&amp;anio=2023&amp;origen=excel" htmlFormat="all"/>
  </connection>
  <connection id="5856" xr16:uid="{DE53C05A-9F1B-40C7-A5A8-B140F959A157}" name="Conexión15268" type="4" refreshedVersion="8" background="1" saveData="1">
    <webPr sourceData="1" parsePre="1" consecutive="1" xl2000="1" url="http://10.238.199.8/ssp_estadistica/cuaderno/cuaderno_2017/pag_31_33.php?mes=Noviembre&amp;anio=2023&amp;id_centro=197" htmlFormat="all"/>
  </connection>
  <connection id="5857" xr16:uid="{6E84B9CA-7F37-48DD-8563-9EC2DEA3BEE8}" name="Conexión15269" type="4" refreshedVersion="8" background="1" saveData="1">
    <webPr sourceData="1" parsePre="1" consecutive="1" xl2000="1" url="http://10.238.199.8/ssp_estadistica/cuaderno/cuaderno_2017/pag_31_33.php?mes=Noviembre&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E9093AFA-B4DC-481F-8A64-826AC344732B}" name="Conexión15270" type="4" refreshedVersion="8" background="1" saveData="1">
    <webPr sourceData="1" parsePre="1" consecutive="1" xl2000="1" url="http://10.238.199.8/ssp_estadistica/cuaderno/cuaderno_2017/pag_31_33.php?mes=Noviembre&amp;anio=2023&amp;id_centro=407" htmlFormat="all"/>
  </connection>
  <connection id="5860" xr16:uid="{41CD18F8-7947-4660-AE06-36058801E875}" name="Conexión15273" type="4" refreshedVersion="8" background="1" saveData="1">
    <webPr sourceData="1" parsePre="1" consecutive="1" xl2000="1" url="http://10.238.199.8/ssp_estadistica/cuaderno/cuaderno_2017/pag_31_33.php?mes=Noviembre&amp;anio=2023&amp;id_centro=430" htmlFormat="all"/>
  </connection>
  <connection id="5861" xr16:uid="{2965040E-BA80-4ACA-AC9A-BF46C120DCDA}" name="Conexión15274" type="4" refreshedVersion="8" background="1" saveData="1">
    <webPr sourceData="1" parsePre="1" consecutive="1" xl2000="1" url="http://10.238.199.8/ssp_estadistica/cuaderno/cuaderno_2017/pag_31_33.php?mes=Noviembre&amp;anio=2023&amp;id_centro=437" htmlFormat="all"/>
  </connection>
  <connection id="5862" xr16:uid="{EC3F4B93-6A34-4F4B-96D5-FF791EF24610}" name="Conexión15275" type="4" refreshedVersion="8" background="1" saveData="1">
    <webPr sourceData="1" parsePre="1" consecutive="1" xl2000="1" url="http://10.238.199.8/ssp_estadistica/cuaderno/cuaderno_2017/pag_31_33.php?mes=Noviembre&amp;anio=2023&amp;id_centro=445" htmlFormat="all"/>
  </connection>
  <connection id="5863" xr16:uid="{034B6C30-C7A2-4FC3-9520-6756BD439227}" name="Conexión15276" type="4" refreshedVersion="8" background="1" saveData="1">
    <webPr sourceData="1" parsePre="1" consecutive="1" xl2000="1" url="http://10.238.199.8/ssp_estadistica/cuaderno/cuaderno_2017/pag_31_33.php?mes=Noviembre&amp;anio=2023&amp;id_centro=446" htmlFormat="all"/>
  </connection>
  <connection id="5864" xr16:uid="{E809967D-E711-4086-96F8-D3394E861401}" name="Conexión15277" type="4" refreshedVersion="8" background="1" saveData="1">
    <webPr sourceData="1" parsePre="1" consecutive="1" xl2000="1" url="http://10.238.199.8/ssp_estadistica/cuaderno/cuaderno_2017/pag_31_33.php?mes=Noviembre&amp;anio=2023&amp;id_centro=470" htmlFormat="all"/>
  </connection>
  <connection id="5865" xr16:uid="{89B188F4-F75E-4247-BE72-FEBD13FA4266}" name="Conexión15278" type="4" refreshedVersion="8" background="1" saveData="1">
    <webPr sourceData="1" parsePre="1" consecutive="1" xl2000="1" url="http://10.238.199.8/ssp_estadistica/cuaderno/cuaderno_2017/pag_31_33.php?mes=Noviembre&amp;anio=2023&amp;id_centro=474" htmlFormat="all"/>
  </connection>
  <connection id="5866" xr16:uid="{CB2101F3-CA45-4FCC-9D80-2DD3540D836B}" name="Conexión15279" type="4" refreshedVersion="8" background="1" saveData="1">
    <webPr sourceData="1" parsePre="1" consecutive="1" xl2000="1" url="http://10.238.199.8/ssp_estadistica/cuaderno/cuaderno_2017/pag_31_33.php?mes=Noviembre&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EA3E280A-9E79-427B-9A6E-D6D2C991095C}" name="Conexión15280" type="4" refreshedVersion="8" background="1" saveData="1">
    <webPr sourceData="1" parsePre="1" consecutive="1" xl2000="1" url="http://10.238.199.8/ssp_estadistica/cuaderno/cuaderno_2017/pag_31_33.php?mes=Noviembre&amp;anio=2023&amp;id_centro=654" htmlFormat="all"/>
  </connection>
  <connection id="5869" xr16:uid="{189DD040-9F9E-4753-9AA5-88C27DC6E4E5}" name="Conexión15281" type="4" refreshedVersion="8" background="1" saveData="1">
    <webPr sourceData="1" parsePre="1" consecutive="1" xl2000="1" url="http://10.238.199.8/ssp_estadistica/cuaderno/cuaderno_2017/pag_31_33.php?mes=Noviembre&amp;anio=2023&amp;id_centro=655" htmlFormat="all"/>
  </connection>
  <connection id="5870" xr16:uid="{C33DB391-3CB1-4BCF-AC9C-E573E0B5E2D3}" name="Conexión15282" type="4" refreshedVersion="8" background="1" saveData="1">
    <webPr sourceData="1" parsePre="1" consecutive="1" xl2000="1" url="http://10.238.199.8/ssp_estadistica/cuaderno/cuaderno_2017/pag_31_33.php?mes=Noviembre&amp;anio=2023&amp;id_centro=660" htmlFormat="all"/>
  </connection>
  <connection id="5871" xr16:uid="{8884460B-5534-442D-A25E-4D6402698A61}" name="Conexión15283" type="4" refreshedVersion="8" background="1" saveData="1">
    <webPr sourceData="1" parsePre="1" consecutive="1" xl2000="1" url="http://10.238.199.8/ssp_estadistica/cuaderno/cuaderno_2017/pag_31_33.php?mes=Noviembre&amp;anio=2023&amp;id_centro=229" htmlFormat="all"/>
  </connection>
  <connection id="5872" xr16:uid="{339B6B41-7B43-456C-9A2B-55C00318FA3E}" name="Conexión15284" type="4" refreshedVersion="8" background="1" saveData="1">
    <webPr sourceData="1" parsePre="1" consecutive="1" xl2000="1" url="http://10.238.199.8/ssp_estadistica/cuaderno/cuaderno_2017/pag_37.php?mes=Noviembre&amp;anio=2023&amp;origen='excel'" htmlFormat="all"/>
  </connection>
  <connection id="5873" xr16:uid="{98F9A369-2583-4BAE-854D-8ACAF7F0926E}" name="Conexión15285" type="4" refreshedVersion="8" background="1" saveData="1">
    <webPr sourceData="1" parsePre="1" consecutive="1" xl2000="1" url="http://10.238.199.8/ssp_estadistica/cuaderno/cuaderno_2017/pag_38.php?mes=Noviembre&amp;anio=2023&amp;origen='excel'" htmlFormat="all"/>
  </connection>
  <connection id="5874" xr16:uid="{FC69A1BD-E463-4F46-B9A6-D2CD5D7DBC10}" name="Conexión15286" type="4" refreshedVersion="8" background="1" saveData="1">
    <webPr sourceData="1" parsePre="1" consecutive="1" xl2000="1" url="http://10.238.199.8/ssp_estadistica/cuaderno/cuaderno_2017/pag_39.php?mes=Noviembre&amp;anio=2023&amp;origen='excel'" htmlFormat="all"/>
  </connection>
  <connection id="5875" xr16:uid="{F632F0D1-320F-4247-89EA-1566B4388166}" name="Conexión15287" type="4" refreshedVersion="8" background="1" saveData="1">
    <webPr sourceData="1" parsePre="1" consecutive="1" xl2000="1" url="http://10.238.199.8/ssp_estadistica/cuaderno/cuaderno_2017/pag_40.php?mes=Noviembre&amp;anio=2023&amp;origen='excel'" htmlFormat="all"/>
  </connection>
  <connection id="5876" xr16:uid="{08E4507F-B924-4E61-85BA-F53F51AF32CF}" name="Conexión15288" type="4" refreshedVersion="8" background="1" saveData="1">
    <webPr sourceData="1" parsePre="1" consecutive="1" xl2000="1" url="http://10.238.199.8/ssp_estadistica/cuaderno/cuaderno_2017/pag_41.php?mes=Noviembre&amp;anio=2023&amp;origen='excel'" htmlFormat="all"/>
  </connection>
  <connection id="5877" xr16:uid="{79A1DCF3-DBD8-4429-944B-EB79E87C26B7}" name="Conexión15289" type="4" refreshedVersion="8" background="1" saveData="1">
    <webPr sourceData="1" parsePre="1" consecutive="1" xl2000="1" url="http://10.238.199.8/ssp_estadistica/cuaderno/cuaderno_2017/pag_42.php?mes=Noviembre&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F5AD808F-2812-4747-8AF9-E5537BAEB8DE}" name="Conexión15290" type="4" refreshedVersion="8" background="1" saveData="1">
    <webPr sourceData="1" parsePre="1" consecutive="1" xl2000="1" url="http://10.238.199.8/ssp_estadistica/cuaderno/cuaderno_2017/pag_43_1_ic.php?mes=Noviembre&amp;anio=2023&amp;origen='excel'" htmlFormat="all"/>
  </connection>
  <connection id="5880" xr16:uid="{0A1BACC0-3F55-476F-A102-28B799F2F2C0}" name="Conexión15291" type="4" refreshedVersion="8" background="1" saveData="1">
    <webPr sourceData="1" parsePre="1" consecutive="1" xl2000="1" url="http://10.238.199.8/ssp_estadistica/cuaderno/cuaderno_2017/pag_43_2_ic.php?mes=Noviembre&amp;anio=2023&amp;origen='excel'" htmlFormat="all"/>
  </connection>
  <connection id="5881" xr16:uid="{5CAB29E9-637C-437F-AFE1-2CDC8E6E0845}" name="Conexión15292" type="4" refreshedVersion="8" background="1" saveData="1">
    <webPr sourceData="1" parsePre="1" consecutive="1" xl2000="1" url="http://10.238.199.8/ssp_estadistica/cuaderno/cuaderno_2017/pag_44_ic.php?mes=Noviembre&amp;anio=2023&amp;origen='excel'" htmlFormat="all"/>
  </connection>
  <connection id="5882" xr16:uid="{4AD1CA59-FB29-4285-8F9E-37E84826619C}" name="Conexión15293" type="4" refreshedVersion="8" background="1" saveData="1">
    <webPr sourceData="1" parsePre="1" consecutive="1" xl2000="1" url="http://10.238.199.8/ssp_estadistica/cuaderno/cuaderno_2017/pag_45_ic.php?mes=Noviembre&amp;anio=2023&amp;origen='excel'" htmlFormat="all"/>
  </connection>
  <connection id="5883" xr16:uid="{6763BAEB-62AD-4799-908C-4016D2C6F1DA}" name="Conexión15294" type="4" refreshedVersion="8" background="1" saveData="1">
    <webPr sourceData="1" parsePre="1" consecutive="1" xl2000="1" url="http://10.238.199.8/ssp_estadistica/cuaderno/cuaderno_2017/pag_46_ic.php?mes=Noviembre&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<sst xmlns="http://schemas.openxmlformats.org/spreadsheetml/2006/main" count="3345" uniqueCount="734">
  <si>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</si>
  <si>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</si>
  <si>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</si>
  <si>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</si>
  <si>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</si>
  <si>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</si>
  <si>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</si>
  <si>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</si>
  <si>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</si>
  <si>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</si>
  <si>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</si>
  <si>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</si>
  <si>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</si>
  <si>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</si>
  <si>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</si>
  <si>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</si>
  <si>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</si>
  <si>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</si>
  <si>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</si>
  <si>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</si>
  <si>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</si>
  <si>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</si>
  <si>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</si>
  <si>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</si>
  <si>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</si>
  <si>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</si>
  <si>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</si>
  <si>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</si>
  <si>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</si>
  <si>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</si>
  <si>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</si>
  <si>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</si>
  <si>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</si>
  <si>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</si>
  <si>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</si>
  <si>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</si>
  <si>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</si>
  <si>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</si>
  <si>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</si>
  <si>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</si>
  <si>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</si>
  <si>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</si>
  <si>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</si>
  <si>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</si>
  <si>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</si>
  <si>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</si>
  <si>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</si>
  <si>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</si>
  <si>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</si>
  <si>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</si>
  <si>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</si>
  <si>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</si>
  <si>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</si>
  <si>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</si>
  <si>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</si>
  <si>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</si>
  <si>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</si>
  <si>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</si>
  <si>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</si>
  <si>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</si>
  <si>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</si>
  <si>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</si>
  <si>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</si>
  <si>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</si>
  <si>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</si>
  <si>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</si>
  <si>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</si>
  <si>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</si>
  <si>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</si>
  <si>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</si>
  <si>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</si>
  <si>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</si>
  <si>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</si>
  <si>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</si>
  <si>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</si>
  <si>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</si>
  <si>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</si>
  <si>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</si>
  <si>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</si>
  <si>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</si>
  <si>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</si>
  <si>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</si>
  <si>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</si>
  <si>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</si>
  <si>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</si>
  <si>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</si>
  <si>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</si>
  <si>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</si>
  <si>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</si>
  <si>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NOVIEMBRE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</si>
  <si>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</si>
  <si>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</si>
  <si>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</si>
  <si>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</si>
  <si>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</si>
  <si>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</si>
  <si>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diciembre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</si>
  <si>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</si>
  <si>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</si>
  <si>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</si>
  <si>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</si>
  <si>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</si>
  <si>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</si>
  <si>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</si>
  <si>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</si>
  <si>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</si>
  <si>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</si>
  <si>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</si>
  <si>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</si>
  <si>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</si>
  <si>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</si>
  <si>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</si>
  <si>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</si>
  <si>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</si>
  <si>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</si>
  <si>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</si>
  <si>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</si>
  <si>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</si>
  <si>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</si>
  <si>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</si>
  <si>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</si>
  <si>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</si>
  <si>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</si>
  <si>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</si>
  <si>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</si>
  <si>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</si>
  <si>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</si>
  <si>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</si>
  <si>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</si>
  <si>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</si>
  <si>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</si>
  <si>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</si>
  <si>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</si>
  <si>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</si>
  <si>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</si>
  <si>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</si>
  <si>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</si>
  <si>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</si>
  <si>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</si>
  <si>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</si>
  <si>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</si>
  <si>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</si>
  <si>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</si>
  <si>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</si>
  <si>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</si>
  <si>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</si>
  <si>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</si>
  <si>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</si>
  <si>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</si>
  <si>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</si>
  <si>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</si>
  <si>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</si>
  <si>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</si>
  <si>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</si>
  <si>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Noviembre 2023</t>
  </si>
  <si>
    <t>Total del mes de Octubre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</si>
  <si>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</si>
  <si>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</si>
  <si>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</si>
  <si>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</si>
  <si>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</si>
  <si>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</si>
  <si>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</si>
  <si>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</si>
  <si>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Nov</t>
  </si>
  <si>
    <t>Dic</t>
  </si>
  <si>
    <t>Ene</t>
  </si>
  <si>
    <t>Feb</t>
  </si>
  <si>
    <t>Mar</t>
  </si>
  <si>
    <t>Abr</t>
  </si>
  <si>
    <t>May</t>
  </si>
  <si>
    <t>Jun</t>
  </si>
  <si>
    <t>Jul</t>
  </si>
  <si>
    <t>Ago</t>
  </si>
  <si>
    <t>Sep</t>
  </si>
  <si>
    <t>Oct</t>
  </si>
  <si>
    <t xml:space="preserve">Incremento de la Población Nov 2022 - Nov 2023 </t>
  </si>
  <si>
    <t>COMPORTAMIENTO DE LA POBLACIÓN PRIVADA DE LA LIBERTAD</t>
  </si>
  <si>
    <t>AÑO</t>
  </si>
  <si>
    <t>Nota: * Datos correspondientes al mes de noviembre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</si>
  <si>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</si>
  <si>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</si>
  <si>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</si>
  <si>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</si>
  <si>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</si>
  <si>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</si>
  <si>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</si>
  <si>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</si>
  <si>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</si>
  <si>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</si>
  <si>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</si>
  <si>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NOVIEMBRE</t>
  </si>
  <si>
    <t>TOTAL DE OCTUBRE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</si>
  <si>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</si>
  <si>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</si>
  <si>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</si>
  <si>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</si>
  <si>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</si>
  <si>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</si>
  <si>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</si>
  <si>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</si>
  <si>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</si>
  <si>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</si>
  <si>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</si>
  <si>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</si>
  <si>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</si>
  <si>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</si>
  <si>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</si>
  <si>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</si>
  <si>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</si>
  <si>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</si>
  <si>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</si>
  <si>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</si>
  <si>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</si>
  <si>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</si>
  <si>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</si>
  <si>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</si>
  <si>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</si>
  <si>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</si>
  <si>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</si>
  <si>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</si>
  <si>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</si>
  <si>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</si>
  <si>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</si>
  <si>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</si>
  <si>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</si>
  <si>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</si>
  <si>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</si>
  <si>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</si>
  <si>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</si>
  <si>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</si>
  <si>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</si>
  <si>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</si>
  <si>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</si>
  <si>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</si>
  <si>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</si>
  <si>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</si>
  <si>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</si>
  <si>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</si>
  <si>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</si>
  <si>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</si>
  <si>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</si>
  <si>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</si>
  <si>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</si>
  <si>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</si>
  <si>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</si>
  <si>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</si>
  <si>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</si>
  <si>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</si>
  <si>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</si>
  <si>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</si>
  <si>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</si>
  <si>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</si>
  <si>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</si>
  <si>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</si>
  <si>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</si>
  <si>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</si>
  <si>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</si>
  <si>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</si>
  <si>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</si>
  <si>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</si>
  <si>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</si>
  <si>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</si>
  <si>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</si>
  <si>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</si>
  <si>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</si>
  <si>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</si>
  <si>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</si>
  <si>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</si>
  <si>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</si>
  <si>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</si>
  <si>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</si>
  <si>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</si>
  <si>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</si>
  <si>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</si>
  <si>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</si>
  <si>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</si>
  <si>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</si>
  <si>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</si>
  <si>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</si>
  <si>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</si>
  <si>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</si>
  <si>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</si>
  <si>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</si>
  <si>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</si>
  <si>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</si>
  <si>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</si>
  <si>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</si>
  <si>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</si>
  <si>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</si>
  <si>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</si>
  <si>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</si>
  <si>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</si>
  <si>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</si>
  <si>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</si>
  <si>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</si>
  <si>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</si>
  <si>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</si>
  <si>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</si>
  <si>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</si>
  <si>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</si>
  <si>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</si>
  <si>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</si>
  <si>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</si>
  <si>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</si>
  <si>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</si>
  <si>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</si>
  <si>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</si>
  <si>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</si>
  <si>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</si>
  <si>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</si>
  <si>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</si>
  <si>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</si>
  <si>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</si>
  <si>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</si>
  <si>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</si>
  <si>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</si>
  <si>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</si>
  <si>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</si>
  <si>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</si>
  <si>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</si>
  <si>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</si>
  <si>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</si>
  <si>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</si>
  <si>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</si>
  <si>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</si>
  <si>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</si>
  <si>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</si>
  <si>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</si>
  <si>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</si>
  <si>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</si>
  <si>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</si>
  <si>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</si>
  <si>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</si>
  <si>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</si>
  <si>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</si>
  <si>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</si>
  <si>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</si>
  <si>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</si>
  <si>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</si>
  <si>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</si>
  <si>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</si>
  <si>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</si>
  <si>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</si>
  <si>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</si>
  <si>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</si>
  <si>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</si>
  <si>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</si>
  <si>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</si>
  <si>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</si>
  <si>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</si>
  <si>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</si>
  <si>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</si>
  <si>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</si>
  <si>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</si>
  <si>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</si>
  <si>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</si>
  <si>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</si>
  <si>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</si>
  <si>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</si>
  <si>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</si>
  <si>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</si>
  <si>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</si>
  <si>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</si>
  <si>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</si>
  <si>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</si>
  <si>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</si>
  <si>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</si>
  <si>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</si>
  <si>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</si>
  <si>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</si>
  <si>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</si>
  <si>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</si>
  <si>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</si>
  <si>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</si>
  <si>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</si>
  <si>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</si>
  <si>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</si>
  <si>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</si>
  <si>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</si>
  <si>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</si>
  <si>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</si>
  <si>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</si>
  <si>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</si>
  <si>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</si>
  <si>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</si>
  <si>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</si>
  <si>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</si>
  <si>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</si>
  <si>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</si>
  <si>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</si>
  <si>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</si>
  <si>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</si>
  <si>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</si>
  <si>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</si>
  <si>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</si>
  <si>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</si>
  <si>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</si>
  <si>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</si>
  <si>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</si>
  <si>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</si>
  <si>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</si>
  <si>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</si>
  <si>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</si>
  <si>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</si>
  <si>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</si>
  <si>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</si>
  <si>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</si>
  <si>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</si>
  <si>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</si>
  <si>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</si>
  <si>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</si>
  <si>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</si>
  <si>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</si>
  <si>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</si>
  <si>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</si>
  <si>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</si>
  <si>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</si>
  <si>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</si>
  <si>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</si>
  <si>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</si>
  <si>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</si>
  <si>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</si>
  <si>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</si>
  <si>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</si>
  <si>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</si>
  <si>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</si>
  <si>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</si>
  <si>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</si>
  <si>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</si>
  <si>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</si>
  <si>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</si>
  <si>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</si>
  <si>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</si>
  <si>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</si>
  <si>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</si>
  <si>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</si>
  <si>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</si>
  <si>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</si>
  <si>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</si>
  <si>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</si>
  <si>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</si>
  <si>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</si>
  <si>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</si>
  <si>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</si>
  <si>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</si>
  <si>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</si>
  <si>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</si>
  <si>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</si>
  <si>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</si>
  <si>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</si>
  <si>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</si>
  <si>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</si>
  <si>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</si>
  <si>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</si>
  <si>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</si>
  <si>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</si>
  <si>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</si>
  <si>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</si>
  <si>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</si>
  <si>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</si>
  <si>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</si>
  <si>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</si>
  <si>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</si>
  <si>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</si>
  <si>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</si>
  <si>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</si>
  <si>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</si>
  <si>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</si>
  <si>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</si>
  <si>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</si>
  <si>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</si>
  <si>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</si>
  <si>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</si>
  <si>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</si>
  <si>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</si>
  <si>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</si>
  <si>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</si>
  <si>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</si>
  <si>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</si>
  <si>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</si>
  <si>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</si>
  <si>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</si>
  <si>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</si>
  <si>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</si>
  <si>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</si>
  <si>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</si>
  <si>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</si>
  <si>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</si>
  <si>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</si>
  <si>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</si>
  <si>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</si>
  <si>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</si>
  <si>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</si>
  <si>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</si>
  <si>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</si>
  <si>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</si>
  <si>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</si>
  <si>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</si>
  <si>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</si>
  <si>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</si>
  <si>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</si>
  <si>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</si>
  <si>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</si>
  <si>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</si>
  <si>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</si>
  <si>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</si>
  <si>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</si>
  <si>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</si>
  <si>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</si>
  <si>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</si>
  <si>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</si>
  <si>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</si>
  <si>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</si>
  <si>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</si>
  <si>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</si>
  <si>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</si>
  <si>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</si>
  <si>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</si>
  <si>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</si>
  <si>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</si>
  <si>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</si>
  <si>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</si>
  <si>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</si>
  <si>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</si>
  <si>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</si>
  <si>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</si>
  <si>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</si>
  <si>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</si>
  <si>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</si>
  <si>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</si>
  <si>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</si>
  <si>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</si>
  <si>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</si>
  <si>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</si>
  <si>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</si>
  <si>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</si>
  <si>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</si>
  <si>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</si>
  <si>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</si>
  <si>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</si>
  <si>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</si>
  <si>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</si>
  <si>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</si>
  <si>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</si>
  <si>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</si>
  <si>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</si>
  <si>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</si>
  <si>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</si>
  <si>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</si>
  <si>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</si>
  <si>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</si>
  <si>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</si>
  <si>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</si>
  <si>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</si>
  <si>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</si>
  <si>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</si>
  <si>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</si>
  <si>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</si>
  <si>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</si>
  <si>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</si>
  <si>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</si>
  <si>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</si>
  <si>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</si>
  <si>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</si>
  <si>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</si>
  <si>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</si>
  <si>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</si>
  <si>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</si>
  <si>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</si>
  <si>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</si>
  <si>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</si>
  <si>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</si>
  <si>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</si>
  <si>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</si>
  <si>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</si>
  <si>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</si>
  <si>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</si>
  <si>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</si>
  <si>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</si>
  <si>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</si>
  <si>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</si>
  <si>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</si>
  <si>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</si>
  <si>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</si>
  <si>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</si>
  <si>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</si>
  <si>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</si>
  <si>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</si>
  <si>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</si>
  <si>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</si>
  <si>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</si>
  <si>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</si>
  <si>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</si>
  <si>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</si>
  <si>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</si>
  <si>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</si>
  <si>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</si>
  <si>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</si>
  <si>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</si>
  <si>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</si>
  <si>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</si>
  <si>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</si>
  <si>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</si>
  <si>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</si>
  <si>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</si>
  <si>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</si>
  <si>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</si>
  <si>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</si>
  <si>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</si>
  <si>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</si>
  <si>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</si>
  <si>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</si>
  <si>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</si>
  <si>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</si>
  <si>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</si>
  <si>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</si>
  <si>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</si>
  <si>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</si>
  <si>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</si>
  <si>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</si>
  <si>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</si>
  <si>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</si>
  <si>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</si>
  <si>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</si>
  <si>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</si>
  <si>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</si>
  <si>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</si>
  <si>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</si>
  <si>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</si>
  <si>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</si>
  <si>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</si>
  <si>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</si>
  <si>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</si>
  <si>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</si>
  <si>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</si>
  <si>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</si>
  <si>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</si>
  <si>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</si>
  <si>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</si>
  <si>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</si>
  <si>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</si>
  <si>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</si>
  <si>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(octubre 2023)</t>
  </si>
  <si>
    <t>Ingresos</t>
  </si>
  <si>
    <t>Egresos</t>
  </si>
  <si>
    <t>INGRESOS Y EGRESOS DE LA POBLACIÓN PRIVADA DE LA LIBERTAD POR ENTIDAD FEDERATIVA Y CENTRO PENITENCIARIO FEDERAL</t>
  </si>
  <si>
    <t>Nota: Valores negativos representan la cantidad de egresos de personas privadas de la libertad.</t>
  </si>
  <si>
    <t>Población a fin de mes
(noviembre 2023)</t>
  </si>
  <si>
    <t>2023*</t>
  </si>
  <si>
    <t>CEDES: Centro de Ejecución de Sanciones</t>
  </si>
  <si>
    <t>CEFEREPSI: Centro Federal de Rehabilitación Psicosocial</t>
  </si>
  <si>
    <t>COMISARIA</t>
  </si>
  <si>
    <t>RECLUSORIO PREVENTIVO</t>
  </si>
  <si>
    <t xml:space="preserve"> CÁRCELES DISTRITALES</t>
  </si>
  <si>
    <t>DISTRITALES DE REINSERCIÓN SOCIAL</t>
  </si>
  <si>
    <t>CPS</t>
  </si>
  <si>
    <t>POBLACIÓN PRIVADA DE LA LIBERTAD POR GRUPO DE EDADES EN ENTIDAD FEDERATIVA Y CENTRO PENITENCIARIO FEDERAL</t>
  </si>
  <si>
    <t xml:space="preserve">POBLACIÓN QUE INICIÓ SU VIGILANCIA </t>
  </si>
  <si>
    <t>Islas Marías</t>
  </si>
  <si>
    <t>Intentos de Evasión</t>
  </si>
  <si>
    <t>Evasiones</t>
  </si>
  <si>
    <t>Coah.</t>
  </si>
  <si>
    <t>Mich.</t>
  </si>
  <si>
    <t>Ver.</t>
  </si>
  <si>
    <t>POBLACIÓN NACIONAL</t>
  </si>
  <si>
    <t>POBLACIÓN EXTRANJERA</t>
  </si>
  <si>
    <t>Personas 
Procesadas</t>
  </si>
  <si>
    <t>Personas 
Sentenciadas</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</si>
  <si>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</si>
  <si>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</si>
  <si>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</si>
  <si>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</si>
  <si>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</si>
  <si>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</si>
  <si>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</si>
  <si>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</si>
  <si>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</si>
  <si>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</si>
  <si>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</si>
  <si>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</si>
  <si>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</si>
  <si>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</si>
  <si>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</si>
  <si>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</si>
  <si>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</si>
  <si>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</si>
  <si>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</si>
  <si>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</si>
  <si>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</si>
  <si>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</si>
  <si>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</si>
  <si>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</si>
  <si>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</si>
  <si>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</si>
  <si>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</si>
  <si>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</si>
  <si>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</si>
  <si>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</si>
  <si>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</si>
  <si>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</si>
  <si>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</si>
  <si>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</si>
  <si>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</si>
  <si>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</si>
  <si>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</si>
  <si>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</si>
  <si>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</si>
  <si>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</si>
  <si>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</si>
  <si>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</si>
  <si>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</si>
  <si>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</si>
  <si>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</si>
  <si>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</si>
  <si>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</si>
  <si>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</si>
  <si>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</si>
  <si>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</si>
  <si>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AÑO:</t>
  </si>
  <si>
    <t>MES:</t>
  </si>
  <si>
    <t>Noviembre</t>
  </si>
  <si>
    <t>Nivel De Escolaridad</t>
  </si>
  <si>
    <t>Fuente: SSPC,PRS;  Centros Penitenciarios Federales; Direcciones de Prevención y Readaptación Social en los Estados.</t>
  </si>
  <si>
    <t>ESTUDIOS</t>
  </si>
  <si>
    <t>POBLACIÓN PRIVADA DE LA LIBERTAD POR NIVEL DE ESCOLARIDAD</t>
  </si>
  <si>
    <t>Fuente: SSPC,PRS; Centros Penitenciarios Federales; Direcciones de Prevención y Readaptación Social en los Estados.</t>
  </si>
  <si>
    <t>Personas Internas Involucradas</t>
  </si>
  <si>
    <t>La autoridad penitenciaria del estado de Jalisco informa del cambio de espacios de la Comisaría del Reclusorio Metropolitano de 994 a 1091.</t>
  </si>
  <si>
    <t>La autoridad penitenciaria del estado de Jalisco informa del cambio de nombre de los siguientes centros penitenciarios: Comisaria de Reinserción Femenil a Comisaría del Reclusorio Femenil, Centro Integral de Justicia Regional Costa Sur Autlan de Navarro a Centro Integral de Justicia Regional Autlán, Centro Integral de Justicia Regional Cienega Chapala a Centro Integral de Justicia Regional Chapala, Centro Integral de Justicia Regional Altos Norte Lagos de Moreno a Centro Inegral de Justicia Regional Lagos de Moreno, Centro Integral de Justicia Regional Altos Sur de Tepatilan de Morelos a Centro Integral de Justicia Regional Tepatitlán, Centro Integral de Justicia Regional Valles Ameca a Centro Integral de Justicia Regional Ameca, Centro Integral de Justicia Regional Valles Tequila a Centro Integral de Justicia Regional Tequila,  Reclusorio Zona Sur de Cd. Guzmán a Centro Integral de Justicia Regional Ciudad Guzmán, Reclusorio de Puerto Vallarta a Centro Integral de Justicia Regional Puerto Vallarta.</t>
  </si>
  <si>
    <t>Edo. Méx.</t>
  </si>
  <si>
    <t>Las cifras que se presentan en el cuaderno estadístico penitenciario corresponden al corte de 30/11/2023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</si>
  <si>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</si>
  <si>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 Archivo Nacional de Sentenciados y Estadística Penitenciaria, con información proporcionada por los Sistemas Penitenciarios de los Estados y los Centros Penitenciarios Federales, Ciudad de México,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</si>
</sst>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4">
    <font>
      <sz val="10"/>
      <name val="Tahoma"/>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0"/>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b/>
      <sz val="20"/>
      <color theme="1"/>
      <name val="Montserrat"/>
      <family val="3"/>
    </font>
    <font>
      <sz val="10"/>
      <name val="Montserrat"/>
      <family val="3"/>
    </font>
    <font>
      <b/>
      <sz val="38"/>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12"/>
      <color theme="2" tint="-9.9978637043366805E-2"/>
      <name val="Montserrat"/>
    </font>
    <font>
      <b/>
      <sz val="14"/>
      <color theme="1"/>
      <name val="Montserrat"/>
    </font>
    <font>
      <b/>
      <sz val="18"/>
      <color theme="1"/>
      <name val="Montserrat"/>
    </font>
    <font>
      <b/>
      <sz val="26"/>
      <name val="Montserrat"/>
    </font>
    <font>
      <b/>
      <sz val="11"/>
      <color theme="2" tint="-9.9978637043366805E-2"/>
      <name val="Montserrat"/>
      <family val="3"/>
    </font>
    <font>
      <b/>
      <sz val="11"/>
      <name val="Montserrat"/>
      <family val="3"/>
    </font>
    <font>
      <sz val="14"/>
      <name val="Tahoma"/>
      <family val="2"/>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sz val="11"/>
      <color theme="1"/>
      <name val="Montserrat"/>
    </font>
    <font>
      <b/>
      <sz val="19"/>
      <color theme="1"/>
      <name val="Montserrat"/>
    </font>
    <font>
      <b/>
      <sz val="9"/>
      <color theme="1"/>
      <name val="Montserrat"/>
    </font>
    <font>
      <sz val="10"/>
      <name val="CG Times (WN)"/>
    </font>
    <font>
      <b/>
      <sz val="16"/>
      <color theme="1"/>
      <name val="Montserrat"/>
      <family val="3"/>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sz val="10"/>
      <color theme="0"/>
      <name val="Arial"/>
      <family val="2"/>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1" tint="4.9989318521683403E-2"/>
      <name val="Montserrat"/>
      <family val="3"/>
    </font>
    <font>
      <sz val="11"/>
      <color theme="0"/>
      <name val="Montserrat"/>
      <family val="3"/>
    </font>
    <font>
      <sz val="12"/>
      <color theme="0"/>
      <name val="Montserrat"/>
      <family val="3"/>
    </font>
    <font>
      <sz val="5"/>
      <color theme="1"/>
      <name val="Montserrat"/>
      <family val="3"/>
    </font>
    <font>
      <sz val="6"/>
      <color theme="1"/>
      <name val="Montserrat"/>
      <family val="3"/>
    </font>
    <font>
      <b/>
      <sz val="26"/>
      <color theme="1"/>
      <name val="Montserrat"/>
    </font>
    <font>
      <sz val="5"/>
      <color theme="0"/>
      <name val="Arial"/>
      <family val="2"/>
    </font>
    <font>
      <sz val="11"/>
      <name val="Aptos"/>
      <family val="2"/>
    </font>
  </fonts>
  <fills count="16">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rgb="FF0066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2" tint="-9.9978637043366805E-2"/>
        <bgColor rgb="FF000000"/>
      </patternFill>
    </fill>
    <fill>
      <gradientFill degree="90">
        <stop position="0">
          <color theme="0"/>
        </stop>
        <stop position="1">
          <color theme="0"/>
        </stop>
      </gradientFill>
    </fill>
    <fill>
      <patternFill patternType="solid">
        <fgColor theme="0"/>
        <bgColor auto="1"/>
      </patternFill>
    </fill>
  </fills>
  <borders count="3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right/>
      <top/>
      <bottom style="thin">
        <color rgb="FF000000"/>
      </bottom>
      <diagonal/>
    </border>
    <border>
      <left/>
      <right/>
      <top style="thin">
        <color theme="0"/>
      </top>
      <bottom/>
      <diagonal/>
    </border>
    <border>
      <left/>
      <right/>
      <top/>
      <bottom style="thin">
        <color theme="0"/>
      </bottom>
      <diagonal/>
    </border>
    <border>
      <left/>
      <right/>
      <top style="thin">
        <color rgb="FF000000"/>
      </top>
      <bottom style="thin">
        <color indexed="64"/>
      </bottom>
      <diagonal/>
    </border>
    <border>
      <left/>
      <right/>
      <top style="thin">
        <color theme="0"/>
      </top>
      <bottom style="thin">
        <color theme="0"/>
      </bottom>
      <diagonal/>
    </border>
  </borders>
  <cellStyleXfs count="35">
    <xf numFmtId="0" fontId="0" fillId="0" borderId="0"/>
    <xf numFmtId="164"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0" fontId="8" fillId="0" borderId="0"/>
    <xf numFmtId="0" fontId="5" fillId="0" borderId="0"/>
    <xf numFmtId="0" fontId="5" fillId="0" borderId="0"/>
    <xf numFmtId="0" fontId="9" fillId="0" borderId="0"/>
    <xf numFmtId="0" fontId="7" fillId="0" borderId="0"/>
    <xf numFmtId="0" fontId="7" fillId="0" borderId="0"/>
    <xf numFmtId="0" fontId="5" fillId="0" borderId="0"/>
    <xf numFmtId="0" fontId="6" fillId="0" borderId="0"/>
    <xf numFmtId="0" fontId="4" fillId="0" borderId="0"/>
    <xf numFmtId="0" fontId="4" fillId="0" borderId="0"/>
    <xf numFmtId="0" fontId="7" fillId="0" borderId="0"/>
    <xf numFmtId="0" fontId="10" fillId="0" borderId="0"/>
    <xf numFmtId="0" fontId="7" fillId="0" borderId="0"/>
    <xf numFmtId="0" fontId="7" fillId="0" borderId="0"/>
    <xf numFmtId="0" fontId="4" fillId="0" borderId="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0" fontId="2" fillId="0" borderId="0"/>
    <xf numFmtId="0" fontId="4" fillId="0" borderId="0"/>
    <xf numFmtId="0" fontId="2" fillId="0" borderId="0"/>
    <xf numFmtId="0" fontId="5" fillId="0" borderId="0"/>
    <xf numFmtId="0" fontId="2" fillId="0" borderId="0"/>
    <xf numFmtId="0" fontId="4" fillId="0" borderId="0"/>
    <xf numFmtId="0" fontId="1" fillId="0" borderId="0"/>
    <xf numFmtId="0" fontId="146" fillId="0" borderId="0"/>
    <xf numFmtId="0" fontId="4" fillId="0" borderId="0"/>
  </cellStyleXfs>
  <cellXfs count="725">
    <xf numFmtId="0" fontId="0" fillId="0" borderId="0" xfId="0"/>
    <xf numFmtId="0" fontId="12" fillId="0" borderId="0" xfId="12" applyFont="1"/>
    <xf numFmtId="0" fontId="15" fillId="0" borderId="0" xfId="12" applyFont="1" applyAlignment="1">
      <alignment vertical="center" wrapText="1"/>
    </xf>
    <xf numFmtId="0" fontId="20" fillId="0" borderId="0" xfId="12" applyFont="1"/>
    <xf numFmtId="0" fontId="21" fillId="0" borderId="0" xfId="12" applyFont="1" applyAlignment="1">
      <alignment horizontal="center" vertical="center"/>
    </xf>
    <xf numFmtId="0" fontId="22" fillId="0" borderId="0" xfId="12" applyFont="1" applyAlignment="1">
      <alignment vertical="center"/>
    </xf>
    <xf numFmtId="0" fontId="23" fillId="0" borderId="0" xfId="12" applyFont="1" applyAlignment="1">
      <alignment horizontal="justify"/>
    </xf>
    <xf numFmtId="0" fontId="20" fillId="0" borderId="0" xfId="12" applyFont="1" applyAlignment="1">
      <alignment horizontal="justify" vertical="center"/>
    </xf>
    <xf numFmtId="0" fontId="14" fillId="0" borderId="0" xfId="12" applyFont="1"/>
    <xf numFmtId="0" fontId="11" fillId="0" borderId="0" xfId="12" applyFont="1"/>
    <xf numFmtId="0" fontId="17" fillId="0" borderId="0" xfId="12" applyFont="1"/>
    <xf numFmtId="0" fontId="26" fillId="0" borderId="0" xfId="12" applyFont="1" applyAlignment="1">
      <alignment horizontal="center" vertical="center" wrapText="1"/>
    </xf>
    <xf numFmtId="17" fontId="12" fillId="0" borderId="0" xfId="12" applyNumberFormat="1" applyFont="1"/>
    <xf numFmtId="0" fontId="27" fillId="0" borderId="0" xfId="12" applyFont="1"/>
    <xf numFmtId="0" fontId="29" fillId="0" borderId="1" xfId="12" applyFont="1" applyBorder="1" applyAlignment="1">
      <alignment horizontal="center"/>
    </xf>
    <xf numFmtId="0" fontId="29" fillId="0" borderId="0" xfId="12" applyFont="1" applyAlignment="1">
      <alignment horizontal="center"/>
    </xf>
    <xf numFmtId="0" fontId="29" fillId="0" borderId="2" xfId="12" applyFont="1" applyBorder="1" applyAlignment="1">
      <alignment horizontal="center"/>
    </xf>
    <xf numFmtId="0" fontId="29" fillId="0" borderId="1" xfId="12" applyFont="1" applyBorder="1"/>
    <xf numFmtId="0" fontId="29" fillId="0" borderId="0" xfId="12" applyFont="1" applyAlignment="1">
      <alignment vertical="center" wrapText="1"/>
    </xf>
    <xf numFmtId="0" fontId="29" fillId="0" borderId="0" xfId="12" applyFont="1" applyAlignment="1">
      <alignment horizontal="center" vertical="center" wrapText="1"/>
    </xf>
    <xf numFmtId="0" fontId="29" fillId="0" borderId="0" xfId="12" applyFont="1"/>
    <xf numFmtId="0" fontId="29" fillId="0" borderId="0" xfId="12" applyFont="1" applyAlignment="1">
      <alignment horizontal="justify" vertical="center" wrapText="1"/>
    </xf>
    <xf numFmtId="3" fontId="29" fillId="0" borderId="0" xfId="12" applyNumberFormat="1" applyFont="1" applyAlignment="1">
      <alignment horizontal="right" vertical="center" wrapText="1"/>
    </xf>
    <xf numFmtId="0" fontId="29"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2" xfId="12" applyFont="1" applyBorder="1"/>
    <xf numFmtId="2" fontId="29" fillId="0" borderId="0" xfId="12" applyNumberFormat="1" applyFont="1" applyAlignment="1">
      <alignment horizontal="center" vertical="center" wrapText="1"/>
    </xf>
    <xf numFmtId="0" fontId="29" fillId="0" borderId="0" xfId="12" applyFont="1" applyAlignment="1">
      <alignment horizontal="center" vertical="center"/>
    </xf>
    <xf numFmtId="2" fontId="29" fillId="0" borderId="0" xfId="12" applyNumberFormat="1" applyFont="1" applyAlignment="1">
      <alignment horizontal="center" vertical="center"/>
    </xf>
    <xf numFmtId="10" fontId="29" fillId="0" borderId="0" xfId="12" applyNumberFormat="1" applyFont="1" applyAlignment="1">
      <alignment horizontal="right" vertical="center" wrapText="1"/>
    </xf>
    <xf numFmtId="0" fontId="29" fillId="0" borderId="1" xfId="12" quotePrefix="1" applyFont="1" applyBorder="1" applyAlignment="1">
      <alignment horizontal="left"/>
    </xf>
    <xf numFmtId="3" fontId="29" fillId="0" borderId="0" xfId="12" applyNumberFormat="1" applyFont="1"/>
    <xf numFmtId="0" fontId="29" fillId="0" borderId="3" xfId="12" quotePrefix="1" applyFont="1" applyBorder="1" applyAlignment="1">
      <alignment horizontal="left"/>
    </xf>
    <xf numFmtId="0" fontId="29" fillId="0" borderId="4" xfId="12" applyFont="1" applyBorder="1"/>
    <xf numFmtId="3" fontId="29" fillId="0" borderId="4" xfId="12" applyNumberFormat="1" applyFont="1" applyBorder="1"/>
    <xf numFmtId="0" fontId="29" fillId="0" borderId="4" xfId="12" applyFont="1" applyBorder="1" applyAlignment="1">
      <alignment horizontal="center"/>
    </xf>
    <xf numFmtId="0" fontId="29" fillId="0" borderId="4" xfId="12" applyFont="1" applyBorder="1" applyAlignment="1">
      <alignment horizontal="left"/>
    </xf>
    <xf numFmtId="2" fontId="29" fillId="0" borderId="4" xfId="12" applyNumberFormat="1" applyFont="1" applyBorder="1"/>
    <xf numFmtId="0" fontId="29" fillId="0" borderId="5" xfId="12" applyFont="1" applyBorder="1"/>
    <xf numFmtId="0" fontId="29" fillId="0" borderId="0" xfId="12" quotePrefix="1" applyFont="1" applyAlignment="1">
      <alignment horizontal="left"/>
    </xf>
    <xf numFmtId="0" fontId="29" fillId="0" borderId="0" xfId="12" applyFont="1" applyAlignment="1">
      <alignment horizontal="left"/>
    </xf>
    <xf numFmtId="10" fontId="29" fillId="0" borderId="0" xfId="12" applyNumberFormat="1" applyFont="1"/>
    <xf numFmtId="0" fontId="30" fillId="0" borderId="0" xfId="12" applyFont="1" applyAlignment="1">
      <alignment horizontal="centerContinuous"/>
    </xf>
    <xf numFmtId="0" fontId="29" fillId="0" borderId="6" xfId="12" applyFont="1" applyBorder="1" applyAlignment="1">
      <alignment horizontal="center"/>
    </xf>
    <xf numFmtId="0" fontId="29" fillId="0" borderId="7" xfId="12" applyFont="1" applyBorder="1" applyAlignment="1">
      <alignment horizontal="center"/>
    </xf>
    <xf numFmtId="0" fontId="29" fillId="0" borderId="7" xfId="12" applyFont="1" applyBorder="1" applyAlignment="1">
      <alignment horizontal="right" vertical="center"/>
    </xf>
    <xf numFmtId="0" fontId="30" fillId="0" borderId="7" xfId="12" applyFont="1" applyBorder="1"/>
    <xf numFmtId="0" fontId="29" fillId="0" borderId="7" xfId="12" applyFont="1" applyBorder="1" applyAlignment="1">
      <alignment vertical="center"/>
    </xf>
    <xf numFmtId="0" fontId="29" fillId="0" borderId="8" xfId="12" applyFont="1" applyBorder="1" applyAlignment="1">
      <alignment vertical="center"/>
    </xf>
    <xf numFmtId="0" fontId="29" fillId="0" borderId="0" xfId="12" applyFont="1" applyAlignment="1">
      <alignment horizontal="centerContinuous"/>
    </xf>
    <xf numFmtId="0" fontId="29" fillId="0" borderId="8" xfId="12" applyFont="1" applyBorder="1" applyAlignment="1">
      <alignment horizontal="center"/>
    </xf>
    <xf numFmtId="0" fontId="29" fillId="0" borderId="0" xfId="12" applyFont="1" applyAlignment="1">
      <alignment horizontal="right" vertical="center"/>
    </xf>
    <xf numFmtId="0" fontId="30" fillId="0" borderId="0" xfId="12" applyFont="1" applyAlignment="1">
      <alignment horizontal="center"/>
    </xf>
    <xf numFmtId="0" fontId="29" fillId="0" borderId="2" xfId="12" applyFont="1" applyBorder="1" applyAlignment="1">
      <alignment vertical="center"/>
    </xf>
    <xf numFmtId="0" fontId="30" fillId="0" borderId="0" xfId="12" applyFont="1"/>
    <xf numFmtId="0" fontId="29" fillId="0" borderId="2" xfId="12" applyFont="1" applyBorder="1" applyAlignment="1">
      <alignment horizontal="center" vertical="center"/>
    </xf>
    <xf numFmtId="3" fontId="29" fillId="0" borderId="0" xfId="12" applyNumberFormat="1" applyFont="1" applyAlignment="1">
      <alignment horizontal="right" vertical="center"/>
    </xf>
    <xf numFmtId="0" fontId="30" fillId="0" borderId="0" xfId="12" applyFont="1" applyAlignment="1">
      <alignment vertical="center"/>
    </xf>
    <xf numFmtId="3" fontId="29" fillId="0" borderId="0" xfId="12" applyNumberFormat="1" applyFont="1" applyAlignment="1">
      <alignment vertical="center"/>
    </xf>
    <xf numFmtId="3" fontId="29" fillId="0" borderId="2" xfId="12" applyNumberFormat="1" applyFont="1" applyBorder="1" applyAlignment="1">
      <alignment horizontal="center"/>
    </xf>
    <xf numFmtId="3" fontId="29" fillId="0" borderId="1" xfId="12" applyNumberFormat="1" applyFont="1" applyBorder="1"/>
    <xf numFmtId="0" fontId="30" fillId="0" borderId="0" xfId="12" applyFont="1" applyAlignment="1">
      <alignment horizontal="justify" vertical="center" wrapText="1"/>
    </xf>
    <xf numFmtId="3" fontId="31" fillId="0" borderId="0" xfId="12" applyNumberFormat="1" applyFont="1"/>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vertical="center"/>
    </xf>
    <xf numFmtId="0" fontId="30" fillId="0" borderId="0" xfId="12" applyFont="1" applyAlignment="1">
      <alignment horizontal="left"/>
    </xf>
    <xf numFmtId="0" fontId="29" fillId="0" borderId="0" xfId="12" applyFont="1" applyAlignment="1">
      <alignment vertical="center"/>
    </xf>
    <xf numFmtId="3" fontId="29" fillId="0" borderId="2" xfId="12" applyNumberFormat="1" applyFont="1" applyBorder="1"/>
    <xf numFmtId="0" fontId="29" fillId="0" borderId="3" xfId="12" applyFont="1" applyBorder="1" applyAlignment="1">
      <alignment horizontal="centerContinuous"/>
    </xf>
    <xf numFmtId="3" fontId="29" fillId="0" borderId="5" xfId="12" applyNumberFormat="1" applyFont="1" applyBorder="1"/>
    <xf numFmtId="0" fontId="29" fillId="0" borderId="0" xfId="12" applyFont="1" applyAlignment="1">
      <alignment horizontal="right"/>
    </xf>
    <xf numFmtId="0" fontId="29" fillId="0" borderId="3" xfId="12" applyFont="1" applyBorder="1" applyAlignment="1">
      <alignment horizontal="right"/>
    </xf>
    <xf numFmtId="0" fontId="29" fillId="0" borderId="4" xfId="12" applyFont="1" applyBorder="1" applyAlignment="1">
      <alignment vertical="top" wrapText="1"/>
    </xf>
    <xf numFmtId="0" fontId="32" fillId="0" borderId="4" xfId="12" applyFont="1" applyBorder="1" applyAlignment="1">
      <alignment horizontal="right"/>
    </xf>
    <xf numFmtId="0" fontId="33" fillId="0" borderId="0" xfId="12" applyFont="1" applyAlignment="1">
      <alignment horizontal="centerContinuous"/>
    </xf>
    <xf numFmtId="0" fontId="33" fillId="0" borderId="0" xfId="12" applyFont="1" applyAlignment="1">
      <alignment horizontal="left"/>
    </xf>
    <xf numFmtId="0" fontId="33" fillId="0" borderId="0" xfId="12" quotePrefix="1" applyFont="1" applyAlignment="1">
      <alignment horizontal="left"/>
    </xf>
    <xf numFmtId="0" fontId="33" fillId="0" borderId="0" xfId="12" applyFont="1" applyAlignment="1">
      <alignment horizontal="right"/>
    </xf>
    <xf numFmtId="3" fontId="33" fillId="0" borderId="0" xfId="12" applyNumberFormat="1" applyFont="1" applyAlignment="1">
      <alignment horizontal="right"/>
    </xf>
    <xf numFmtId="0" fontId="33" fillId="0" borderId="0" xfId="12" applyFont="1" applyAlignment="1">
      <alignment horizontal="center"/>
    </xf>
    <xf numFmtId="0" fontId="29" fillId="0" borderId="2" xfId="12" quotePrefix="1" applyFont="1" applyBorder="1"/>
    <xf numFmtId="0" fontId="33" fillId="0" borderId="0" xfId="12" applyFont="1"/>
    <xf numFmtId="0" fontId="29" fillId="0" borderId="2" xfId="12" quotePrefix="1" applyFont="1" applyBorder="1" applyAlignment="1">
      <alignment horizontal="left"/>
    </xf>
    <xf numFmtId="0" fontId="29" fillId="0" borderId="3" xfId="12" applyFont="1" applyBorder="1"/>
    <xf numFmtId="0" fontId="29" fillId="0" borderId="6" xfId="12" applyFont="1" applyBorder="1"/>
    <xf numFmtId="0" fontId="29" fillId="0" borderId="7" xfId="12" applyFont="1" applyBorder="1" applyAlignment="1">
      <alignment horizontal="left"/>
    </xf>
    <xf numFmtId="0" fontId="29" fillId="0" borderId="7" xfId="12" quotePrefix="1" applyFont="1" applyBorder="1" applyAlignment="1">
      <alignment horizontal="left"/>
    </xf>
    <xf numFmtId="3" fontId="29" fillId="0" borderId="7" xfId="12" applyNumberFormat="1" applyFont="1" applyBorder="1" applyAlignment="1">
      <alignment horizontal="right"/>
    </xf>
    <xf numFmtId="3" fontId="29" fillId="0" borderId="0" xfId="12" applyNumberFormat="1" applyFont="1" applyAlignment="1">
      <alignment horizontal="left"/>
    </xf>
    <xf numFmtId="3" fontId="29" fillId="0" borderId="0" xfId="12" applyNumberFormat="1" applyFont="1" applyAlignment="1">
      <alignment horizontal="right"/>
    </xf>
    <xf numFmtId="0" fontId="34" fillId="0" borderId="0" xfId="12" applyFont="1" applyAlignment="1">
      <alignment horizontal="center" vertical="center" textRotation="90"/>
    </xf>
    <xf numFmtId="0" fontId="35" fillId="0" borderId="0" xfId="12" applyFont="1"/>
    <xf numFmtId="0" fontId="36" fillId="0" borderId="0" xfId="12" applyFont="1" applyAlignment="1">
      <alignment horizontal="center" vertical="center"/>
    </xf>
    <xf numFmtId="0" fontId="37" fillId="0" borderId="0" xfId="12" applyFont="1" applyAlignment="1">
      <alignment horizontal="justify"/>
    </xf>
    <xf numFmtId="0" fontId="38" fillId="0" borderId="0" xfId="12" applyFont="1" applyAlignment="1">
      <alignment horizontal="justify" vertical="center" wrapText="1"/>
    </xf>
    <xf numFmtId="0" fontId="39" fillId="0" borderId="0" xfId="12" applyFont="1" applyAlignment="1">
      <alignment horizontal="center" vertical="center" wrapText="1"/>
    </xf>
    <xf numFmtId="0" fontId="35" fillId="0" borderId="0" xfId="12" applyFont="1" applyAlignment="1">
      <alignment horizontal="justify" vertical="center"/>
    </xf>
    <xf numFmtId="0" fontId="39" fillId="0" borderId="0" xfId="12" applyFont="1" applyAlignment="1">
      <alignment horizontal="center" vertical="center"/>
    </xf>
    <xf numFmtId="0" fontId="38" fillId="0" borderId="0" xfId="12" applyFont="1" applyAlignment="1">
      <alignment horizontal="justify" vertical="center"/>
    </xf>
    <xf numFmtId="0" fontId="40" fillId="0" borderId="0" xfId="12" applyFont="1" applyAlignment="1">
      <alignment vertical="center"/>
    </xf>
    <xf numFmtId="0" fontId="41" fillId="0" borderId="0" xfId="12" applyFont="1" applyAlignment="1">
      <alignment horizontal="justify" vertical="center"/>
    </xf>
    <xf numFmtId="0" fontId="42" fillId="0" borderId="9" xfId="12" applyFont="1" applyBorder="1" applyAlignment="1">
      <alignment horizontal="justify"/>
    </xf>
    <xf numFmtId="0" fontId="29" fillId="0" borderId="0" xfId="12" quotePrefix="1" applyFont="1" applyAlignment="1">
      <alignment vertical="center" wrapText="1"/>
    </xf>
    <xf numFmtId="3" fontId="29" fillId="0" borderId="0" xfId="12" quotePrefix="1" applyNumberFormat="1" applyFont="1" applyAlignment="1">
      <alignment vertical="center" wrapText="1"/>
    </xf>
    <xf numFmtId="0" fontId="30" fillId="0" borderId="0" xfId="12" applyFont="1" applyAlignment="1">
      <alignment vertical="center" wrapText="1"/>
    </xf>
    <xf numFmtId="0" fontId="29" fillId="0" borderId="0" xfId="12" quotePrefix="1" applyFont="1"/>
    <xf numFmtId="0" fontId="29" fillId="0" borderId="0" xfId="12" quotePrefix="1" applyFont="1" applyAlignment="1">
      <alignment horizontal="right"/>
    </xf>
    <xf numFmtId="0" fontId="29" fillId="0" borderId="7" xfId="12" applyFont="1" applyBorder="1"/>
    <xf numFmtId="0" fontId="29" fillId="0" borderId="5" xfId="12" quotePrefix="1" applyFont="1" applyBorder="1"/>
    <xf numFmtId="0" fontId="37" fillId="4" borderId="0" xfId="12" applyFont="1" applyFill="1" applyAlignment="1">
      <alignment horizontal="justify"/>
    </xf>
    <xf numFmtId="0" fontId="13" fillId="0" borderId="0" xfId="12" applyFont="1" applyAlignment="1">
      <alignment vertical="center"/>
    </xf>
    <xf numFmtId="0" fontId="1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9" fillId="0" borderId="0" xfId="12" applyFont="1" applyAlignment="1">
      <alignment vertical="center" wrapText="1"/>
    </xf>
    <xf numFmtId="0" fontId="25" fillId="0" borderId="0" xfId="12" applyFont="1" applyAlignment="1">
      <alignment vertical="center" wrapText="1"/>
    </xf>
    <xf numFmtId="0" fontId="16" fillId="0" borderId="0" xfId="12" applyFont="1"/>
    <xf numFmtId="2" fontId="29" fillId="0" borderId="0" xfId="12" applyNumberFormat="1" applyFont="1"/>
    <xf numFmtId="14" fontId="14" fillId="0" borderId="0" xfId="12" applyNumberFormat="1"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3" xfId="0" applyFont="1" applyBorder="1" applyAlignment="1">
      <alignment vertical="center" wrapText="1"/>
    </xf>
    <xf numFmtId="0" fontId="52" fillId="0" borderId="12" xfId="0" applyFont="1" applyBorder="1" applyAlignment="1">
      <alignment horizontal="right" vertical="center" wrapText="1"/>
    </xf>
    <xf numFmtId="0" fontId="52" fillId="0" borderId="14" xfId="0" applyFont="1" applyBorder="1" applyAlignment="1">
      <alignment horizontal="right" vertical="center" wrapText="1"/>
    </xf>
    <xf numFmtId="0" fontId="50" fillId="0" borderId="14" xfId="0" applyFont="1" applyBorder="1" applyAlignment="1">
      <alignment horizontal="right" vertical="center" wrapText="1"/>
    </xf>
    <xf numFmtId="3" fontId="52" fillId="0" borderId="14" xfId="0" applyNumberFormat="1" applyFont="1" applyBorder="1" applyAlignment="1">
      <alignment horizontal="right" vertical="center" wrapText="1"/>
    </xf>
    <xf numFmtId="3" fontId="50" fillId="0" borderId="14" xfId="0" applyNumberFormat="1" applyFont="1" applyBorder="1" applyAlignment="1">
      <alignment horizontal="right" vertical="center" wrapText="1"/>
    </xf>
    <xf numFmtId="0" fontId="52" fillId="0" borderId="15" xfId="0" applyFont="1" applyBorder="1" applyAlignment="1">
      <alignment horizontal="right" vertical="center" wrapText="1"/>
    </xf>
    <xf numFmtId="3" fontId="50" fillId="0" borderId="12" xfId="0" applyNumberFormat="1" applyFont="1" applyBorder="1" applyAlignment="1">
      <alignment horizontal="right" vertical="center" wrapText="1"/>
    </xf>
    <xf numFmtId="3" fontId="52" fillId="0" borderId="12" xfId="0" applyNumberFormat="1" applyFont="1" applyBorder="1" applyAlignment="1">
      <alignment horizontal="right" vertical="center" wrapText="1"/>
    </xf>
    <xf numFmtId="0" fontId="51" fillId="0" borderId="16" xfId="0" applyFont="1" applyBorder="1" applyAlignment="1">
      <alignment vertical="center" wrapText="1"/>
    </xf>
    <xf numFmtId="0" fontId="50" fillId="7" borderId="15" xfId="0" applyFont="1" applyFill="1" applyBorder="1" applyAlignment="1">
      <alignment horizontal="right" vertical="center" wrapText="1"/>
    </xf>
    <xf numFmtId="0" fontId="50" fillId="0" borderId="12" xfId="0" applyFont="1" applyBorder="1" applyAlignment="1">
      <alignment horizontal="right" vertical="center" wrapText="1"/>
    </xf>
    <xf numFmtId="0" fontId="59" fillId="0" borderId="0" xfId="0" applyFont="1"/>
    <xf numFmtId="0" fontId="50" fillId="8" borderId="13" xfId="0" applyFont="1" applyFill="1" applyBorder="1" applyAlignment="1">
      <alignment horizontal="right" vertical="center" wrapText="1"/>
    </xf>
    <xf numFmtId="3" fontId="50" fillId="8" borderId="12" xfId="0" applyNumberFormat="1" applyFont="1" applyFill="1" applyBorder="1" applyAlignment="1">
      <alignment horizontal="right" vertical="center" wrapText="1"/>
    </xf>
    <xf numFmtId="3" fontId="50" fillId="8" borderId="14" xfId="0" applyNumberFormat="1" applyFont="1" applyFill="1" applyBorder="1" applyAlignment="1">
      <alignment horizontal="right" vertical="center" wrapText="1"/>
    </xf>
    <xf numFmtId="0" fontId="50" fillId="8" borderId="14" xfId="0" applyFont="1" applyFill="1" applyBorder="1" applyAlignment="1">
      <alignment horizontal="right" vertical="center" wrapText="1"/>
    </xf>
    <xf numFmtId="0" fontId="50" fillId="8" borderId="15" xfId="0" applyFont="1" applyFill="1" applyBorder="1" applyAlignment="1">
      <alignment horizontal="right" vertical="center" wrapText="1"/>
    </xf>
    <xf numFmtId="0" fontId="50" fillId="8" borderId="13"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3" fillId="0" borderId="0" xfId="0" applyFont="1"/>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68" fillId="0" borderId="13" xfId="0" applyFont="1" applyBorder="1" applyAlignment="1">
      <alignment horizontal="center" vertical="center" wrapText="1"/>
    </xf>
    <xf numFmtId="3" fontId="53" fillId="0" borderId="13" xfId="0" applyNumberFormat="1" applyFont="1" applyBorder="1" applyAlignment="1">
      <alignment horizontal="right" vertical="center" wrapText="1"/>
    </xf>
    <xf numFmtId="0" fontId="68" fillId="0" borderId="13" xfId="0" applyFont="1" applyBorder="1" applyAlignment="1">
      <alignment horizontal="right" vertical="center" wrapText="1"/>
    </xf>
    <xf numFmtId="3" fontId="68" fillId="0" borderId="13" xfId="0" applyNumberFormat="1" applyFont="1" applyBorder="1" applyAlignment="1">
      <alignment horizontal="right" vertical="center" wrapText="1"/>
    </xf>
    <xf numFmtId="0" fontId="53" fillId="0" borderId="0" xfId="0" applyFont="1"/>
    <xf numFmtId="3" fontId="68" fillId="8" borderId="13" xfId="0" applyNumberFormat="1" applyFont="1" applyFill="1" applyBorder="1" applyAlignment="1">
      <alignment horizontal="right" vertical="center" wrapText="1"/>
    </xf>
    <xf numFmtId="0" fontId="68" fillId="8" borderId="13" xfId="0" applyFont="1" applyFill="1" applyBorder="1" applyAlignment="1">
      <alignment horizontal="right" vertical="center" wrapText="1"/>
    </xf>
    <xf numFmtId="0" fontId="71" fillId="0" borderId="0" xfId="0" applyFont="1" applyAlignment="1">
      <alignment vertical="center" wrapText="1"/>
    </xf>
    <xf numFmtId="3" fontId="71" fillId="0" borderId="0" xfId="0" applyNumberFormat="1" applyFont="1" applyAlignment="1">
      <alignment vertical="center" wrapText="1"/>
    </xf>
    <xf numFmtId="0" fontId="72" fillId="0" borderId="0" xfId="0" applyFont="1" applyAlignment="1">
      <alignment horizontal="left"/>
    </xf>
    <xf numFmtId="0" fontId="73" fillId="0" borderId="0" xfId="0" applyFont="1" applyAlignment="1">
      <alignment vertical="center" wrapText="1"/>
    </xf>
    <xf numFmtId="0" fontId="70" fillId="0" borderId="0" xfId="0" applyFont="1" applyAlignment="1">
      <alignment horizontal="center" vertical="center" wrapText="1"/>
    </xf>
    <xf numFmtId="0" fontId="74" fillId="0" borderId="0" xfId="0" applyFont="1" applyAlignment="1">
      <alignment vertical="center" wrapText="1"/>
    </xf>
    <xf numFmtId="3" fontId="74" fillId="0" borderId="0" xfId="0" applyNumberFormat="1" applyFont="1" applyAlignment="1">
      <alignment horizontal="center" vertical="center" wrapText="1"/>
    </xf>
    <xf numFmtId="0" fontId="74" fillId="0" borderId="0" xfId="0" applyFont="1" applyAlignment="1">
      <alignment vertical="top" wrapText="1"/>
    </xf>
    <xf numFmtId="0" fontId="74"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5" fillId="0" borderId="0" xfId="0" applyFont="1" applyAlignment="1">
      <alignment horizontal="left"/>
    </xf>
    <xf numFmtId="0" fontId="11"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4" fillId="0" borderId="0" xfId="0" applyFont="1"/>
    <xf numFmtId="0" fontId="50" fillId="0" borderId="13"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5" xfId="0" applyFont="1" applyBorder="1" applyAlignment="1">
      <alignment horizontal="right" vertical="center" wrapText="1"/>
    </xf>
    <xf numFmtId="0" fontId="50" fillId="8" borderId="12"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80" fillId="0" borderId="0" xfId="0" applyFont="1" applyAlignment="1">
      <alignment vertical="center" wrapText="1"/>
    </xf>
    <xf numFmtId="0" fontId="50" fillId="0" borderId="16" xfId="0" applyFont="1" applyBorder="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vertical="center" wrapText="1"/>
    </xf>
    <xf numFmtId="3" fontId="81" fillId="0" borderId="0" xfId="0" applyNumberFormat="1" applyFont="1" applyAlignment="1">
      <alignment horizontal="center" vertical="center" wrapText="1"/>
    </xf>
    <xf numFmtId="0" fontId="83" fillId="0" borderId="0" xfId="0" applyFont="1" applyAlignment="1">
      <alignment vertical="center" wrapText="1"/>
    </xf>
    <xf numFmtId="0" fontId="85" fillId="0" borderId="0" xfId="0" applyFont="1"/>
    <xf numFmtId="0" fontId="50" fillId="0" borderId="0" xfId="0" applyFont="1" applyAlignment="1">
      <alignment vertical="center" wrapText="1"/>
    </xf>
    <xf numFmtId="0" fontId="68" fillId="0" borderId="0" xfId="0" applyFont="1" applyAlignment="1">
      <alignment horizontal="center" vertical="center" wrapText="1"/>
    </xf>
    <xf numFmtId="0" fontId="54" fillId="0" borderId="0" xfId="0" applyFont="1" applyAlignment="1">
      <alignment horizontal="right" vertical="center" wrapText="1"/>
    </xf>
    <xf numFmtId="0" fontId="87" fillId="0" borderId="0" xfId="0" applyFont="1"/>
    <xf numFmtId="0" fontId="69" fillId="3" borderId="12" xfId="0" applyFont="1" applyFill="1" applyBorder="1" applyAlignment="1">
      <alignment horizontal="center" vertical="center" wrapText="1"/>
    </xf>
    <xf numFmtId="0" fontId="54" fillId="8" borderId="13" xfId="0" applyFont="1" applyFill="1" applyBorder="1" applyAlignment="1">
      <alignment horizontal="center" vertical="center" wrapText="1"/>
    </xf>
    <xf numFmtId="3" fontId="54" fillId="8" borderId="12" xfId="0" applyNumberFormat="1" applyFont="1" applyFill="1" applyBorder="1" applyAlignment="1">
      <alignment horizontal="right" vertical="center" wrapText="1"/>
    </xf>
    <xf numFmtId="0" fontId="54" fillId="8" borderId="14" xfId="0" applyFont="1" applyFill="1" applyBorder="1" applyAlignment="1">
      <alignment horizontal="right" vertical="center" wrapText="1"/>
    </xf>
    <xf numFmtId="10" fontId="54" fillId="8" borderId="15" xfId="0" applyNumberFormat="1" applyFont="1" applyFill="1" applyBorder="1" applyAlignment="1">
      <alignment horizontal="right" vertical="center" wrapText="1"/>
    </xf>
    <xf numFmtId="0" fontId="54" fillId="8" borderId="12" xfId="0" applyFont="1" applyFill="1" applyBorder="1" applyAlignment="1">
      <alignment horizontal="right" vertical="center" wrapText="1"/>
    </xf>
    <xf numFmtId="3" fontId="54" fillId="8" borderId="14" xfId="0" applyNumberFormat="1" applyFont="1" applyFill="1" applyBorder="1" applyAlignment="1">
      <alignment horizontal="right" vertical="center" wrapText="1"/>
    </xf>
    <xf numFmtId="3" fontId="54" fillId="8" borderId="13" xfId="0" applyNumberFormat="1" applyFont="1" applyFill="1" applyBorder="1" applyAlignment="1">
      <alignment horizontal="right" vertical="center" wrapText="1"/>
    </xf>
    <xf numFmtId="0" fontId="54" fillId="0" borderId="13" xfId="0" applyFont="1" applyBorder="1" applyAlignment="1">
      <alignment horizontal="center" vertical="center" wrapText="1"/>
    </xf>
    <xf numFmtId="3" fontId="54" fillId="0" borderId="12" xfId="0" applyNumberFormat="1" applyFont="1" applyBorder="1" applyAlignment="1">
      <alignment horizontal="right" vertical="center" wrapText="1"/>
    </xf>
    <xf numFmtId="3" fontId="54" fillId="0" borderId="14" xfId="0" applyNumberFormat="1" applyFont="1" applyBorder="1" applyAlignment="1">
      <alignment horizontal="right" vertical="center" wrapText="1"/>
    </xf>
    <xf numFmtId="10" fontId="54" fillId="0" borderId="15" xfId="0" applyNumberFormat="1" applyFont="1" applyBorder="1" applyAlignment="1">
      <alignment horizontal="right" vertical="center" wrapText="1"/>
    </xf>
    <xf numFmtId="0" fontId="54" fillId="0" borderId="14" xfId="0" applyFont="1" applyBorder="1" applyAlignment="1">
      <alignment horizontal="right" vertical="center" wrapText="1"/>
    </xf>
    <xf numFmtId="3" fontId="54" fillId="0" borderId="13" xfId="0" applyNumberFormat="1" applyFont="1" applyBorder="1" applyAlignment="1">
      <alignment horizontal="right" vertical="center" wrapText="1"/>
    </xf>
    <xf numFmtId="0" fontId="68" fillId="8" borderId="13" xfId="0" applyFont="1" applyFill="1" applyBorder="1" applyAlignment="1">
      <alignment horizontal="center"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69" fillId="3" borderId="14" xfId="0" applyFont="1" applyFill="1" applyBorder="1" applyAlignment="1">
      <alignment horizontal="center" vertical="center" wrapText="1"/>
    </xf>
    <xf numFmtId="0" fontId="89" fillId="0" borderId="13" xfId="0" applyFont="1" applyBorder="1" applyAlignment="1">
      <alignment horizontal="left" vertical="center" wrapText="1"/>
    </xf>
    <xf numFmtId="0" fontId="90" fillId="0" borderId="0" xfId="0" applyFont="1" applyAlignment="1">
      <alignment horizontal="left" vertical="center" wrapText="1"/>
    </xf>
    <xf numFmtId="0" fontId="90" fillId="0" borderId="0" xfId="0" applyFont="1" applyAlignment="1">
      <alignment horizontal="center" vertical="center" wrapText="1"/>
    </xf>
    <xf numFmtId="3" fontId="51" fillId="0" borderId="12" xfId="0" applyNumberFormat="1" applyFont="1" applyBorder="1" applyAlignment="1">
      <alignment horizontal="center" vertical="center" wrapText="1"/>
    </xf>
    <xf numFmtId="3" fontId="51" fillId="0" borderId="14" xfId="0" applyNumberFormat="1" applyFont="1" applyBorder="1" applyAlignment="1">
      <alignment horizontal="center" vertical="center" wrapText="1"/>
    </xf>
    <xf numFmtId="3" fontId="89" fillId="0" borderId="15" xfId="0" applyNumberFormat="1" applyFont="1" applyBorder="1" applyAlignment="1">
      <alignment horizontal="center" vertical="center" wrapText="1"/>
    </xf>
    <xf numFmtId="3" fontId="51" fillId="0" borderId="0" xfId="0" applyNumberFormat="1" applyFont="1" applyAlignment="1">
      <alignment vertical="center" wrapText="1"/>
    </xf>
    <xf numFmtId="3" fontId="89" fillId="8" borderId="12" xfId="0" applyNumberFormat="1" applyFont="1" applyFill="1" applyBorder="1" applyAlignment="1">
      <alignment horizontal="center" vertical="center" wrapText="1"/>
    </xf>
    <xf numFmtId="3" fontId="89" fillId="8" borderId="14" xfId="0" applyNumberFormat="1" applyFont="1" applyFill="1" applyBorder="1" applyAlignment="1">
      <alignment horizontal="center" vertical="center" wrapText="1"/>
    </xf>
    <xf numFmtId="3" fontId="89" fillId="8" borderId="15" xfId="0" applyNumberFormat="1" applyFont="1" applyFill="1" applyBorder="1" applyAlignment="1">
      <alignment horizontal="center" vertical="center" wrapText="1"/>
    </xf>
    <xf numFmtId="0" fontId="54" fillId="0" borderId="0" xfId="0" applyFont="1" applyAlignment="1">
      <alignment vertical="center" wrapText="1"/>
    </xf>
    <xf numFmtId="0" fontId="91" fillId="0" borderId="0" xfId="0" applyFont="1"/>
    <xf numFmtId="0" fontId="91"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vertical="center" wrapText="1"/>
    </xf>
    <xf numFmtId="0" fontId="93" fillId="0" borderId="10" xfId="0" applyFont="1" applyBorder="1" applyAlignment="1">
      <alignment horizontal="left" vertical="center" wrapText="1"/>
    </xf>
    <xf numFmtId="0" fontId="94" fillId="0" borderId="10" xfId="0" applyFont="1" applyBorder="1" applyAlignment="1">
      <alignment horizontal="right" vertical="center" wrapText="1"/>
    </xf>
    <xf numFmtId="3" fontId="93" fillId="0" borderId="10" xfId="0" applyNumberFormat="1" applyFont="1" applyBorder="1" applyAlignment="1">
      <alignment horizontal="right" vertical="center" wrapText="1"/>
    </xf>
    <xf numFmtId="3" fontId="94" fillId="0" borderId="10" xfId="0" applyNumberFormat="1" applyFont="1" applyBorder="1" applyAlignment="1">
      <alignment horizontal="right" vertical="center" wrapText="1"/>
    </xf>
    <xf numFmtId="0" fontId="92" fillId="0" borderId="0" xfId="0" applyFont="1" applyAlignment="1">
      <alignment vertical="center" wrapText="1"/>
    </xf>
    <xf numFmtId="0" fontId="94" fillId="0" borderId="0" xfId="0" applyFont="1" applyAlignment="1">
      <alignment horizontal="right" vertical="center" wrapText="1"/>
    </xf>
    <xf numFmtId="0" fontId="93" fillId="0" borderId="0" xfId="0" applyFont="1" applyAlignment="1">
      <alignment horizontal="left" vertical="center" wrapText="1"/>
    </xf>
    <xf numFmtId="3" fontId="93" fillId="8" borderId="10" xfId="0" applyNumberFormat="1" applyFont="1" applyFill="1" applyBorder="1" applyAlignment="1">
      <alignment horizontal="right" vertical="center" wrapText="1"/>
    </xf>
    <xf numFmtId="0" fontId="95" fillId="0" borderId="0" xfId="0" applyFont="1" applyAlignment="1">
      <alignment vertical="center"/>
    </xf>
    <xf numFmtId="3" fontId="93" fillId="8" borderId="13" xfId="0" applyNumberFormat="1" applyFont="1" applyFill="1" applyBorder="1" applyAlignment="1">
      <alignment horizontal="center" vertical="center" wrapText="1"/>
    </xf>
    <xf numFmtId="3" fontId="93" fillId="8" borderId="12" xfId="0" applyNumberFormat="1" applyFont="1" applyFill="1" applyBorder="1" applyAlignment="1">
      <alignment horizontal="right" vertical="center" wrapText="1"/>
    </xf>
    <xf numFmtId="3" fontId="93" fillId="8" borderId="14" xfId="0" applyNumberFormat="1" applyFont="1" applyFill="1" applyBorder="1" applyAlignment="1">
      <alignment horizontal="right" vertical="center" wrapText="1"/>
    </xf>
    <xf numFmtId="3" fontId="93" fillId="8" borderId="15" xfId="0" applyNumberFormat="1" applyFont="1" applyFill="1" applyBorder="1" applyAlignment="1">
      <alignment horizontal="right" vertical="center" wrapText="1"/>
    </xf>
    <xf numFmtId="3" fontId="93" fillId="8" borderId="13" xfId="0" applyNumberFormat="1" applyFont="1" applyFill="1" applyBorder="1"/>
    <xf numFmtId="3" fontId="93" fillId="0" borderId="13" xfId="0" applyNumberFormat="1" applyFont="1" applyBorder="1"/>
    <xf numFmtId="0" fontId="96" fillId="0" borderId="0" xfId="0" applyFont="1"/>
    <xf numFmtId="3" fontId="96" fillId="0" borderId="0" xfId="0" applyNumberFormat="1" applyFont="1"/>
    <xf numFmtId="0" fontId="97" fillId="0" borderId="0" xfId="0" applyFont="1" applyAlignment="1">
      <alignment vertical="center" wrapText="1"/>
    </xf>
    <xf numFmtId="0" fontId="93" fillId="8" borderId="10" xfId="0" applyFont="1" applyFill="1" applyBorder="1" applyAlignment="1">
      <alignment horizontal="right" vertical="center" wrapText="1"/>
    </xf>
    <xf numFmtId="0" fontId="98" fillId="0" borderId="0" xfId="0" applyFont="1" applyAlignment="1">
      <alignment horizontal="left"/>
    </xf>
    <xf numFmtId="0" fontId="93" fillId="8" borderId="10" xfId="0" applyFont="1" applyFill="1" applyBorder="1" applyAlignment="1">
      <alignment horizontal="center" vertical="center" wrapText="1"/>
    </xf>
    <xf numFmtId="0" fontId="94"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8" borderId="10" xfId="0" applyFont="1" applyFill="1" applyBorder="1" applyAlignment="1">
      <alignment horizontal="center" vertical="center" wrapText="1"/>
    </xf>
    <xf numFmtId="3" fontId="68" fillId="8"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9"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8" borderId="10" xfId="0" applyFont="1" applyFill="1" applyBorder="1" applyAlignment="1">
      <alignment horizontal="right" vertical="center" wrapText="1"/>
    </xf>
    <xf numFmtId="0" fontId="68" fillId="0" borderId="0" xfId="0" applyFont="1" applyAlignment="1">
      <alignment horizontal="right" vertical="center" wrapText="1"/>
    </xf>
    <xf numFmtId="0" fontId="75" fillId="0" borderId="0" xfId="0" applyFont="1"/>
    <xf numFmtId="0" fontId="87" fillId="0" borderId="0" xfId="0" applyFont="1" applyAlignment="1">
      <alignment horizontal="left"/>
    </xf>
    <xf numFmtId="0" fontId="89" fillId="0" borderId="11" xfId="0" applyFont="1" applyBorder="1" applyAlignment="1">
      <alignment horizontal="center" vertical="center" wrapText="1"/>
    </xf>
    <xf numFmtId="0" fontId="89" fillId="0" borderId="18" xfId="0" applyFont="1" applyBorder="1" applyAlignment="1">
      <alignment vertical="center" wrapText="1"/>
    </xf>
    <xf numFmtId="0" fontId="89" fillId="0" borderId="18"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7" fillId="8" borderId="10"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8" borderId="10" xfId="0" applyFont="1" applyFill="1" applyBorder="1" applyAlignment="1">
      <alignment horizontal="right" vertical="center" wrapText="1"/>
    </xf>
    <xf numFmtId="0" fontId="50" fillId="0" borderId="13" xfId="0" applyFont="1" applyBorder="1" applyAlignment="1">
      <alignment horizontal="right" vertical="center" wrapText="1"/>
    </xf>
    <xf numFmtId="0" fontId="50" fillId="0" borderId="13" xfId="0" applyFont="1" applyBorder="1" applyAlignment="1">
      <alignment horizontal="left" vertical="center" wrapText="1"/>
    </xf>
    <xf numFmtId="0" fontId="50" fillId="0" borderId="13" xfId="0" applyFont="1" applyBorder="1" applyAlignment="1">
      <alignment horizontal="center" vertical="center" wrapText="1"/>
    </xf>
    <xf numFmtId="0" fontId="52" fillId="0" borderId="13" xfId="0" applyFont="1" applyBorder="1" applyAlignment="1">
      <alignment horizontal="right" vertical="center" wrapText="1"/>
    </xf>
    <xf numFmtId="0" fontId="53" fillId="0" borderId="0" xfId="0" applyFont="1" applyAlignment="1">
      <alignment horizontal="left"/>
    </xf>
    <xf numFmtId="0" fontId="106" fillId="0" borderId="0" xfId="0" applyFont="1" applyAlignment="1">
      <alignment vertical="center" wrapText="1"/>
    </xf>
    <xf numFmtId="0" fontId="101" fillId="0" borderId="0" xfId="0" applyFont="1" applyAlignment="1">
      <alignment horizontal="left"/>
    </xf>
    <xf numFmtId="0" fontId="67"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7"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8" xfId="0" applyFont="1" applyBorder="1" applyAlignment="1">
      <alignment vertical="center" wrapText="1"/>
    </xf>
    <xf numFmtId="0" fontId="59" fillId="0" borderId="0" xfId="0" applyFont="1" applyAlignment="1">
      <alignment horizontal="center" vertical="center" wrapText="1"/>
    </xf>
    <xf numFmtId="0" fontId="59" fillId="0" borderId="18"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1" xfId="0" applyFont="1" applyBorder="1" applyAlignment="1">
      <alignment horizontal="right" vertical="center" wrapText="1"/>
    </xf>
    <xf numFmtId="0" fontId="75"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0" fontId="51" fillId="0" borderId="0" xfId="12" applyFont="1"/>
    <xf numFmtId="0" fontId="4" fillId="0" borderId="0" xfId="12"/>
    <xf numFmtId="0" fontId="51" fillId="0" borderId="0" xfId="12" applyFont="1" applyAlignment="1">
      <alignment vertical="center" wrapText="1"/>
    </xf>
    <xf numFmtId="0" fontId="58" fillId="0" borderId="0" xfId="12" applyFont="1" applyAlignment="1">
      <alignment horizontal="center" vertical="center" wrapText="1"/>
    </xf>
    <xf numFmtId="0" fontId="60" fillId="3" borderId="27" xfId="12" applyFont="1" applyFill="1" applyBorder="1" applyAlignment="1">
      <alignment horizontal="center" vertical="center" wrapText="1"/>
    </xf>
    <xf numFmtId="0" fontId="60" fillId="3" borderId="29" xfId="12" applyFont="1" applyFill="1" applyBorder="1" applyAlignment="1">
      <alignment horizontal="center" vertical="center" wrapText="1"/>
    </xf>
    <xf numFmtId="0" fontId="52" fillId="0" borderId="15" xfId="12" applyFont="1" applyBorder="1" applyAlignment="1">
      <alignment vertical="center" wrapText="1"/>
    </xf>
    <xf numFmtId="3" fontId="50" fillId="0" borderId="15" xfId="12" applyNumberFormat="1" applyFont="1" applyBorder="1" applyAlignment="1">
      <alignment horizontal="right" vertical="center" wrapText="1"/>
    </xf>
    <xf numFmtId="3" fontId="51" fillId="0" borderId="0" xfId="12" applyNumberFormat="1" applyFont="1" applyAlignment="1">
      <alignment vertical="center" wrapText="1"/>
    </xf>
    <xf numFmtId="3" fontId="108" fillId="0" borderId="15" xfId="24" applyNumberFormat="1" applyFont="1" applyBorder="1" applyAlignment="1">
      <alignment horizontal="right" vertical="center"/>
    </xf>
    <xf numFmtId="3" fontId="52" fillId="0" borderId="15" xfId="12" applyNumberFormat="1" applyFont="1" applyBorder="1" applyAlignment="1">
      <alignment horizontal="right" vertical="center" wrapText="1"/>
    </xf>
    <xf numFmtId="3" fontId="50" fillId="0" borderId="0" xfId="24" applyNumberFormat="1" applyFont="1" applyAlignment="1">
      <alignment horizontal="right" vertical="center" wrapText="1"/>
    </xf>
    <xf numFmtId="3" fontId="4" fillId="0" borderId="0" xfId="12" applyNumberFormat="1"/>
    <xf numFmtId="0" fontId="51" fillId="0" borderId="16" xfId="12" applyFont="1" applyBorder="1" applyAlignment="1">
      <alignment vertical="center" wrapText="1"/>
    </xf>
    <xf numFmtId="3" fontId="51" fillId="0" borderId="16" xfId="12" applyNumberFormat="1" applyFont="1" applyBorder="1" applyAlignment="1">
      <alignment vertical="center" wrapText="1"/>
    </xf>
    <xf numFmtId="0" fontId="50" fillId="8" borderId="15" xfId="12" applyFont="1" applyFill="1" applyBorder="1" applyAlignment="1">
      <alignment horizontal="right" vertical="center" wrapText="1"/>
    </xf>
    <xf numFmtId="3" fontId="50" fillId="8" borderId="15" xfId="12" applyNumberFormat="1" applyFont="1" applyFill="1" applyBorder="1" applyAlignment="1">
      <alignment horizontal="right" vertical="center" wrapText="1"/>
    </xf>
    <xf numFmtId="0" fontId="53" fillId="0" borderId="0" xfId="12" applyFont="1"/>
    <xf numFmtId="0" fontId="57" fillId="0" borderId="0" xfId="12" applyFont="1"/>
    <xf numFmtId="0" fontId="57" fillId="0" borderId="0" xfId="12" applyFont="1" applyAlignment="1">
      <alignment vertical="center" wrapText="1"/>
    </xf>
    <xf numFmtId="0" fontId="91" fillId="0" borderId="0" xfId="12" applyFont="1"/>
    <xf numFmtId="0" fontId="4" fillId="0" borderId="0" xfId="12" applyAlignment="1">
      <alignment vertical="center"/>
    </xf>
    <xf numFmtId="0" fontId="109" fillId="0" borderId="0" xfId="12" applyFont="1"/>
    <xf numFmtId="0" fontId="110" fillId="0" borderId="0" xfId="12" applyFont="1" applyAlignment="1">
      <alignment vertical="center"/>
    </xf>
    <xf numFmtId="0" fontId="110" fillId="0" borderId="0" xfId="12" applyFont="1"/>
    <xf numFmtId="0" fontId="111" fillId="0" borderId="0" xfId="12" applyFont="1" applyAlignment="1">
      <alignment vertical="center" wrapText="1"/>
    </xf>
    <xf numFmtId="0" fontId="96" fillId="0" borderId="0" xfId="12" applyFont="1" applyAlignment="1">
      <alignment vertical="center" wrapText="1"/>
    </xf>
    <xf numFmtId="3" fontId="111" fillId="0" borderId="0" xfId="12" applyNumberFormat="1" applyFont="1" applyAlignment="1">
      <alignment horizontal="right" vertical="center" wrapText="1"/>
    </xf>
    <xf numFmtId="3" fontId="78" fillId="0" borderId="0" xfId="12" applyNumberFormat="1" applyFont="1" applyAlignment="1">
      <alignment horizontal="right" vertical="center" wrapText="1"/>
    </xf>
    <xf numFmtId="0" fontId="112" fillId="0" borderId="0" xfId="12" applyFont="1" applyAlignment="1">
      <alignment vertical="center" wrapText="1"/>
    </xf>
    <xf numFmtId="3" fontId="112"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3" fontId="96" fillId="0" borderId="0" xfId="12" applyNumberFormat="1" applyFont="1" applyAlignment="1">
      <alignment vertical="center" wrapText="1"/>
    </xf>
    <xf numFmtId="0" fontId="114" fillId="0" borderId="0" xfId="12" applyFont="1" applyAlignment="1">
      <alignment horizontal="center" vertical="center"/>
    </xf>
    <xf numFmtId="3" fontId="91" fillId="0" borderId="0" xfId="12" applyNumberFormat="1" applyFont="1" applyAlignment="1">
      <alignment vertical="center" wrapText="1"/>
    </xf>
    <xf numFmtId="0" fontId="50" fillId="0" borderId="0" xfId="12" applyFont="1" applyAlignment="1">
      <alignment horizontal="center" vertical="center"/>
    </xf>
    <xf numFmtId="0" fontId="50" fillId="0" borderId="0" xfId="12" applyFont="1" applyAlignment="1">
      <alignment horizontal="left" vertical="center"/>
    </xf>
    <xf numFmtId="3" fontId="50" fillId="0" borderId="0" xfId="12" applyNumberFormat="1" applyFont="1" applyAlignment="1">
      <alignment horizontal="left" vertical="center"/>
    </xf>
    <xf numFmtId="0" fontId="91" fillId="0" borderId="0" xfId="12" applyFont="1" applyAlignment="1">
      <alignment vertical="center" wrapText="1"/>
    </xf>
    <xf numFmtId="0" fontId="107" fillId="0" borderId="0" xfId="12" applyFont="1"/>
    <xf numFmtId="2" fontId="52" fillId="0" borderId="15" xfId="0" applyNumberFormat="1" applyFont="1" applyBorder="1" applyAlignment="1">
      <alignment horizontal="right" vertical="center" wrapText="1"/>
    </xf>
    <xf numFmtId="0" fontId="50" fillId="6" borderId="17" xfId="0" applyFont="1" applyFill="1" applyBorder="1" applyAlignment="1">
      <alignment horizontal="center" vertical="center" wrapText="1"/>
    </xf>
    <xf numFmtId="0" fontId="60" fillId="3" borderId="29" xfId="0" applyFont="1" applyFill="1" applyBorder="1" applyAlignment="1">
      <alignment horizontal="center" vertical="center" wrapText="1"/>
    </xf>
    <xf numFmtId="0" fontId="69" fillId="3" borderId="29" xfId="0" applyFont="1" applyFill="1" applyBorder="1" applyAlignment="1">
      <alignment horizontal="center" vertical="center" wrapText="1"/>
    </xf>
    <xf numFmtId="2" fontId="68" fillId="0" borderId="13" xfId="0" applyNumberFormat="1" applyFont="1" applyBorder="1" applyAlignment="1">
      <alignment horizontal="right" vertical="center" wrapText="1"/>
    </xf>
    <xf numFmtId="0" fontId="96" fillId="0" borderId="0" xfId="25" applyFont="1" applyAlignment="1">
      <alignment vertical="center" wrapText="1"/>
    </xf>
    <xf numFmtId="3" fontId="96" fillId="0" borderId="0" xfId="25" applyNumberFormat="1" applyFont="1" applyAlignment="1">
      <alignment vertical="center" wrapText="1"/>
    </xf>
    <xf numFmtId="0" fontId="96" fillId="0" borderId="0" xfId="0" applyFont="1" applyAlignment="1">
      <alignment vertical="center" wrapText="1"/>
    </xf>
    <xf numFmtId="3" fontId="96" fillId="0" borderId="0" xfId="0" applyNumberFormat="1" applyFont="1" applyAlignment="1">
      <alignment vertical="center" wrapText="1"/>
    </xf>
    <xf numFmtId="0" fontId="60" fillId="0" borderId="30" xfId="0" applyFont="1" applyBorder="1" applyAlignment="1">
      <alignment horizontal="center" vertical="center" wrapText="1"/>
    </xf>
    <xf numFmtId="2" fontId="50" fillId="8" borderId="15" xfId="0" applyNumberFormat="1" applyFont="1" applyFill="1" applyBorder="1" applyAlignment="1">
      <alignment horizontal="right" vertical="center" wrapText="1"/>
    </xf>
    <xf numFmtId="0" fontId="86" fillId="3" borderId="29" xfId="0" applyFont="1" applyFill="1" applyBorder="1" applyAlignment="1">
      <alignment horizontal="center" vertical="center" wrapText="1"/>
    </xf>
    <xf numFmtId="0" fontId="53" fillId="0" borderId="13" xfId="0" applyFont="1" applyBorder="1" applyAlignment="1">
      <alignment vertical="center" wrapText="1"/>
    </xf>
    <xf numFmtId="0" fontId="53" fillId="0" borderId="0" xfId="0" applyFont="1" applyAlignment="1">
      <alignment vertical="center" wrapText="1"/>
    </xf>
    <xf numFmtId="0" fontId="53" fillId="0" borderId="12" xfId="0" applyFont="1" applyBorder="1" applyAlignment="1">
      <alignment vertical="center" wrapText="1"/>
    </xf>
    <xf numFmtId="0" fontId="53" fillId="0" borderId="14" xfId="0" applyFont="1" applyBorder="1" applyAlignment="1">
      <alignment vertical="center" wrapText="1"/>
    </xf>
    <xf numFmtId="0" fontId="53" fillId="0" borderId="15" xfId="0" applyFont="1" applyBorder="1" applyAlignment="1">
      <alignment vertical="center" wrapText="1"/>
    </xf>
    <xf numFmtId="10" fontId="53" fillId="0" borderId="15" xfId="0" applyNumberFormat="1" applyFont="1" applyBorder="1" applyAlignment="1">
      <alignment vertical="center" wrapText="1"/>
    </xf>
    <xf numFmtId="0" fontId="53" fillId="0" borderId="13" xfId="0" applyFont="1" applyBorder="1" applyAlignment="1">
      <alignment horizontal="left" vertical="center" wrapText="1"/>
    </xf>
    <xf numFmtId="0" fontId="53" fillId="0" borderId="0" xfId="0" applyFont="1" applyAlignment="1">
      <alignment horizontal="right" vertical="center" wrapText="1"/>
    </xf>
    <xf numFmtId="3" fontId="53" fillId="0" borderId="12" xfId="0" applyNumberFormat="1" applyFont="1" applyBorder="1" applyAlignment="1">
      <alignment horizontal="right" vertical="center" wrapText="1"/>
    </xf>
    <xf numFmtId="0" fontId="53" fillId="0" borderId="14" xfId="0"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2" xfId="0" applyFont="1" applyBorder="1" applyAlignment="1">
      <alignment horizontal="right" vertical="center" wrapText="1"/>
    </xf>
    <xf numFmtId="3" fontId="53" fillId="0" borderId="14" xfId="0" applyNumberFormat="1" applyFont="1" applyBorder="1" applyAlignment="1">
      <alignment horizontal="right" vertical="center" wrapText="1"/>
    </xf>
    <xf numFmtId="0" fontId="53" fillId="0" borderId="13" xfId="0" applyFont="1" applyBorder="1" applyAlignment="1">
      <alignment horizontal="right" vertical="center" wrapText="1"/>
    </xf>
    <xf numFmtId="0" fontId="53" fillId="0" borderId="15" xfId="0" applyFont="1" applyBorder="1" applyAlignment="1">
      <alignment horizontal="left" vertical="center" wrapText="1"/>
    </xf>
    <xf numFmtId="0" fontId="53" fillId="0" borderId="15" xfId="0" applyFont="1" applyBorder="1" applyAlignment="1">
      <alignment horizontal="right" vertical="center" wrapText="1"/>
    </xf>
    <xf numFmtId="9" fontId="53" fillId="0" borderId="15" xfId="0" applyNumberFormat="1" applyFont="1" applyBorder="1" applyAlignment="1">
      <alignment horizontal="right" vertical="center" wrapText="1"/>
    </xf>
    <xf numFmtId="10" fontId="53" fillId="0" borderId="0" xfId="0" applyNumberFormat="1" applyFont="1" applyAlignment="1">
      <alignment vertical="center" wrapText="1"/>
    </xf>
    <xf numFmtId="0" fontId="122" fillId="10" borderId="29" xfId="12" applyFont="1" applyFill="1" applyBorder="1" applyAlignment="1">
      <alignment horizontal="center" vertical="center" textRotation="90" wrapText="1"/>
    </xf>
    <xf numFmtId="0" fontId="51" fillId="0" borderId="0" xfId="27" applyFont="1"/>
    <xf numFmtId="0" fontId="51" fillId="0" borderId="0" xfId="27" applyFont="1" applyAlignment="1">
      <alignment vertical="center"/>
    </xf>
    <xf numFmtId="10" fontId="51" fillId="0" borderId="0" xfId="27" applyNumberFormat="1" applyFont="1"/>
    <xf numFmtId="0" fontId="4" fillId="0" borderId="0" xfId="27"/>
    <xf numFmtId="0" fontId="117" fillId="0" borderId="0" xfId="12" applyFont="1" applyAlignment="1">
      <alignment vertical="center" wrapText="1"/>
    </xf>
    <xf numFmtId="0" fontId="117" fillId="0" borderId="0" xfId="12" applyFont="1"/>
    <xf numFmtId="0" fontId="41" fillId="0" borderId="29" xfId="12" applyFont="1" applyBorder="1" applyAlignment="1">
      <alignment vertical="center" wrapText="1"/>
    </xf>
    <xf numFmtId="0" fontId="41" fillId="0" borderId="0" xfId="12" applyFont="1" applyAlignment="1">
      <alignment vertical="center" wrapText="1"/>
    </xf>
    <xf numFmtId="0" fontId="41" fillId="0" borderId="29" xfId="12" applyFont="1" applyBorder="1"/>
    <xf numFmtId="0" fontId="41" fillId="0" borderId="0" xfId="12" applyFont="1"/>
    <xf numFmtId="0" fontId="31" fillId="0" borderId="15" xfId="12" applyFont="1" applyBorder="1" applyAlignment="1">
      <alignment horizontal="left" vertical="center" wrapText="1"/>
    </xf>
    <xf numFmtId="0" fontId="38" fillId="0" borderId="0" xfId="12" applyFont="1" applyAlignment="1">
      <alignment vertical="center" wrapText="1"/>
    </xf>
    <xf numFmtId="0" fontId="123" fillId="0" borderId="15" xfId="12" applyFont="1" applyBorder="1" applyAlignment="1">
      <alignment horizontal="right" vertical="center" wrapText="1"/>
    </xf>
    <xf numFmtId="0" fontId="123" fillId="9" borderId="15" xfId="12" applyFont="1" applyFill="1" applyBorder="1" applyAlignment="1">
      <alignment horizontal="right" vertical="center" wrapText="1"/>
    </xf>
    <xf numFmtId="0" fontId="124" fillId="0" borderId="15" xfId="12" applyFont="1" applyBorder="1" applyAlignment="1">
      <alignment horizontal="right" vertical="center" wrapText="1"/>
    </xf>
    <xf numFmtId="0" fontId="123" fillId="0" borderId="0" xfId="12" applyFont="1" applyAlignment="1">
      <alignment vertical="center" wrapText="1"/>
    </xf>
    <xf numFmtId="0" fontId="125" fillId="9" borderId="15" xfId="12" applyFont="1" applyFill="1" applyBorder="1" applyAlignment="1">
      <alignment horizontal="right" vertical="center" wrapText="1"/>
    </xf>
    <xf numFmtId="0" fontId="31" fillId="9" borderId="15" xfId="12" applyFont="1" applyFill="1" applyBorder="1" applyAlignment="1">
      <alignment horizontal="left" vertical="center" wrapText="1"/>
    </xf>
    <xf numFmtId="0" fontId="38" fillId="9" borderId="0" xfId="12" applyFont="1" applyFill="1" applyAlignment="1">
      <alignment vertical="center" wrapText="1"/>
    </xf>
    <xf numFmtId="0" fontId="123" fillId="9" borderId="0" xfId="12" applyFont="1" applyFill="1" applyAlignment="1">
      <alignment vertical="center" wrapText="1"/>
    </xf>
    <xf numFmtId="0" fontId="38" fillId="0" borderId="31" xfId="12" applyFont="1" applyBorder="1" applyAlignment="1">
      <alignment vertical="center" wrapText="1"/>
    </xf>
    <xf numFmtId="0" fontId="123" fillId="0" borderId="0" xfId="12" applyFont="1"/>
    <xf numFmtId="0" fontId="126" fillId="8" borderId="15" xfId="12" applyFont="1" applyFill="1" applyBorder="1" applyAlignment="1">
      <alignment horizontal="center" vertical="center" wrapText="1"/>
    </xf>
    <xf numFmtId="0" fontId="116" fillId="8" borderId="15" xfId="12" applyFont="1" applyFill="1" applyBorder="1" applyAlignment="1">
      <alignment horizontal="right" vertical="center" wrapText="1"/>
    </xf>
    <xf numFmtId="0" fontId="38" fillId="0" borderId="0" xfId="12" applyFont="1"/>
    <xf numFmtId="0" fontId="38" fillId="0" borderId="0" xfId="12" applyFont="1" applyAlignment="1">
      <alignment horizontal="center"/>
    </xf>
    <xf numFmtId="0" fontId="41" fillId="0" borderId="0" xfId="31" applyFont="1"/>
    <xf numFmtId="0" fontId="41" fillId="0" borderId="0" xfId="31" applyFont="1" applyAlignment="1">
      <alignment vertical="center" wrapText="1"/>
    </xf>
    <xf numFmtId="0" fontId="117" fillId="0" borderId="0" xfId="31" applyFont="1"/>
    <xf numFmtId="0" fontId="41" fillId="0" borderId="0" xfId="12" applyFont="1" applyAlignment="1">
      <alignment vertical="center"/>
    </xf>
    <xf numFmtId="0" fontId="127" fillId="3" borderId="29" xfId="0" applyFont="1" applyFill="1" applyBorder="1" applyAlignment="1">
      <alignment horizontal="center" vertical="center" wrapText="1"/>
    </xf>
    <xf numFmtId="0" fontId="128" fillId="0" borderId="0" xfId="0" applyFont="1"/>
    <xf numFmtId="0" fontId="100" fillId="3" borderId="29" xfId="0" applyFont="1" applyFill="1" applyBorder="1" applyAlignment="1">
      <alignment horizontal="center" vertical="center" wrapText="1"/>
    </xf>
    <xf numFmtId="0" fontId="82" fillId="0" borderId="0" xfId="0" applyFont="1" applyAlignment="1">
      <alignment vertical="center" wrapText="1"/>
    </xf>
    <xf numFmtId="0" fontId="89" fillId="0" borderId="32" xfId="0" applyFont="1" applyBorder="1" applyAlignment="1">
      <alignment vertical="center" wrapText="1"/>
    </xf>
    <xf numFmtId="0" fontId="89" fillId="0" borderId="32" xfId="0" applyFont="1" applyBorder="1" applyAlignment="1">
      <alignment horizontal="center" vertical="center" wrapText="1"/>
    </xf>
    <xf numFmtId="0" fontId="60" fillId="3" borderId="29" xfId="0" applyFont="1" applyFill="1" applyBorder="1" applyAlignment="1">
      <alignment horizontal="center" vertical="center" textRotation="90" wrapText="1"/>
    </xf>
    <xf numFmtId="0" fontId="67" fillId="0" borderId="32" xfId="0" applyFont="1" applyBorder="1" applyAlignment="1">
      <alignment vertical="center" wrapText="1"/>
    </xf>
    <xf numFmtId="0" fontId="67" fillId="0" borderId="32" xfId="0" applyFont="1" applyBorder="1" applyAlignment="1">
      <alignment horizontal="center" vertical="center" wrapText="1"/>
    </xf>
    <xf numFmtId="0" fontId="89" fillId="0" borderId="0" xfId="12" applyFont="1" applyAlignment="1">
      <alignment horizontal="center" vertical="center" wrapText="1"/>
    </xf>
    <xf numFmtId="0" fontId="131" fillId="3" borderId="29" xfId="27" applyFont="1" applyFill="1" applyBorder="1" applyAlignment="1">
      <alignment horizontal="center" vertical="center" wrapText="1"/>
    </xf>
    <xf numFmtId="0" fontId="132" fillId="0" borderId="0" xfId="27" applyFont="1" applyAlignment="1">
      <alignment horizontal="center" vertical="center" wrapText="1"/>
    </xf>
    <xf numFmtId="0" fontId="89" fillId="0" borderId="0" xfId="12" applyFont="1" applyAlignment="1">
      <alignment vertical="center" wrapText="1"/>
    </xf>
    <xf numFmtId="0" fontId="29" fillId="0" borderId="15" xfId="27" applyFont="1" applyBorder="1" applyAlignment="1">
      <alignment vertical="center" wrapText="1"/>
    </xf>
    <xf numFmtId="0" fontId="52" fillId="0" borderId="0" xfId="12" applyFont="1" applyAlignment="1">
      <alignment horizontal="center" vertical="center" wrapText="1"/>
    </xf>
    <xf numFmtId="0" fontId="52" fillId="0" borderId="15" xfId="12" applyFont="1" applyBorder="1" applyAlignment="1">
      <alignment horizontal="right" vertical="center" wrapText="1"/>
    </xf>
    <xf numFmtId="0" fontId="50" fillId="0" borderId="15" xfId="12" applyFont="1" applyBorder="1" applyAlignment="1">
      <alignment horizontal="right" vertical="center" wrapText="1"/>
    </xf>
    <xf numFmtId="0" fontId="52" fillId="0" borderId="0" xfId="12" applyFont="1" applyAlignment="1">
      <alignment horizontal="right" vertical="center" wrapText="1"/>
    </xf>
    <xf numFmtId="0" fontId="133" fillId="0" borderId="0" xfId="12" applyFont="1"/>
    <xf numFmtId="0" fontId="50" fillId="0" borderId="15" xfId="12" applyFont="1" applyBorder="1" applyAlignment="1">
      <alignment vertical="center" wrapText="1"/>
    </xf>
    <xf numFmtId="0" fontId="50" fillId="0" borderId="0" xfId="12" applyFont="1" applyAlignment="1">
      <alignment horizontal="center" vertical="center" wrapText="1"/>
    </xf>
    <xf numFmtId="0" fontId="50" fillId="9" borderId="0" xfId="12" applyFont="1" applyFill="1" applyAlignment="1">
      <alignment vertical="center" wrapText="1"/>
    </xf>
    <xf numFmtId="0" fontId="50" fillId="8" borderId="15" xfId="12" applyFont="1" applyFill="1" applyBorder="1" applyAlignment="1">
      <alignment horizontal="center" vertical="center" wrapText="1"/>
    </xf>
    <xf numFmtId="0" fontId="50" fillId="0" borderId="0" xfId="12" applyFont="1" applyAlignment="1">
      <alignment horizontal="right" vertical="center" wrapText="1"/>
    </xf>
    <xf numFmtId="0" fontId="68" fillId="0" borderId="0" xfId="12" applyFont="1" applyAlignment="1">
      <alignment vertical="center" wrapText="1"/>
    </xf>
    <xf numFmtId="0" fontId="51" fillId="0" borderId="0" xfId="12" applyFont="1" applyAlignment="1">
      <alignment horizontal="left"/>
    </xf>
    <xf numFmtId="0" fontId="134" fillId="0" borderId="0" xfId="32" applyFont="1"/>
    <xf numFmtId="0" fontId="135" fillId="0" borderId="0" xfId="32" applyFont="1"/>
    <xf numFmtId="0" fontId="137" fillId="0" borderId="0" xfId="32" applyFont="1" applyAlignment="1">
      <alignment horizontal="center" vertical="center" wrapText="1"/>
    </xf>
    <xf numFmtId="0" fontId="138" fillId="0" borderId="0" xfId="32" applyFont="1" applyAlignment="1">
      <alignment vertical="center" wrapText="1"/>
    </xf>
    <xf numFmtId="165" fontId="43" fillId="3" borderId="29" xfId="5" applyNumberFormat="1" applyFont="1" applyFill="1" applyBorder="1" applyAlignment="1" applyProtection="1">
      <alignment horizontal="center" vertical="center" textRotation="90" wrapText="1"/>
      <protection hidden="1"/>
    </xf>
    <xf numFmtId="0" fontId="139" fillId="0" borderId="0" xfId="32" applyFont="1" applyAlignment="1">
      <alignment vertical="center" wrapText="1"/>
    </xf>
    <xf numFmtId="0" fontId="140" fillId="0" borderId="0" xfId="32" applyFont="1" applyAlignment="1">
      <alignment vertical="center" wrapText="1"/>
    </xf>
    <xf numFmtId="0" fontId="138" fillId="0" borderId="10" xfId="32" applyFont="1" applyBorder="1" applyAlignment="1">
      <alignment horizontal="left" vertical="center" wrapText="1"/>
    </xf>
    <xf numFmtId="0" fontId="141" fillId="0" borderId="0" xfId="32" applyFont="1" applyAlignment="1">
      <alignment vertical="center" wrapText="1"/>
    </xf>
    <xf numFmtId="165" fontId="141" fillId="0" borderId="10" xfId="32" applyNumberFormat="1" applyFont="1" applyBorder="1" applyAlignment="1" applyProtection="1">
      <alignment horizontal="right" vertical="center" wrapText="1"/>
      <protection hidden="1"/>
    </xf>
    <xf numFmtId="3" fontId="141" fillId="0" borderId="11" xfId="32" applyNumberFormat="1" applyFont="1" applyBorder="1" applyAlignment="1" applyProtection="1">
      <alignment horizontal="right" vertical="center" wrapText="1"/>
      <protection hidden="1"/>
    </xf>
    <xf numFmtId="3" fontId="138" fillId="0" borderId="10" xfId="32" applyNumberFormat="1" applyFont="1" applyBorder="1" applyAlignment="1" applyProtection="1">
      <alignment horizontal="right" vertical="center" wrapText="1"/>
      <protection hidden="1"/>
    </xf>
    <xf numFmtId="0" fontId="141" fillId="0" borderId="0" xfId="32" applyFont="1"/>
    <xf numFmtId="0" fontId="141" fillId="0" borderId="0" xfId="32" applyFont="1" applyAlignment="1" applyProtection="1">
      <alignment vertical="center" wrapText="1"/>
      <protection hidden="1"/>
    </xf>
    <xf numFmtId="3" fontId="141" fillId="0" borderId="10" xfId="32" applyNumberFormat="1" applyFont="1" applyBorder="1" applyAlignment="1" applyProtection="1">
      <alignment horizontal="right" vertical="center" wrapText="1"/>
      <protection hidden="1"/>
    </xf>
    <xf numFmtId="0" fontId="134" fillId="0" borderId="0" xfId="32" applyFont="1" applyAlignment="1">
      <alignment vertical="center" wrapText="1"/>
    </xf>
    <xf numFmtId="165" fontId="140" fillId="0" borderId="18" xfId="32" applyNumberFormat="1" applyFont="1" applyBorder="1" applyAlignment="1" applyProtection="1">
      <alignment horizontal="right" vertical="center" wrapText="1"/>
      <protection hidden="1"/>
    </xf>
    <xf numFmtId="165" fontId="140" fillId="0" borderId="19" xfId="32" applyNumberFormat="1" applyFont="1" applyBorder="1" applyAlignment="1" applyProtection="1">
      <alignment horizontal="right" vertical="center" wrapText="1"/>
      <protection hidden="1"/>
    </xf>
    <xf numFmtId="165" fontId="140" fillId="0" borderId="10" xfId="32" applyNumberFormat="1" applyFont="1" applyBorder="1" applyAlignment="1" applyProtection="1">
      <alignment horizontal="right" vertical="center" wrapText="1"/>
      <protection hidden="1"/>
    </xf>
    <xf numFmtId="0" fontId="135" fillId="0" borderId="0" xfId="32" applyFont="1" applyProtection="1">
      <protection hidden="1"/>
    </xf>
    <xf numFmtId="165" fontId="140" fillId="9" borderId="10" xfId="32" applyNumberFormat="1" applyFont="1" applyFill="1" applyBorder="1" applyAlignment="1" applyProtection="1">
      <alignment horizontal="right" vertical="center" wrapText="1"/>
      <protection hidden="1"/>
    </xf>
    <xf numFmtId="0" fontId="140" fillId="0" borderId="0" xfId="32" applyFont="1" applyProtection="1">
      <protection hidden="1"/>
    </xf>
    <xf numFmtId="3" fontId="140" fillId="0" borderId="0" xfId="32" applyNumberFormat="1" applyFont="1" applyProtection="1">
      <protection hidden="1"/>
    </xf>
    <xf numFmtId="0" fontId="138" fillId="8" borderId="10" xfId="32" applyFont="1" applyFill="1" applyBorder="1" applyAlignment="1">
      <alignment horizontal="center" vertical="center" wrapText="1"/>
    </xf>
    <xf numFmtId="3" fontId="138" fillId="8" borderId="10" xfId="32" applyNumberFormat="1" applyFont="1" applyFill="1" applyBorder="1" applyAlignment="1" applyProtection="1">
      <alignment horizontal="right" vertical="center" wrapText="1"/>
      <protection hidden="1"/>
    </xf>
    <xf numFmtId="0" fontId="140" fillId="0" borderId="0" xfId="32" applyFont="1" applyAlignment="1" applyProtection="1">
      <alignment vertical="center" wrapText="1"/>
      <protection hidden="1"/>
    </xf>
    <xf numFmtId="0" fontId="138" fillId="0" borderId="0" xfId="32" applyFont="1" applyAlignment="1" applyProtection="1">
      <alignment vertical="center" wrapText="1"/>
      <protection hidden="1"/>
    </xf>
    <xf numFmtId="0" fontId="141" fillId="0" borderId="0" xfId="32" applyFont="1" applyAlignment="1">
      <alignment vertical="center"/>
    </xf>
    <xf numFmtId="0" fontId="142" fillId="0" borderId="0" xfId="32" applyFont="1" applyAlignment="1">
      <alignment vertical="center"/>
    </xf>
    <xf numFmtId="0" fontId="91" fillId="0" borderId="0" xfId="29" applyFont="1"/>
    <xf numFmtId="0" fontId="143" fillId="0" borderId="0" xfId="29" applyFont="1"/>
    <xf numFmtId="0" fontId="91" fillId="0" borderId="0" xfId="29" applyFont="1" applyAlignment="1">
      <alignment vertical="center" wrapText="1"/>
    </xf>
    <xf numFmtId="0" fontId="145" fillId="0" borderId="0" xfId="29" applyFont="1" applyAlignment="1">
      <alignment vertical="center" wrapText="1"/>
    </xf>
    <xf numFmtId="165" fontId="131" fillId="2" borderId="29" xfId="33" applyNumberFormat="1" applyFont="1" applyFill="1" applyBorder="1" applyAlignment="1" applyProtection="1">
      <alignment horizontal="center" vertical="center"/>
      <protection hidden="1"/>
    </xf>
    <xf numFmtId="0" fontId="97" fillId="0" borderId="10" xfId="29" applyFont="1" applyBorder="1" applyAlignment="1">
      <alignment vertical="center" wrapText="1"/>
    </xf>
    <xf numFmtId="0" fontId="143" fillId="0" borderId="0" xfId="29" applyFont="1" applyAlignment="1">
      <alignment vertical="center" wrapText="1"/>
    </xf>
    <xf numFmtId="165" fontId="143" fillId="0" borderId="10" xfId="29" applyNumberFormat="1" applyFont="1" applyBorder="1" applyAlignment="1" applyProtection="1">
      <alignment horizontal="right" vertical="center" wrapText="1"/>
      <protection hidden="1"/>
    </xf>
    <xf numFmtId="3" fontId="92" fillId="0" borderId="10" xfId="29" applyNumberFormat="1" applyFont="1" applyBorder="1" applyAlignment="1" applyProtection="1">
      <alignment horizontal="right" vertical="center" wrapText="1"/>
      <protection hidden="1"/>
    </xf>
    <xf numFmtId="0" fontId="143" fillId="0" borderId="0" xfId="29" applyFont="1" applyAlignment="1" applyProtection="1">
      <alignment vertical="center" wrapText="1"/>
      <protection hidden="1"/>
    </xf>
    <xf numFmtId="0" fontId="143" fillId="0" borderId="0" xfId="29" applyFont="1" applyAlignment="1" applyProtection="1">
      <alignment horizontal="right" vertical="center" wrapText="1"/>
      <protection hidden="1"/>
    </xf>
    <xf numFmtId="3" fontId="91" fillId="0" borderId="0" xfId="29" applyNumberFormat="1" applyFont="1" applyAlignment="1" applyProtection="1">
      <alignment vertical="center" wrapText="1"/>
      <protection hidden="1"/>
    </xf>
    <xf numFmtId="1" fontId="91" fillId="0" borderId="0" xfId="29" applyNumberFormat="1" applyFont="1" applyAlignment="1" applyProtection="1">
      <alignment vertical="center" wrapText="1"/>
      <protection hidden="1"/>
    </xf>
    <xf numFmtId="0" fontId="91" fillId="0" borderId="0" xfId="29" applyFont="1" applyAlignment="1" applyProtection="1">
      <alignment vertical="center" wrapText="1"/>
      <protection hidden="1"/>
    </xf>
    <xf numFmtId="165" fontId="143" fillId="0" borderId="35" xfId="29" applyNumberFormat="1" applyFont="1" applyBorder="1" applyAlignment="1" applyProtection="1">
      <alignment horizontal="right" vertical="center" wrapText="1"/>
      <protection hidden="1"/>
    </xf>
    <xf numFmtId="165" fontId="143" fillId="0" borderId="19" xfId="29" applyNumberFormat="1" applyFont="1" applyBorder="1" applyAlignment="1" applyProtection="1">
      <alignment horizontal="right" vertical="center" wrapText="1"/>
      <protection hidden="1"/>
    </xf>
    <xf numFmtId="0" fontId="97" fillId="8" borderId="15" xfId="29" applyFont="1" applyFill="1" applyBorder="1" applyAlignment="1">
      <alignment horizontal="center" vertical="center" wrapText="1"/>
    </xf>
    <xf numFmtId="0" fontId="143" fillId="0" borderId="0" xfId="29" applyFont="1" applyAlignment="1">
      <alignment horizontal="right" vertical="center" wrapText="1"/>
    </xf>
    <xf numFmtId="3" fontId="92" fillId="8" borderId="15" xfId="29" applyNumberFormat="1" applyFont="1" applyFill="1" applyBorder="1" applyAlignment="1" applyProtection="1">
      <alignment horizontal="right" vertical="center" wrapText="1"/>
      <protection hidden="1"/>
    </xf>
    <xf numFmtId="0" fontId="97" fillId="0" borderId="0" xfId="29" applyFont="1" applyAlignment="1">
      <alignment vertical="center" wrapText="1"/>
    </xf>
    <xf numFmtId="3" fontId="143" fillId="0" borderId="0" xfId="29" applyNumberFormat="1" applyFont="1" applyAlignment="1" applyProtection="1">
      <alignment horizontal="right" vertical="center" wrapText="1"/>
      <protection hidden="1"/>
    </xf>
    <xf numFmtId="3" fontId="92" fillId="0" borderId="0" xfId="29" applyNumberFormat="1" applyFont="1" applyAlignment="1" applyProtection="1">
      <alignment horizontal="right" vertical="center" wrapText="1"/>
      <protection hidden="1"/>
    </xf>
    <xf numFmtId="1" fontId="92" fillId="0" borderId="0" xfId="29" applyNumberFormat="1" applyFont="1" applyAlignment="1" applyProtection="1">
      <alignment horizontal="right" vertical="center" wrapText="1"/>
      <protection hidden="1"/>
    </xf>
    <xf numFmtId="0" fontId="97" fillId="8" borderId="10" xfId="29" applyFont="1" applyFill="1" applyBorder="1" applyAlignment="1">
      <alignment horizontal="center" vertical="center" wrapText="1"/>
    </xf>
    <xf numFmtId="0" fontId="92" fillId="0" borderId="0" xfId="29" applyFont="1" applyAlignment="1">
      <alignment vertical="center" wrapText="1"/>
    </xf>
    <xf numFmtId="3" fontId="92" fillId="8" borderId="10" xfId="29" applyNumberFormat="1" applyFont="1" applyFill="1" applyBorder="1" applyAlignment="1" applyProtection="1">
      <alignment horizontal="right" vertical="center" wrapText="1"/>
      <protection hidden="1"/>
    </xf>
    <xf numFmtId="0" fontId="92" fillId="0" borderId="0" xfId="29" applyFont="1" applyAlignment="1" applyProtection="1">
      <alignment horizontal="right" vertical="center" wrapText="1"/>
      <protection hidden="1"/>
    </xf>
    <xf numFmtId="0" fontId="95" fillId="0" borderId="0" xfId="29" applyFont="1" applyAlignment="1" applyProtection="1">
      <alignment horizontal="left"/>
      <protection hidden="1"/>
    </xf>
    <xf numFmtId="0" fontId="143" fillId="0" borderId="0" xfId="5" applyFont="1"/>
    <xf numFmtId="0" fontId="5" fillId="0" borderId="0" xfId="5" applyProtection="1">
      <protection hidden="1"/>
    </xf>
    <xf numFmtId="0" fontId="51" fillId="0" borderId="0" xfId="5" applyFont="1" applyAlignment="1">
      <alignment wrapText="1"/>
    </xf>
    <xf numFmtId="0" fontId="53" fillId="0" borderId="0" xfId="5" applyFont="1"/>
    <xf numFmtId="0" fontId="5" fillId="0" borderId="0" xfId="5"/>
    <xf numFmtId="0" fontId="5" fillId="9" borderId="0" xfId="5" applyFill="1"/>
    <xf numFmtId="0" fontId="117" fillId="0" borderId="0" xfId="5" applyFont="1" applyProtection="1">
      <protection locked="0"/>
    </xf>
    <xf numFmtId="165" fontId="117" fillId="0" borderId="0" xfId="5" applyNumberFormat="1" applyFont="1" applyProtection="1">
      <protection locked="0"/>
    </xf>
    <xf numFmtId="165" fontId="117" fillId="0" borderId="0" xfId="5" applyNumberFormat="1" applyFont="1" applyAlignment="1" applyProtection="1">
      <alignment horizontal="center" vertical="center"/>
      <protection locked="0"/>
    </xf>
    <xf numFmtId="0" fontId="147" fillId="11" borderId="0" xfId="32" applyFont="1" applyFill="1" applyAlignment="1" applyProtection="1">
      <alignment horizontal="center" vertical="center" wrapText="1"/>
      <protection locked="0"/>
    </xf>
    <xf numFmtId="0" fontId="147" fillId="0" borderId="0" xfId="32" applyFont="1" applyAlignment="1" applyProtection="1">
      <alignment horizontal="center" vertical="center" wrapText="1"/>
      <protection locked="0"/>
    </xf>
    <xf numFmtId="165" fontId="35" fillId="0" borderId="0" xfId="5" applyNumberFormat="1" applyFont="1" applyProtection="1">
      <protection locked="0"/>
    </xf>
    <xf numFmtId="165" fontId="35" fillId="0" borderId="0" xfId="5" applyNumberFormat="1" applyFont="1" applyAlignment="1" applyProtection="1">
      <alignment horizontal="center" vertical="center"/>
      <protection locked="0"/>
    </xf>
    <xf numFmtId="49" fontId="147" fillId="11" borderId="0" xfId="32" applyNumberFormat="1" applyFont="1" applyFill="1" applyAlignment="1" applyProtection="1">
      <alignment horizontal="center" vertical="center" wrapText="1"/>
      <protection locked="0"/>
    </xf>
    <xf numFmtId="49" fontId="147" fillId="0" borderId="0" xfId="32" applyNumberFormat="1" applyFont="1" applyAlignment="1" applyProtection="1">
      <alignment horizontal="center" vertical="center" wrapText="1"/>
      <protection locked="0"/>
    </xf>
    <xf numFmtId="49" fontId="147" fillId="12" borderId="0" xfId="32" applyNumberFormat="1" applyFont="1" applyFill="1" applyAlignment="1" applyProtection="1">
      <alignment horizontal="center" vertical="center" wrapText="1"/>
      <protection locked="0"/>
    </xf>
    <xf numFmtId="0" fontId="35" fillId="0" borderId="0" xfId="5" applyFont="1"/>
    <xf numFmtId="0" fontId="35" fillId="0" borderId="0" xfId="5" applyFont="1" applyProtection="1">
      <protection locked="0"/>
    </xf>
    <xf numFmtId="165" fontId="148" fillId="2" borderId="29" xfId="33" applyNumberFormat="1" applyFont="1" applyFill="1" applyBorder="1" applyAlignment="1" applyProtection="1">
      <alignment horizontal="center" vertical="center"/>
      <protection hidden="1"/>
    </xf>
    <xf numFmtId="165" fontId="117" fillId="9" borderId="0" xfId="5" applyNumberFormat="1" applyFont="1" applyFill="1"/>
    <xf numFmtId="165" fontId="33" fillId="9" borderId="36" xfId="34" applyNumberFormat="1" applyFont="1" applyFill="1" applyBorder="1" applyAlignment="1" applyProtection="1">
      <alignment horizontal="center" vertical="center"/>
      <protection hidden="1"/>
    </xf>
    <xf numFmtId="0" fontId="117" fillId="0" borderId="0" xfId="33" applyFont="1"/>
    <xf numFmtId="0" fontId="117" fillId="0" borderId="0" xfId="5" applyFont="1"/>
    <xf numFmtId="165" fontId="35" fillId="9" borderId="0" xfId="5" applyNumberFormat="1" applyFont="1" applyFill="1"/>
    <xf numFmtId="0" fontId="35" fillId="0" borderId="0" xfId="33" applyFont="1"/>
    <xf numFmtId="165" fontId="33" fillId="9" borderId="36" xfId="33" applyNumberFormat="1" applyFont="1" applyFill="1" applyBorder="1" applyAlignment="1" applyProtection="1">
      <alignment horizontal="center" vertical="center"/>
      <protection hidden="1"/>
    </xf>
    <xf numFmtId="0" fontId="117" fillId="9" borderId="0" xfId="33" applyFont="1" applyFill="1" applyProtection="1">
      <protection hidden="1"/>
    </xf>
    <xf numFmtId="0" fontId="35" fillId="9" borderId="0" xfId="33" applyFont="1" applyFill="1" applyProtection="1">
      <protection hidden="1"/>
    </xf>
    <xf numFmtId="0" fontId="35" fillId="9" borderId="0" xfId="33" applyFont="1" applyFill="1"/>
    <xf numFmtId="0" fontId="117" fillId="9" borderId="0" xfId="33" applyFont="1" applyFill="1"/>
    <xf numFmtId="165" fontId="33" fillId="9" borderId="15" xfId="5" applyNumberFormat="1" applyFont="1" applyFill="1" applyBorder="1" applyAlignment="1" applyProtection="1">
      <alignment vertical="center" wrapText="1"/>
      <protection hidden="1"/>
    </xf>
    <xf numFmtId="3" fontId="35" fillId="9" borderId="15" xfId="5" applyNumberFormat="1" applyFont="1" applyFill="1" applyBorder="1" applyAlignment="1" applyProtection="1">
      <alignment horizontal="right" vertical="center"/>
      <protection hidden="1"/>
    </xf>
    <xf numFmtId="3" fontId="33" fillId="9" borderId="15" xfId="5" applyNumberFormat="1" applyFont="1" applyFill="1" applyBorder="1" applyAlignment="1" applyProtection="1">
      <alignment horizontal="right" vertical="center"/>
      <protection hidden="1"/>
    </xf>
    <xf numFmtId="4" fontId="35" fillId="9" borderId="15" xfId="5" applyNumberFormat="1" applyFont="1" applyFill="1" applyBorder="1" applyAlignment="1" applyProtection="1">
      <alignment horizontal="right" vertical="center"/>
      <protection hidden="1"/>
    </xf>
    <xf numFmtId="0" fontId="35" fillId="9" borderId="0" xfId="5" applyFont="1" applyFill="1" applyAlignment="1">
      <alignment horizontal="right"/>
    </xf>
    <xf numFmtId="3" fontId="35" fillId="9" borderId="0" xfId="5" applyNumberFormat="1" applyFont="1" applyFill="1" applyAlignment="1" applyProtection="1">
      <alignment horizontal="center" vertical="center"/>
      <protection hidden="1"/>
    </xf>
    <xf numFmtId="165" fontId="149" fillId="9" borderId="0" xfId="5" applyNumberFormat="1" applyFont="1" applyFill="1" applyAlignment="1" applyProtection="1">
      <alignment vertical="center" wrapText="1"/>
      <protection hidden="1"/>
    </xf>
    <xf numFmtId="0" fontId="149" fillId="9" borderId="0" xfId="5" applyFont="1" applyFill="1" applyAlignment="1" applyProtection="1">
      <alignment horizontal="center" vertical="center"/>
      <protection hidden="1"/>
    </xf>
    <xf numFmtId="0" fontId="35" fillId="9" borderId="0" xfId="5" applyFont="1" applyFill="1" applyAlignment="1" applyProtection="1">
      <alignment horizontal="center" vertical="center"/>
      <protection hidden="1"/>
    </xf>
    <xf numFmtId="0" fontId="35" fillId="9" borderId="0" xfId="5" applyFont="1" applyFill="1" applyAlignment="1" applyProtection="1">
      <alignment vertical="center"/>
      <protection hidden="1"/>
    </xf>
    <xf numFmtId="0" fontId="35" fillId="9" borderId="0" xfId="5" applyFont="1" applyFill="1"/>
    <xf numFmtId="0" fontId="33" fillId="9" borderId="15" xfId="5" applyFont="1" applyFill="1" applyBorder="1" applyAlignment="1" applyProtection="1">
      <alignment horizontal="right" vertical="center"/>
      <protection hidden="1"/>
    </xf>
    <xf numFmtId="165" fontId="29" fillId="8" borderId="15" xfId="5" applyNumberFormat="1" applyFont="1" applyFill="1" applyBorder="1" applyAlignment="1" applyProtection="1">
      <alignment horizontal="right" vertical="center" wrapText="1"/>
      <protection hidden="1"/>
    </xf>
    <xf numFmtId="3" fontId="29" fillId="13" borderId="15" xfId="5" applyNumberFormat="1" applyFont="1" applyFill="1" applyBorder="1" applyAlignment="1" applyProtection="1">
      <alignment horizontal="right" vertical="center"/>
      <protection hidden="1"/>
    </xf>
    <xf numFmtId="4" fontId="29" fillId="13" borderId="15" xfId="5" applyNumberFormat="1" applyFont="1" applyFill="1" applyBorder="1" applyAlignment="1" applyProtection="1">
      <alignment horizontal="right" vertical="center"/>
      <protection hidden="1"/>
    </xf>
    <xf numFmtId="3" fontId="30" fillId="9" borderId="0" xfId="5" applyNumberFormat="1" applyFont="1" applyFill="1" applyProtection="1">
      <protection hidden="1"/>
    </xf>
    <xf numFmtId="4" fontId="29" fillId="8" borderId="15" xfId="5" applyNumberFormat="1" applyFont="1" applyFill="1" applyBorder="1" applyAlignment="1" applyProtection="1">
      <alignment horizontal="right" vertical="center"/>
      <protection hidden="1"/>
    </xf>
    <xf numFmtId="3" fontId="29" fillId="9" borderId="0" xfId="5" applyNumberFormat="1" applyFont="1" applyFill="1" applyAlignment="1" applyProtection="1">
      <alignment horizontal="right" vertical="center"/>
      <protection hidden="1"/>
    </xf>
    <xf numFmtId="3" fontId="29" fillId="8" borderId="15" xfId="5" applyNumberFormat="1" applyFont="1" applyFill="1" applyBorder="1" applyAlignment="1" applyProtection="1">
      <alignment horizontal="right" vertical="center"/>
      <protection hidden="1"/>
    </xf>
    <xf numFmtId="0" fontId="30" fillId="0" borderId="0" xfId="5" applyFont="1" applyProtection="1">
      <protection hidden="1"/>
    </xf>
    <xf numFmtId="0" fontId="30" fillId="9" borderId="0" xfId="5" applyFont="1" applyFill="1" applyProtection="1">
      <protection hidden="1"/>
    </xf>
    <xf numFmtId="165" fontId="117" fillId="0" borderId="0" xfId="5" applyNumberFormat="1" applyFont="1" applyProtection="1">
      <protection hidden="1"/>
    </xf>
    <xf numFmtId="165" fontId="150" fillId="0" borderId="0" xfId="5" applyNumberFormat="1" applyFont="1" applyProtection="1">
      <protection hidden="1"/>
    </xf>
    <xf numFmtId="165" fontId="151" fillId="0" borderId="0" xfId="5" applyNumberFormat="1" applyFont="1" applyProtection="1">
      <protection hidden="1"/>
    </xf>
    <xf numFmtId="165" fontId="35" fillId="0" borderId="0" xfId="5" applyNumberFormat="1" applyFont="1"/>
    <xf numFmtId="165" fontId="117" fillId="0" borderId="0" xfId="5" applyNumberFormat="1" applyFont="1"/>
    <xf numFmtId="165" fontId="35" fillId="0" borderId="0" xfId="5" applyNumberFormat="1" applyFont="1" applyAlignment="1">
      <alignment horizontal="center" vertical="center"/>
    </xf>
    <xf numFmtId="0" fontId="134" fillId="0" borderId="0" xfId="32" applyFont="1" applyAlignment="1">
      <alignment vertical="center"/>
    </xf>
    <xf numFmtId="165" fontId="117" fillId="9" borderId="0" xfId="5" applyNumberFormat="1" applyFont="1" applyFill="1" applyProtection="1">
      <protection locked="0"/>
    </xf>
    <xf numFmtId="0" fontId="152" fillId="0" borderId="29" xfId="5" applyFont="1" applyBorder="1"/>
    <xf numFmtId="0" fontId="152" fillId="14" borderId="29" xfId="5" applyFont="1" applyFill="1" applyBorder="1"/>
    <xf numFmtId="0" fontId="134" fillId="0" borderId="33" xfId="32" applyFont="1" applyBorder="1"/>
    <xf numFmtId="0" fontId="135" fillId="0" borderId="24" xfId="32" applyFont="1" applyBorder="1"/>
    <xf numFmtId="0" fontId="137" fillId="0" borderId="0" xfId="32" applyFont="1" applyAlignment="1">
      <alignment vertical="center" wrapText="1"/>
    </xf>
    <xf numFmtId="0" fontId="152" fillId="14" borderId="22" xfId="5" applyFont="1" applyFill="1" applyBorder="1"/>
    <xf numFmtId="0" fontId="153" fillId="0" borderId="0" xfId="32" applyFont="1" applyAlignment="1">
      <alignment vertical="center" wrapText="1"/>
    </xf>
    <xf numFmtId="0" fontId="154" fillId="0" borderId="0" xfId="32" applyFont="1"/>
    <xf numFmtId="0" fontId="152" fillId="14" borderId="34" xfId="5" applyFont="1" applyFill="1" applyBorder="1"/>
    <xf numFmtId="0" fontId="155" fillId="0" borderId="0" xfId="32" applyFont="1" applyAlignment="1">
      <alignment vertical="center" wrapText="1"/>
    </xf>
    <xf numFmtId="0" fontId="140" fillId="0" borderId="0" xfId="32" applyFont="1"/>
    <xf numFmtId="165" fontId="156" fillId="0" borderId="0" xfId="5" applyNumberFormat="1" applyFont="1" applyAlignment="1" applyProtection="1">
      <alignment vertical="center" wrapText="1"/>
      <protection hidden="1"/>
    </xf>
    <xf numFmtId="3" fontId="156" fillId="0" borderId="0" xfId="5" applyNumberFormat="1" applyFont="1" applyAlignment="1" applyProtection="1">
      <alignment horizontal="right" vertical="center"/>
      <protection hidden="1"/>
    </xf>
    <xf numFmtId="0" fontId="152" fillId="14" borderId="0" xfId="5" applyFont="1" applyFill="1"/>
    <xf numFmtId="0" fontId="152" fillId="14" borderId="36" xfId="5" applyFont="1" applyFill="1" applyBorder="1"/>
    <xf numFmtId="0" fontId="152" fillId="15" borderId="29" xfId="5" applyFont="1" applyFill="1" applyBorder="1"/>
    <xf numFmtId="0" fontId="155" fillId="0" borderId="0" xfId="32" applyFont="1"/>
    <xf numFmtId="3" fontId="155" fillId="0" borderId="0" xfId="32" applyNumberFormat="1" applyFont="1"/>
    <xf numFmtId="0" fontId="157" fillId="0" borderId="0" xfId="32" applyFont="1"/>
    <xf numFmtId="0" fontId="158" fillId="0" borderId="0" xfId="32" applyFont="1"/>
    <xf numFmtId="0" fontId="139" fillId="0" borderId="0" xfId="32" applyFont="1" applyAlignment="1">
      <alignment horizontal="right" vertical="center"/>
    </xf>
    <xf numFmtId="3" fontId="139" fillId="0" borderId="0" xfId="32" applyNumberFormat="1" applyFont="1" applyAlignment="1">
      <alignment horizontal="left" vertical="center"/>
    </xf>
    <xf numFmtId="0" fontId="159" fillId="0" borderId="0" xfId="32" applyFont="1" applyAlignment="1">
      <alignment horizontal="left" vertical="center"/>
    </xf>
    <xf numFmtId="0" fontId="160" fillId="0" borderId="0" xfId="32" applyFont="1" applyAlignment="1">
      <alignment vertical="center"/>
    </xf>
    <xf numFmtId="0" fontId="5" fillId="0" borderId="24" xfId="5" applyBorder="1"/>
    <xf numFmtId="0" fontId="152" fillId="0" borderId="20" xfId="5" applyFont="1" applyBorder="1"/>
    <xf numFmtId="0" fontId="152" fillId="0" borderId="0" xfId="5" applyFont="1"/>
    <xf numFmtId="0" fontId="152" fillId="0" borderId="24" xfId="5" applyFont="1" applyBorder="1"/>
    <xf numFmtId="0" fontId="162" fillId="0" borderId="0" xfId="0" applyFont="1" applyAlignment="1">
      <alignment horizontal="center" vertical="center" wrapText="1"/>
    </xf>
    <xf numFmtId="0" fontId="162" fillId="0" borderId="0" xfId="0" applyFont="1" applyAlignment="1">
      <alignment vertical="center" wrapText="1"/>
    </xf>
    <xf numFmtId="0" fontId="109" fillId="0" borderId="0" xfId="0" applyFont="1"/>
    <xf numFmtId="0" fontId="102" fillId="0" borderId="0" xfId="0" applyFont="1" applyAlignment="1">
      <alignment horizontal="right"/>
    </xf>
    <xf numFmtId="3" fontId="102" fillId="0" borderId="0" xfId="0" applyNumberFormat="1" applyFont="1" applyAlignment="1">
      <alignment horizontal="center"/>
    </xf>
    <xf numFmtId="2" fontId="93" fillId="0" borderId="10" xfId="0" applyNumberFormat="1" applyFont="1" applyBorder="1" applyAlignment="1">
      <alignment horizontal="right" vertical="center" wrapText="1"/>
    </xf>
    <xf numFmtId="2" fontId="93" fillId="8" borderId="10" xfId="0" applyNumberFormat="1" applyFont="1" applyFill="1" applyBorder="1" applyAlignment="1">
      <alignment horizontal="right" vertical="center" wrapText="1"/>
    </xf>
    <xf numFmtId="2" fontId="92" fillId="0" borderId="10" xfId="29" applyNumberFormat="1" applyFont="1" applyBorder="1" applyAlignment="1" applyProtection="1">
      <alignment horizontal="right" vertical="center" wrapText="1"/>
      <protection hidden="1"/>
    </xf>
    <xf numFmtId="2" fontId="92" fillId="8" borderId="15" xfId="29" applyNumberFormat="1" applyFont="1" applyFill="1" applyBorder="1" applyAlignment="1" applyProtection="1">
      <alignment horizontal="right" vertical="center" wrapText="1"/>
      <protection hidden="1"/>
    </xf>
    <xf numFmtId="0" fontId="44" fillId="3" borderId="0" xfId="12" applyFont="1" applyFill="1" applyAlignment="1">
      <alignment horizontal="center" vertical="center" textRotation="90"/>
    </xf>
    <xf numFmtId="0" fontId="43" fillId="2" borderId="0" xfId="12" applyFont="1" applyFill="1" applyAlignment="1">
      <alignment horizontal="center" vertical="center"/>
    </xf>
    <xf numFmtId="14" fontId="45" fillId="0" borderId="0" xfId="12" applyNumberFormat="1" applyFont="1" applyAlignment="1">
      <alignment horizontal="justify" vertical="center" wrapText="1"/>
    </xf>
    <xf numFmtId="0" fontId="45" fillId="5" borderId="0" xfId="12" applyFont="1" applyFill="1" applyAlignment="1">
      <alignment horizontal="left" vertical="center" wrapText="1"/>
    </xf>
    <xf numFmtId="0" fontId="29" fillId="0" borderId="0" xfId="12" quotePrefix="1" applyFont="1" applyAlignment="1">
      <alignment horizontal="justify" vertical="center" wrapText="1"/>
    </xf>
    <xf numFmtId="0" fontId="30" fillId="0" borderId="0" xfId="12" applyFont="1" applyAlignment="1">
      <alignment horizontal="justify" vertical="center" wrapText="1"/>
    </xf>
    <xf numFmtId="0" fontId="29" fillId="0" borderId="0" xfId="12" applyFont="1" applyAlignment="1">
      <alignment horizontal="left" vertical="center"/>
    </xf>
    <xf numFmtId="0" fontId="29" fillId="0" borderId="0" xfId="12" applyFont="1" applyAlignment="1">
      <alignment horizontal="justify" vertical="center" wrapText="1"/>
    </xf>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horizontal="right" vertical="center"/>
    </xf>
    <xf numFmtId="0" fontId="29" fillId="0" borderId="0" xfId="12" applyFont="1" applyAlignment="1">
      <alignment horizontal="right" vertical="center"/>
    </xf>
    <xf numFmtId="3" fontId="29" fillId="0" borderId="0" xfId="12" applyNumberFormat="1" applyFont="1" applyAlignment="1">
      <alignment horizontal="right" vertical="center" wrapText="1"/>
    </xf>
    <xf numFmtId="0" fontId="30" fillId="0" borderId="0" xfId="12" applyFont="1" applyAlignment="1">
      <alignment horizontal="right" vertical="center" wrapText="1"/>
    </xf>
    <xf numFmtId="2" fontId="29" fillId="0" borderId="0" xfId="12" applyNumberFormat="1" applyFont="1" applyAlignment="1">
      <alignment horizontal="right" vertical="center" wrapText="1"/>
    </xf>
    <xf numFmtId="3" fontId="29" fillId="0" borderId="0" xfId="12" applyNumberFormat="1" applyFont="1" applyAlignment="1">
      <alignment horizontal="center" vertical="center"/>
    </xf>
    <xf numFmtId="0" fontId="29" fillId="0" borderId="0" xfId="12" applyFont="1" applyAlignment="1">
      <alignment horizontal="center" vertical="center"/>
    </xf>
    <xf numFmtId="0" fontId="28" fillId="0" borderId="0" xfId="12"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50" fillId="0" borderId="0" xfId="0" applyFont="1" applyAlignment="1">
      <alignment horizontal="center" vertical="center" wrapText="1"/>
    </xf>
    <xf numFmtId="0" fontId="99" fillId="0" borderId="0" xfId="12" applyFont="1" applyAlignment="1">
      <alignment horizontal="center" vertical="center" wrapText="1"/>
    </xf>
    <xf numFmtId="0" fontId="60" fillId="3" borderId="20" xfId="12" applyFont="1" applyFill="1" applyBorder="1" applyAlignment="1">
      <alignment horizontal="center" vertical="center" wrapText="1"/>
    </xf>
    <xf numFmtId="0" fontId="60" fillId="3" borderId="26" xfId="12" applyFont="1" applyFill="1" applyBorder="1" applyAlignment="1">
      <alignment horizontal="center" vertical="center" wrapText="1"/>
    </xf>
    <xf numFmtId="0" fontId="60" fillId="3" borderId="21" xfId="12" applyFont="1" applyFill="1" applyBorder="1" applyAlignment="1">
      <alignment horizontal="center" vertical="center" wrapText="1"/>
    </xf>
    <xf numFmtId="0" fontId="60" fillId="3" borderId="22" xfId="12" applyFont="1" applyFill="1" applyBorder="1" applyAlignment="1">
      <alignment horizontal="center" vertical="center" wrapText="1"/>
    </xf>
    <xf numFmtId="0" fontId="60" fillId="3" borderId="23" xfId="12" applyFont="1" applyFill="1" applyBorder="1" applyAlignment="1">
      <alignment horizontal="center" vertical="center" wrapText="1"/>
    </xf>
    <xf numFmtId="0" fontId="60" fillId="3" borderId="28"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7" xfId="12" applyFont="1" applyFill="1" applyBorder="1" applyAlignment="1">
      <alignment horizontal="center" vertical="center" wrapText="1"/>
    </xf>
    <xf numFmtId="0" fontId="104" fillId="0" borderId="0" xfId="12" applyFont="1" applyAlignment="1">
      <alignment horizontal="center" vertical="center" wrapText="1"/>
    </xf>
    <xf numFmtId="49" fontId="104" fillId="0" borderId="0" xfId="12" applyNumberFormat="1" applyFont="1" applyAlignment="1">
      <alignment horizontal="center" vertical="center" wrapText="1"/>
    </xf>
    <xf numFmtId="0" fontId="113" fillId="0" borderId="0" xfId="12" applyFont="1" applyAlignment="1">
      <alignment horizontal="center" vertical="center"/>
    </xf>
    <xf numFmtId="0" fontId="115" fillId="0" borderId="0" xfId="12" applyFont="1" applyAlignment="1">
      <alignment horizontal="center" vertical="center"/>
    </xf>
    <xf numFmtId="0" fontId="58" fillId="0" borderId="0" xfId="0" applyFont="1" applyAlignment="1">
      <alignment horizontal="center" vertical="center" wrapText="1"/>
    </xf>
    <xf numFmtId="0" fontId="60" fillId="3" borderId="29" xfId="0" applyFont="1" applyFill="1" applyBorder="1" applyAlignment="1">
      <alignment horizontal="center" vertical="center" wrapText="1"/>
    </xf>
    <xf numFmtId="0" fontId="50" fillId="6" borderId="17"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9" fillId="3" borderId="29"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8" borderId="13" xfId="0" applyFont="1" applyFill="1" applyBorder="1" applyAlignment="1">
      <alignment horizontal="left" vertical="center" wrapText="1"/>
    </xf>
    <xf numFmtId="0" fontId="51" fillId="0" borderId="0" xfId="0" applyFont="1" applyAlignment="1">
      <alignment vertical="center" wrapText="1"/>
    </xf>
    <xf numFmtId="0" fontId="66" fillId="0" borderId="0" xfId="0" applyFont="1" applyAlignment="1">
      <alignment horizontal="center" vertical="center" wrapText="1"/>
    </xf>
    <xf numFmtId="0" fontId="71"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vertical="center" wrapText="1"/>
    </xf>
    <xf numFmtId="0" fontId="74" fillId="0" borderId="0" xfId="0" applyFont="1" applyAlignment="1">
      <alignment vertical="center" wrapText="1"/>
    </xf>
    <xf numFmtId="0" fontId="70" fillId="0" borderId="0" xfId="0" applyFont="1" applyAlignment="1">
      <alignment horizontal="center"/>
    </xf>
    <xf numFmtId="0" fontId="79" fillId="0" borderId="0" xfId="0" applyFont="1" applyAlignment="1">
      <alignment horizontal="center" vertical="center" wrapText="1"/>
    </xf>
    <xf numFmtId="0" fontId="123" fillId="0" borderId="0" xfId="12" applyFont="1" applyAlignment="1">
      <alignment horizontal="center"/>
    </xf>
    <xf numFmtId="0" fontId="41" fillId="0" borderId="0" xfId="12" applyFont="1" applyAlignment="1">
      <alignment horizontal="left" vertical="center"/>
    </xf>
    <xf numFmtId="0" fontId="122" fillId="10" borderId="29" xfId="12" applyFont="1" applyFill="1" applyBorder="1" applyAlignment="1">
      <alignment horizontal="center" vertical="center" textRotation="90" wrapText="1"/>
    </xf>
    <xf numFmtId="0" fontId="122" fillId="10" borderId="29" xfId="12" applyFont="1" applyFill="1" applyBorder="1" applyAlignment="1">
      <alignment horizontal="center" vertical="center" wrapText="1"/>
    </xf>
    <xf numFmtId="0" fontId="33" fillId="0" borderId="0" xfId="12" applyFont="1" applyAlignment="1">
      <alignment horizontal="center" vertical="center" wrapText="1"/>
    </xf>
    <xf numFmtId="0" fontId="122" fillId="10" borderId="25" xfId="12" applyFont="1" applyFill="1" applyBorder="1" applyAlignment="1">
      <alignment horizontal="center" vertical="center" textRotation="90" wrapText="1"/>
    </xf>
    <xf numFmtId="0" fontId="122" fillId="10" borderId="25" xfId="12" applyFont="1" applyFill="1" applyBorder="1" applyAlignment="1">
      <alignment horizontal="center" vertical="center" wrapText="1"/>
    </xf>
    <xf numFmtId="0" fontId="118" fillId="0" borderId="0" xfId="12" applyFont="1" applyAlignment="1">
      <alignment horizontal="center" vertical="center" wrapText="1"/>
    </xf>
    <xf numFmtId="49" fontId="118" fillId="0" borderId="0" xfId="12" applyNumberFormat="1" applyFont="1" applyAlignment="1">
      <alignment horizontal="center" vertical="center" wrapText="1"/>
    </xf>
    <xf numFmtId="0" fontId="119" fillId="10" borderId="25" xfId="12" applyFont="1" applyFill="1" applyBorder="1" applyAlignment="1">
      <alignment horizontal="center" vertical="center" wrapText="1"/>
    </xf>
    <xf numFmtId="0" fontId="119" fillId="10" borderId="29" xfId="12" applyFont="1" applyFill="1" applyBorder="1" applyAlignment="1">
      <alignment horizontal="center" vertical="center" wrapText="1"/>
    </xf>
    <xf numFmtId="0" fontId="120" fillId="0" borderId="0" xfId="12" applyFont="1" applyAlignment="1">
      <alignment horizontal="center" vertical="center" wrapText="1"/>
    </xf>
    <xf numFmtId="0" fontId="121" fillId="10" borderId="25" xfId="12" applyFont="1" applyFill="1" applyBorder="1" applyAlignment="1">
      <alignment horizontal="center" vertical="center" textRotation="90" wrapText="1"/>
    </xf>
    <xf numFmtId="0" fontId="121" fillId="10" borderId="29" xfId="12" applyFont="1" applyFill="1" applyBorder="1" applyAlignment="1">
      <alignment horizontal="center" vertical="center" textRotation="90" wrapText="1"/>
    </xf>
    <xf numFmtId="0" fontId="51" fillId="0" borderId="0" xfId="27" applyFont="1" applyAlignment="1">
      <alignment horizontal="justify" wrapText="1"/>
    </xf>
    <xf numFmtId="0" fontId="84" fillId="0" borderId="0" xfId="0" applyFont="1" applyAlignment="1">
      <alignment horizontal="center" vertical="center" wrapText="1"/>
    </xf>
    <xf numFmtId="0" fontId="68" fillId="0" borderId="0" xfId="0" applyFont="1" applyAlignment="1">
      <alignment horizontal="center" vertical="center" wrapText="1"/>
    </xf>
    <xf numFmtId="0" fontId="86" fillId="3" borderId="29" xfId="0" applyFont="1" applyFill="1" applyBorder="1" applyAlignment="1">
      <alignment horizontal="center" vertical="center" wrapText="1"/>
    </xf>
    <xf numFmtId="0" fontId="82" fillId="0" borderId="0" xfId="0" applyFont="1" applyAlignment="1">
      <alignment horizontal="center" vertical="center" wrapText="1"/>
    </xf>
    <xf numFmtId="0" fontId="62" fillId="4" borderId="0" xfId="0" applyFont="1" applyFill="1" applyAlignment="1">
      <alignment horizontal="center" vertical="center" wrapText="1"/>
    </xf>
    <xf numFmtId="0" fontId="69" fillId="3" borderId="13" xfId="0" applyFont="1" applyFill="1" applyBorder="1" applyAlignment="1">
      <alignment horizontal="center" vertical="center" wrapText="1"/>
    </xf>
    <xf numFmtId="0" fontId="69" fillId="3" borderId="12" xfId="0" applyFont="1" applyFill="1" applyBorder="1" applyAlignment="1">
      <alignment horizontal="center" vertical="center" wrapText="1"/>
    </xf>
    <xf numFmtId="0" fontId="69" fillId="3" borderId="14" xfId="0" applyFont="1" applyFill="1" applyBorder="1" applyAlignment="1">
      <alignment horizontal="center" vertical="center" wrapText="1"/>
    </xf>
    <xf numFmtId="0" fontId="69" fillId="3" borderId="15" xfId="0" applyFont="1" applyFill="1" applyBorder="1" applyAlignment="1">
      <alignment horizontal="center" vertical="center" wrapText="1"/>
    </xf>
    <xf numFmtId="0" fontId="161" fillId="0" borderId="0" xfId="0" applyFont="1" applyAlignment="1">
      <alignment horizontal="center" vertical="center" wrapText="1"/>
    </xf>
    <xf numFmtId="0" fontId="127" fillId="3" borderId="29" xfId="0" applyFont="1" applyFill="1" applyBorder="1" applyAlignment="1">
      <alignment horizontal="center" vertical="center" wrapText="1"/>
    </xf>
    <xf numFmtId="0" fontId="94" fillId="0" borderId="0" xfId="0" applyFont="1" applyAlignment="1">
      <alignment vertical="center" wrapText="1"/>
    </xf>
    <xf numFmtId="0" fontId="127" fillId="3" borderId="29" xfId="0" applyFont="1" applyFill="1" applyBorder="1" applyAlignment="1">
      <alignment horizontal="center" vertical="center"/>
    </xf>
    <xf numFmtId="0" fontId="128" fillId="0" borderId="0" xfId="0" applyFont="1" applyAlignment="1">
      <alignment horizontal="center"/>
    </xf>
    <xf numFmtId="0" fontId="129" fillId="0" borderId="0" xfId="0" applyFont="1" applyAlignment="1">
      <alignment horizontal="center" vertical="center" wrapText="1"/>
    </xf>
    <xf numFmtId="0" fontId="97" fillId="0" borderId="0" xfId="0" applyFont="1" applyAlignment="1">
      <alignment vertical="center" wrapText="1"/>
    </xf>
    <xf numFmtId="0" fontId="136" fillId="0" borderId="0" xfId="32" applyFont="1" applyAlignment="1">
      <alignment horizontal="center" vertical="center" wrapText="1"/>
    </xf>
    <xf numFmtId="0" fontId="43" fillId="3" borderId="29" xfId="32" applyFont="1" applyFill="1" applyBorder="1" applyAlignment="1">
      <alignment horizontal="center" vertical="center" wrapText="1"/>
    </xf>
    <xf numFmtId="0" fontId="138" fillId="0" borderId="0" xfId="32" applyFont="1" applyAlignment="1">
      <alignment vertical="center" wrapText="1"/>
    </xf>
    <xf numFmtId="165" fontId="43" fillId="3" borderId="29" xfId="5" applyNumberFormat="1" applyFont="1" applyFill="1" applyBorder="1" applyAlignment="1" applyProtection="1">
      <alignment horizontal="center" vertical="center" wrapText="1"/>
      <protection hidden="1"/>
    </xf>
    <xf numFmtId="0" fontId="144" fillId="0" borderId="0" xfId="29" applyFont="1" applyAlignment="1">
      <alignment horizontal="center" wrapText="1"/>
    </xf>
    <xf numFmtId="0" fontId="144" fillId="0" borderId="0" xfId="29" applyFont="1" applyAlignment="1">
      <alignment horizontal="center" vertical="center" wrapText="1"/>
    </xf>
    <xf numFmtId="0" fontId="86" fillId="3" borderId="29" xfId="29" applyFont="1" applyFill="1" applyBorder="1" applyAlignment="1">
      <alignment horizontal="center" vertical="center" wrapText="1"/>
    </xf>
    <xf numFmtId="165" fontId="131" fillId="2" borderId="29" xfId="33" applyNumberFormat="1" applyFont="1" applyFill="1" applyBorder="1" applyAlignment="1" applyProtection="1">
      <alignment horizontal="center" vertical="center"/>
      <protection hidden="1"/>
    </xf>
    <xf numFmtId="0" fontId="145" fillId="0" borderId="0" xfId="29" applyFont="1" applyAlignment="1">
      <alignment vertical="center" wrapText="1"/>
    </xf>
    <xf numFmtId="165" fontId="131" fillId="2" borderId="29" xfId="33" applyNumberFormat="1" applyFont="1" applyFill="1" applyBorder="1" applyAlignment="1" applyProtection="1">
      <alignment horizontal="center" vertical="center" wrapText="1"/>
      <protection hidden="1"/>
    </xf>
    <xf numFmtId="165" fontId="131" fillId="2" borderId="29" xfId="34" applyNumberFormat="1" applyFont="1" applyFill="1" applyBorder="1" applyAlignment="1" applyProtection="1">
      <alignment horizontal="center" vertical="center" wrapText="1"/>
      <protection hidden="1"/>
    </xf>
    <xf numFmtId="0" fontId="131" fillId="3" borderId="29" xfId="5" applyFont="1" applyFill="1" applyBorder="1" applyAlignment="1">
      <alignment horizontal="center" vertical="center" wrapText="1"/>
    </xf>
    <xf numFmtId="0" fontId="148" fillId="3" borderId="29" xfId="5" applyFont="1" applyFill="1" applyBorder="1" applyAlignment="1">
      <alignment horizontal="center" vertical="center" wrapText="1"/>
    </xf>
    <xf numFmtId="165" fontId="148" fillId="2" borderId="29" xfId="33" applyNumberFormat="1" applyFont="1" applyFill="1" applyBorder="1" applyAlignment="1" applyProtection="1">
      <alignment horizontal="center" vertical="center" wrapText="1"/>
      <protection hidden="1"/>
    </xf>
    <xf numFmtId="165" fontId="148" fillId="2" borderId="29" xfId="34" applyNumberFormat="1" applyFont="1" applyFill="1" applyBorder="1" applyAlignment="1" applyProtection="1">
      <alignment horizontal="center" vertical="center" wrapText="1"/>
      <protection hidden="1"/>
    </xf>
    <xf numFmtId="165" fontId="148" fillId="2" borderId="29" xfId="33" applyNumberFormat="1" applyFont="1" applyFill="1" applyBorder="1" applyAlignment="1" applyProtection="1">
      <alignment horizontal="center" vertical="center"/>
      <protection hidden="1"/>
    </xf>
    <xf numFmtId="0" fontId="116" fillId="0" borderId="0" xfId="32" applyFont="1" applyAlignment="1">
      <alignment horizontal="center" vertical="center" wrapText="1"/>
    </xf>
    <xf numFmtId="0" fontId="116" fillId="0" borderId="0" xfId="32" applyFont="1" applyAlignment="1">
      <alignment horizontal="center" vertical="top" wrapText="1"/>
    </xf>
    <xf numFmtId="165" fontId="148" fillId="2" borderId="29" xfId="34" applyNumberFormat="1" applyFont="1" applyFill="1" applyBorder="1" applyAlignment="1" applyProtection="1">
      <alignment horizontal="center" vertical="center"/>
      <protection hidden="1"/>
    </xf>
    <xf numFmtId="0" fontId="139" fillId="0" borderId="0" xfId="32" applyFont="1" applyAlignment="1">
      <alignment horizontal="center" vertical="center" wrapText="1"/>
    </xf>
    <xf numFmtId="0" fontId="99" fillId="0" borderId="0" xfId="0" applyFont="1" applyAlignment="1">
      <alignment horizontal="center" vertical="center" wrapText="1"/>
    </xf>
    <xf numFmtId="0" fontId="100" fillId="3" borderId="29" xfId="0" applyFont="1" applyFill="1" applyBorder="1" applyAlignment="1">
      <alignment horizontal="center" vertical="center" wrapText="1"/>
    </xf>
    <xf numFmtId="0" fontId="51" fillId="0" borderId="0" xfId="0" applyFont="1" applyAlignment="1">
      <alignment horizontal="center" vertical="center" wrapText="1"/>
    </xf>
    <xf numFmtId="0" fontId="88" fillId="0" borderId="0" xfId="0" applyFont="1" applyAlignment="1">
      <alignment horizontal="center" vertical="center" wrapText="1"/>
    </xf>
    <xf numFmtId="0" fontId="54" fillId="0" borderId="0" xfId="0" applyFont="1" applyAlignment="1">
      <alignment horizontal="center" vertical="center" wrapText="1"/>
    </xf>
    <xf numFmtId="0" fontId="46" fillId="0" borderId="0" xfId="0" applyFont="1" applyAlignment="1">
      <alignment horizontal="center" vertical="center" wrapText="1"/>
    </xf>
    <xf numFmtId="0" fontId="103" fillId="0" borderId="0" xfId="0" applyFont="1" applyAlignment="1">
      <alignment horizontal="center" vertical="center" wrapText="1"/>
    </xf>
    <xf numFmtId="0" fontId="53" fillId="0" borderId="0" xfId="0" applyFont="1" applyAlignment="1">
      <alignment horizontal="left" vertical="center" wrapText="1"/>
    </xf>
    <xf numFmtId="0" fontId="104" fillId="0" borderId="0" xfId="0" applyFont="1" applyAlignment="1">
      <alignment horizontal="center" vertical="center" wrapText="1"/>
    </xf>
    <xf numFmtId="0" fontId="105" fillId="3" borderId="29" xfId="0" applyFont="1" applyFill="1" applyBorder="1" applyAlignment="1">
      <alignment horizontal="center" vertical="center" wrapText="1"/>
    </xf>
    <xf numFmtId="0" fontId="50" fillId="8" borderId="13" xfId="0" applyFont="1" applyFill="1" applyBorder="1" applyAlignment="1">
      <alignment horizontal="center" vertical="center" wrapText="1"/>
    </xf>
    <xf numFmtId="0" fontId="101" fillId="0" borderId="0" xfId="0" applyFont="1" applyAlignment="1">
      <alignment horizontal="left" wrapText="1"/>
    </xf>
    <xf numFmtId="0" fontId="130" fillId="0" borderId="0" xfId="12" applyFont="1" applyAlignment="1">
      <alignment horizontal="center" vertical="center" wrapText="1"/>
    </xf>
    <xf numFmtId="49" fontId="130" fillId="0" borderId="0" xfId="12" applyNumberFormat="1" applyFont="1" applyAlignment="1">
      <alignment horizontal="center" vertical="center" wrapText="1"/>
    </xf>
    <xf numFmtId="0" fontId="86" fillId="3" borderId="33" xfId="12" applyFont="1" applyFill="1" applyBorder="1" applyAlignment="1">
      <alignment horizontal="center" vertical="center" wrapText="1"/>
    </xf>
    <xf numFmtId="0" fontId="86" fillId="3" borderId="0" xfId="12" applyFont="1" applyFill="1" applyAlignment="1">
      <alignment horizontal="center" vertical="center" wrapText="1"/>
    </xf>
    <xf numFmtId="0" fontId="131" fillId="3" borderId="29" xfId="27" applyFont="1" applyFill="1" applyBorder="1" applyAlignment="1">
      <alignment horizontal="center" vertical="center" wrapText="1"/>
    </xf>
    <xf numFmtId="0" fontId="45" fillId="0" borderId="0" xfId="27" applyFont="1" applyAlignment="1">
      <alignment horizontal="center" vertical="center" wrapText="1"/>
    </xf>
    <xf numFmtId="0" fontId="131" fillId="3" borderId="20" xfId="27" applyFont="1" applyFill="1" applyBorder="1" applyAlignment="1">
      <alignment horizontal="center" vertical="center" wrapText="1"/>
    </xf>
    <xf numFmtId="0" fontId="131" fillId="3" borderId="33" xfId="27" applyFont="1" applyFill="1" applyBorder="1" applyAlignment="1">
      <alignment horizontal="center" vertical="center" wrapText="1"/>
    </xf>
    <xf numFmtId="0" fontId="131" fillId="3" borderId="23" xfId="27" applyFont="1" applyFill="1" applyBorder="1" applyAlignment="1">
      <alignment horizontal="center" vertical="center" wrapText="1"/>
    </xf>
    <xf numFmtId="0" fontId="131" fillId="3" borderId="26" xfId="27" applyFont="1" applyFill="1" applyBorder="1" applyAlignment="1">
      <alignment horizontal="center" vertical="center" wrapText="1"/>
    </xf>
    <xf numFmtId="0" fontId="131" fillId="3" borderId="34" xfId="27" applyFont="1" applyFill="1" applyBorder="1" applyAlignment="1">
      <alignment horizontal="center" vertical="center" wrapText="1"/>
    </xf>
    <xf numFmtId="0" fontId="131" fillId="3" borderId="28" xfId="27" applyFont="1" applyFill="1" applyBorder="1" applyAlignment="1">
      <alignment horizontal="center" vertical="center" wrapText="1"/>
    </xf>
    <xf numFmtId="0" fontId="131" fillId="3" borderId="21" xfId="27" applyFont="1" applyFill="1" applyBorder="1" applyAlignment="1">
      <alignment horizontal="center" vertical="center" wrapText="1"/>
    </xf>
    <xf numFmtId="0" fontId="131" fillId="3" borderId="22" xfId="27" applyFont="1" applyFill="1" applyBorder="1" applyAlignment="1">
      <alignment horizontal="center" vertical="center" wrapText="1"/>
    </xf>
    <xf numFmtId="0" fontId="163" fillId="0" borderId="0" xfId="0" applyFont="1" applyAlignment="1">
      <alignment vertical="center"/>
    </xf>
  </cellXfs>
  <cellStyles count="35">
    <cellStyle name="Euro" xfId="1" xr:uid="{00000000-0005-0000-0000-000000000000}"/>
    <cellStyle name="Euro 2" xfId="2" xr:uid="{00000000-0005-0000-0000-000001000000}"/>
    <cellStyle name="Euro 2 2" xfId="3" xr:uid="{00000000-0005-0000-0000-000002000000}"/>
    <cellStyle name="Normal" xfId="0" builtinId="0"/>
    <cellStyle name="Normal 10" xfId="27" xr:uid="{EBF82710-ACE1-41DE-8993-F986514D624C}"/>
    <cellStyle name="Normal 11" xfId="25" xr:uid="{3253D345-486F-4523-BE1D-481B069CD098}"/>
    <cellStyle name="Normal 2" xfId="4" xr:uid="{00000000-0005-0000-0000-000004000000}"/>
    <cellStyle name="Normal 2 2" xfId="5" xr:uid="{00000000-0005-0000-0000-000005000000}"/>
    <cellStyle name="Normal 2 2 2" xfId="31" xr:uid="{EFA03F4F-E20F-41C4-8B39-6D9779ECB1C4}"/>
    <cellStyle name="Normal 2 3" xfId="28" xr:uid="{D7AC9A10-8798-417C-928B-7AEFD5DB85A5}"/>
    <cellStyle name="Normal 2 3 2" xfId="29" xr:uid="{E4595E07-18B2-46C6-BAA3-F865AA559E60}"/>
    <cellStyle name="Normal 2 4" xfId="30" xr:uid="{E5AC6267-BDA6-4647-870A-938D2BBC7973}"/>
    <cellStyle name="Normal 2 5" xfId="32" xr:uid="{84F75E31-B731-4CBC-B114-99C8E69320D7}"/>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EA3C1962-00AE-4F86-B236-D1DCF62CEFB4}"/>
    <cellStyle name="Normal 9 2" xfId="26" xr:uid="{68A3E93E-B2B6-47E7-BDE5-4C69262AC3D3}"/>
    <cellStyle name="Normal_FORMA-SG" xfId="33" xr:uid="{9973E1CC-3DEF-4E4D-91FE-6853AE759E6C}"/>
    <cellStyle name="Normal_Formatos_ok" xfId="34" xr:uid="{BE4417EB-FE39-40BC-98EF-1C3806F36220}"/>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4">
    <dxf>
      <font>
        <strike val="0"/>
        <outline val="0"/>
        <shadow val="0"/>
        <u val="none"/>
        <vertAlign val="baseline"/>
        <sz val="10"/>
        <color theme="0"/>
        <name val="Arial"/>
        <family val="2"/>
        <scheme val="none"/>
      </font>
      <numFmt numFmtId="3" formatCode="#,##0"/>
      <fill>
        <gradientFill degree="90">
          <stop position="0">
            <color theme="0"/>
          </stop>
          <stop position="1">
            <color theme="0"/>
          </stop>
        </gradientFill>
      </fill>
      <border diagonalUp="0" diagonalDown="0" outline="0">
        <left style="thin">
          <color auto="1"/>
        </left>
        <right/>
        <top style="thin">
          <color auto="1"/>
        </top>
        <bottom style="thin">
          <color auto="1"/>
        </bottom>
      </border>
    </dxf>
    <dxf>
      <font>
        <strike val="0"/>
        <outline val="0"/>
        <shadow val="0"/>
        <u val="none"/>
        <vertAlign val="baseline"/>
        <sz val="10"/>
        <color theme="0"/>
        <name val="Arial"/>
        <family val="2"/>
        <scheme val="none"/>
      </font>
      <fill>
        <gradientFill degree="90">
          <stop position="0">
            <color theme="0"/>
          </stop>
          <stop position="1">
            <color theme="0"/>
          </stop>
        </gradientFill>
      </fill>
    </dxf>
    <dxf>
      <font>
        <strike val="0"/>
        <outline val="0"/>
        <shadow val="0"/>
        <u val="none"/>
        <vertAlign val="baseline"/>
        <sz val="10"/>
        <color theme="0"/>
        <name val="Arial"/>
        <family val="2"/>
        <scheme val="none"/>
      </font>
      <fill>
        <gradientFill degree="90">
          <stop position="0">
            <color theme="0"/>
          </stop>
          <stop position="1">
            <color theme="0"/>
          </stop>
        </gradientFill>
      </fill>
    </dxf>
    <dxf>
      <font>
        <strike val="0"/>
        <outline val="0"/>
        <shadow val="0"/>
        <u val="none"/>
        <vertAlign val="baseline"/>
        <sz val="10"/>
        <color theme="0"/>
        <name val="Arial"/>
        <family val="2"/>
        <scheme val="none"/>
      </font>
      <fill>
        <gradientFill degree="90">
          <stop position="0">
            <color theme="0"/>
          </stop>
          <stop position="1">
            <color theme="0"/>
          </stop>
        </gradientFill>
      </fill>
    </dxf>
  </dxfs>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9692307692307692"/>
          <c:y val="0.34396924626845887"/>
          <c:w val="0.4876923076923077"/>
          <c:h val="0.51220000530236753"/>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AEA7-4979-A803-6569441F8D2A}"/>
              </c:ext>
            </c:extLst>
          </c:dPt>
          <c:dPt>
            <c:idx val="1"/>
            <c:bubble3D val="0"/>
            <c:spPr>
              <a:solidFill>
                <a:srgbClr val="0070C0"/>
              </a:solidFill>
            </c:spPr>
            <c:extLst>
              <c:ext xmlns:c16="http://schemas.microsoft.com/office/drawing/2014/chart" uri="{C3380CC4-5D6E-409C-BE32-E72D297353CC}">
                <c16:uniqueId val="{00000003-AEA7-4979-A803-6569441F8D2A}"/>
              </c:ext>
            </c:extLst>
          </c:dPt>
          <c:dPt>
            <c:idx val="2"/>
            <c:bubble3D val="0"/>
            <c:spPr>
              <a:solidFill>
                <a:srgbClr val="00B050"/>
              </a:solidFill>
            </c:spPr>
            <c:extLst>
              <c:ext xmlns:c16="http://schemas.microsoft.com/office/drawing/2014/chart" uri="{C3380CC4-5D6E-409C-BE32-E72D297353CC}">
                <c16:uniqueId val="{00000004-AEA7-4979-A803-6569441F8D2A}"/>
              </c:ext>
            </c:extLst>
          </c:dPt>
          <c:dPt>
            <c:idx val="3"/>
            <c:bubble3D val="0"/>
            <c:spPr>
              <a:solidFill>
                <a:srgbClr val="FFC000"/>
              </a:solidFill>
            </c:spPr>
            <c:extLst>
              <c:ext xmlns:c16="http://schemas.microsoft.com/office/drawing/2014/chart" uri="{C3380CC4-5D6E-409C-BE32-E72D297353CC}">
                <c16:uniqueId val="{00000005-AEA7-4979-A803-6569441F8D2A}"/>
              </c:ext>
            </c:extLst>
          </c:dPt>
          <c:dLbls>
            <c:dLbl>
              <c:idx val="0"/>
              <c:layout>
                <c:manualLayout>
                  <c:x val="1.5075118110236175E-2"/>
                  <c:y val="-0.17553367454068236"/>
                </c:manualLayout>
              </c:layout>
              <c:tx>
                <c:rich>
                  <a:bodyPr/>
                  <a:lstStyle/>
                  <a:p>
                    <a:fld id="{2BA70297-038F-4B20-A365-534C3E934F62}" type="CATEGORYNAME">
                      <a:rPr lang="en-US"/>
                      <a:pPr/>
                      <a:t>[NOMBRE DE CATEGORÍA]</a:t>
                    </a:fld>
                    <a:r>
                      <a:rPr lang="en-US" baseline="0"/>
                      <a:t>
</a:t>
                    </a:r>
                    <a:fld id="{8E01297A-5387-4B54-A7FF-A0323007E6B5}" type="VALUE">
                      <a:rPr lang="en-US" baseline="0"/>
                      <a:pPr/>
                      <a:t>[VALOR]</a:t>
                    </a:fld>
                    <a:r>
                      <a:rPr lang="en-US" baseline="0"/>
                      <a:t>
54.62%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EA7-4979-A803-6569441F8D2A}"/>
                </c:ext>
              </c:extLst>
            </c:dLbl>
            <c:dLbl>
              <c:idx val="1"/>
              <c:layout>
                <c:manualLayout>
                  <c:x val="4.9126468806783764E-2"/>
                  <c:y val="0.2103099737532808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EA7-4979-A803-6569441F8D2A}"/>
                </c:ext>
              </c:extLst>
            </c:dLbl>
            <c:dLbl>
              <c:idx val="2"/>
              <c:layout>
                <c:manualLayout>
                  <c:x val="-2.6084130829800121E-2"/>
                  <c:y val="-6.0476640419947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EA7-4979-A803-6569441F8D2A}"/>
                </c:ext>
              </c:extLst>
            </c:dLbl>
            <c:dLbl>
              <c:idx val="3"/>
              <c:layout>
                <c:manualLayout>
                  <c:x val="0.10525445184736523"/>
                  <c:y val="-3.77603674540682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EA7-4979-A803-6569441F8D2A}"/>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127709</c:v>
                </c:pt>
                <c:pt idx="1">
                  <c:v>76029</c:v>
                </c:pt>
                <c:pt idx="2">
                  <c:v>17135</c:v>
                </c:pt>
                <c:pt idx="3">
                  <c:v>12963</c:v>
                </c:pt>
              </c:numCache>
            </c:numRef>
          </c:val>
          <c:extLst>
            <c:ext xmlns:c16="http://schemas.microsoft.com/office/drawing/2014/chart" uri="{C3380CC4-5D6E-409C-BE32-E72D297353CC}">
              <c16:uniqueId val="{00000001-AEA7-4979-A803-6569441F8D2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layoutTarget val="inner"/>
          <c:xMode val="edge"/>
          <c:yMode val="edge"/>
          <c:x val="0.16390977443609023"/>
          <c:y val="0.18103913296910662"/>
          <c:w val="0.64060150375939851"/>
          <c:h val="0.5892858060245606"/>
        </c:manualLayout>
      </c:layout>
      <c:pie3DChart>
        <c:varyColors val="1"/>
        <c:ser>
          <c:idx val="0"/>
          <c:order val="0"/>
          <c:explosion val="14"/>
          <c:dLbls>
            <c:dLbl>
              <c:idx val="0"/>
              <c:layout>
                <c:manualLayout>
                  <c:x val="-0.20897815404653372"/>
                  <c:y val="8.65060907537122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47-4533-B3BE-14118D6E2372}"/>
                </c:ext>
              </c:extLst>
            </c:dLbl>
            <c:dLbl>
              <c:idx val="1"/>
              <c:layout>
                <c:manualLayout>
                  <c:x val="-0.14019702800307857"/>
                  <c:y val="3.61104140526977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47-4533-B3BE-14118D6E2372}"/>
                </c:ext>
              </c:extLst>
            </c:dLbl>
            <c:dLbl>
              <c:idx val="2"/>
              <c:layout>
                <c:manualLayout>
                  <c:x val="-5.9323071458172991E-2"/>
                  <c:y val="-1.56348116460348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47-4533-B3BE-14118D6E2372}"/>
                </c:ext>
              </c:extLst>
            </c:dLbl>
            <c:dLbl>
              <c:idx val="3"/>
              <c:layout>
                <c:manualLayout>
                  <c:x val="-4.4087383813865372E-2"/>
                  <c:y val="-4.5844752467422124E-2"/>
                </c:manualLayout>
              </c:layout>
              <c:tx>
                <c:rich>
                  <a:bodyPr/>
                  <a:lstStyle/>
                  <a:p>
                    <a:fld id="{651B4145-3462-4F97-A72D-68DB5848EE3F}" type="CATEGORYNAME">
                      <a:rPr lang="en-US"/>
                      <a:pPr/>
                      <a:t>[NOMBRE DE CATEGORÍA]</a:t>
                    </a:fld>
                    <a:r>
                      <a:rPr lang="en-US" baseline="0"/>
                      <a:t>
</a:t>
                    </a:r>
                    <a:fld id="{B4E9255B-25A1-49EC-A991-C61111FD3D1B}" type="VALUE">
                      <a:rPr lang="en-US" baseline="0"/>
                      <a:pPr/>
                      <a:t>[VALOR]</a:t>
                    </a:fld>
                    <a:r>
                      <a:rPr lang="en-US" baseline="0"/>
                      <a:t>
10.22%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647-4533-B3BE-14118D6E2372}"/>
                </c:ext>
              </c:extLst>
            </c:dLbl>
            <c:dLbl>
              <c:idx val="4"/>
              <c:layout>
                <c:manualLayout>
                  <c:x val="-3.7706115682908069E-2"/>
                  <c:y val="-0.1005767691836512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647-4533-B3BE-14118D6E2372}"/>
                </c:ext>
              </c:extLst>
            </c:dLbl>
            <c:dLbl>
              <c:idx val="5"/>
              <c:layout>
                <c:manualLayout>
                  <c:x val="3.4055177313362148E-2"/>
                  <c:y val="-7.937710911136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47-4533-B3BE-14118D6E2372}"/>
                </c:ext>
              </c:extLst>
            </c:dLbl>
            <c:dLbl>
              <c:idx val="6"/>
              <c:layout>
                <c:manualLayout>
                  <c:x val="4.0368598662009356E-2"/>
                  <c:y val="-4.8476076625929912E-2"/>
                </c:manualLayout>
              </c:layout>
              <c:tx>
                <c:rich>
                  <a:bodyPr/>
                  <a:lstStyle/>
                  <a:p>
                    <a:fld id="{3FCF5EF1-6579-4676-A527-74A31B48D074}" type="CATEGORYNAME">
                      <a:rPr lang="en-US"/>
                      <a:pPr/>
                      <a:t>[NOMBRE DE CATEGORÍA]</a:t>
                    </a:fld>
                    <a:r>
                      <a:rPr lang="en-US" baseline="0"/>
                      <a:t>
</a:t>
                    </a:r>
                    <a:fld id="{1EC221EA-FD45-47FD-A2C2-36821685DFC8}" type="VALUE">
                      <a:rPr lang="en-US" baseline="0"/>
                      <a:pPr/>
                      <a:t>[VALOR]</a:t>
                    </a:fld>
                    <a:r>
                      <a:rPr lang="en-US" baseline="0"/>
                      <a:t>
9.52%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7647-4533-B3BE-14118D6E2372}"/>
                </c:ext>
              </c:extLst>
            </c:dLbl>
            <c:dLbl>
              <c:idx val="7"/>
              <c:layout>
                <c:manualLayout>
                  <c:x val="3.4395240068675517E-2"/>
                  <c:y val="-4.24544798901392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47-4533-B3BE-14118D6E2372}"/>
                </c:ext>
              </c:extLst>
            </c:dLbl>
            <c:dLbl>
              <c:idx val="8"/>
              <c:layout>
                <c:manualLayout>
                  <c:x val="4.7913208217393879E-2"/>
                  <c:y val="-8.23440263191693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647-4533-B3BE-14118D6E2372}"/>
                </c:ext>
              </c:extLst>
            </c:dLbl>
            <c:dLbl>
              <c:idx val="9"/>
              <c:layout>
                <c:manualLayout>
                  <c:x val="5.0174530815226936E-2"/>
                  <c:y val="-4.83029865934261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7647-4533-B3BE-14118D6E2372}"/>
                </c:ext>
              </c:extLst>
            </c:dLbl>
            <c:dLbl>
              <c:idx val="10"/>
              <c:layout>
                <c:manualLayout>
                  <c:x val="7.0120182345627849E-2"/>
                  <c:y val="1.612147916893073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647-4533-B3BE-14118D6E2372}"/>
                </c:ext>
              </c:extLst>
            </c:dLbl>
            <c:dLbl>
              <c:idx val="11"/>
              <c:layout>
                <c:manualLayout>
                  <c:x val="0.11428891125451435"/>
                  <c:y val="6.472342149201246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7647-4533-B3BE-14118D6E2372}"/>
                </c:ext>
              </c:extLst>
            </c:dLbl>
            <c:dLbl>
              <c:idx val="12"/>
              <c:layout>
                <c:manualLayout>
                  <c:x val="8.3985317624770586E-2"/>
                  <c:y val="0.1383957557375591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647-4533-B3BE-14118D6E2372}"/>
                </c:ext>
              </c:extLst>
            </c:dLbl>
            <c:dLbl>
              <c:idx val="13"/>
              <c:layout>
                <c:manualLayout>
                  <c:x val="-0.11091895092060861"/>
                  <c:y val="0.1850644641816259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647-4533-B3BE-14118D6E237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CEFERESO No. 4 Noroeste</c:v>
                </c:pt>
                <c:pt idx="2">
                  <c:v>CEFERESO No. 14 CPS Durango</c:v>
                </c:pt>
                <c:pt idx="3">
                  <c:v>Centro Penitenciario Federal 18 CPS Coahuila</c:v>
                </c:pt>
                <c:pt idx="4">
                  <c:v>CEFERESO No. 15 CPS Chiapas</c:v>
                </c:pt>
                <c:pt idx="5">
                  <c:v>CEFERESO No. 11 CPS Sonora</c:v>
                </c:pt>
                <c:pt idx="6">
                  <c:v>CEFERESO No. 12 CPS Guanajuato</c:v>
                </c:pt>
                <c:pt idx="7">
                  <c:v>CEFERESO No. 5 Oriente</c:v>
                </c:pt>
                <c:pt idx="8">
                  <c:v>CEFERESO No. 17 CPS Michoacán</c:v>
                </c:pt>
                <c:pt idx="9">
                  <c:v>CEFERESO No. 16 CPS Femenil Morelos</c:v>
                </c:pt>
                <c:pt idx="10">
                  <c:v>CEFERESO No. 8 Nor-Poniente</c:v>
                </c:pt>
                <c:pt idx="11">
                  <c:v>CEFERESO No. 1 Altiplano</c:v>
                </c:pt>
                <c:pt idx="12">
                  <c:v>CEFEREPSI</c:v>
                </c:pt>
                <c:pt idx="13">
                  <c:v>CEFERESO No. 7 Nor-Noroeste</c:v>
                </c:pt>
                <c:pt idx="14">
                  <c:v>TOTAL</c:v>
                </c:pt>
              </c:strCache>
            </c:strRef>
          </c:cat>
          <c:val>
            <c:numRef>
              <c:f>'Pág-27-Grá-CF'!$B$6:$B$20</c:f>
              <c:numCache>
                <c:formatCode>#,##0</c:formatCode>
                <c:ptCount val="15"/>
                <c:pt idx="0">
                  <c:v>2274</c:v>
                </c:pt>
                <c:pt idx="1">
                  <c:v>2135</c:v>
                </c:pt>
                <c:pt idx="2">
                  <c:v>2111</c:v>
                </c:pt>
                <c:pt idx="3">
                  <c:v>2076</c:v>
                </c:pt>
                <c:pt idx="4">
                  <c:v>2054</c:v>
                </c:pt>
                <c:pt idx="5">
                  <c:v>2011</c:v>
                </c:pt>
                <c:pt idx="6">
                  <c:v>1934</c:v>
                </c:pt>
                <c:pt idx="7">
                  <c:v>1812</c:v>
                </c:pt>
                <c:pt idx="8">
                  <c:v>1307</c:v>
                </c:pt>
                <c:pt idx="9">
                  <c:v>1212</c:v>
                </c:pt>
                <c:pt idx="10" formatCode="General">
                  <c:v>559</c:v>
                </c:pt>
                <c:pt idx="11" formatCode="General">
                  <c:v>558</c:v>
                </c:pt>
                <c:pt idx="12" formatCode="General">
                  <c:v>129</c:v>
                </c:pt>
                <c:pt idx="13" formatCode="General">
                  <c:v>128</c:v>
                </c:pt>
              </c:numCache>
            </c:numRef>
          </c:val>
          <c:extLst>
            <c:ext xmlns:c16="http://schemas.microsoft.com/office/drawing/2014/chart" uri="{C3380CC4-5D6E-409C-BE32-E72D297353CC}">
              <c16:uniqueId val="{00000001-A6D3-42E6-AA9B-6002A046483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Jalisco</c:v>
                </c:pt>
                <c:pt idx="9">
                  <c:v>Morelos</c:v>
                </c:pt>
                <c:pt idx="10">
                  <c:v>Baja California</c:v>
                </c:pt>
                <c:pt idx="11">
                  <c:v>Nuevo León</c:v>
                </c:pt>
                <c:pt idx="12">
                  <c:v>Coahuila de Zaragoza</c:v>
                </c:pt>
                <c:pt idx="13">
                  <c:v>Guanajuato</c:v>
                </c:pt>
                <c:pt idx="14">
                  <c:v>Hidalgo</c:v>
                </c:pt>
                <c:pt idx="15">
                  <c:v>Extranjeros</c:v>
                </c:pt>
                <c:pt idx="16">
                  <c:v>Puebla</c:v>
                </c:pt>
                <c:pt idx="17">
                  <c:v>Sonora</c:v>
                </c:pt>
                <c:pt idx="18">
                  <c:v>Durango</c:v>
                </c:pt>
                <c:pt idx="19">
                  <c:v>Oaxaca</c:v>
                </c:pt>
                <c:pt idx="20">
                  <c:v>Tabasco</c:v>
                </c:pt>
                <c:pt idx="21">
                  <c:v>Zacatecas</c:v>
                </c:pt>
                <c:pt idx="22">
                  <c:v>San Luis Potosí</c:v>
                </c:pt>
                <c:pt idx="23">
                  <c:v>Colima</c:v>
                </c:pt>
                <c:pt idx="24">
                  <c:v>Chiapas</c:v>
                </c:pt>
                <c:pt idx="25">
                  <c:v>Querétaro</c:v>
                </c:pt>
                <c:pt idx="26">
                  <c:v>Nayarit</c:v>
                </c:pt>
                <c:pt idx="27">
                  <c:v>Aguascalientes</c:v>
                </c:pt>
                <c:pt idx="28">
                  <c:v>Baja California Sur</c:v>
                </c:pt>
                <c:pt idx="29">
                  <c:v>Campeche</c:v>
                </c:pt>
                <c:pt idx="30">
                  <c:v>Quintana Roo</c:v>
                </c:pt>
                <c:pt idx="31">
                  <c:v>Yucatán</c:v>
                </c:pt>
                <c:pt idx="32">
                  <c:v>Tlaxcala</c:v>
                </c:pt>
              </c:strCache>
            </c:strRef>
          </c:cat>
          <c:val>
            <c:numRef>
              <c:f>'Pág-28-Tab-CF (1)'!$N$10:$N$42</c:f>
              <c:numCache>
                <c:formatCode>General</c:formatCode>
                <c:ptCount val="33"/>
                <c:pt idx="0">
                  <c:v>96</c:v>
                </c:pt>
                <c:pt idx="1">
                  <c:v>63</c:v>
                </c:pt>
                <c:pt idx="2">
                  <c:v>61</c:v>
                </c:pt>
                <c:pt idx="3">
                  <c:v>41</c:v>
                </c:pt>
                <c:pt idx="4">
                  <c:v>40</c:v>
                </c:pt>
                <c:pt idx="5">
                  <c:v>34</c:v>
                </c:pt>
                <c:pt idx="6">
                  <c:v>25</c:v>
                </c:pt>
                <c:pt idx="7">
                  <c:v>23</c:v>
                </c:pt>
                <c:pt idx="8">
                  <c:v>17</c:v>
                </c:pt>
                <c:pt idx="9">
                  <c:v>15</c:v>
                </c:pt>
                <c:pt idx="10">
                  <c:v>14</c:v>
                </c:pt>
                <c:pt idx="11">
                  <c:v>14</c:v>
                </c:pt>
                <c:pt idx="12">
                  <c:v>11</c:v>
                </c:pt>
                <c:pt idx="13">
                  <c:v>11</c:v>
                </c:pt>
                <c:pt idx="14">
                  <c:v>11</c:v>
                </c:pt>
                <c:pt idx="15">
                  <c:v>11</c:v>
                </c:pt>
                <c:pt idx="16">
                  <c:v>10</c:v>
                </c:pt>
                <c:pt idx="17">
                  <c:v>10</c:v>
                </c:pt>
                <c:pt idx="18">
                  <c:v>9</c:v>
                </c:pt>
                <c:pt idx="19">
                  <c:v>8</c:v>
                </c:pt>
                <c:pt idx="20">
                  <c:v>6</c:v>
                </c:pt>
                <c:pt idx="21">
                  <c:v>6</c:v>
                </c:pt>
                <c:pt idx="22">
                  <c:v>5</c:v>
                </c:pt>
                <c:pt idx="23">
                  <c:v>4</c:v>
                </c:pt>
                <c:pt idx="24">
                  <c:v>3</c:v>
                </c:pt>
                <c:pt idx="25">
                  <c:v>3</c:v>
                </c:pt>
                <c:pt idx="26">
                  <c:v>2</c:v>
                </c:pt>
                <c:pt idx="27">
                  <c:v>1</c:v>
                </c:pt>
                <c:pt idx="28">
                  <c:v>1</c:v>
                </c:pt>
                <c:pt idx="29">
                  <c:v>1</c:v>
                </c:pt>
                <c:pt idx="30">
                  <c:v>1</c:v>
                </c:pt>
                <c:pt idx="31">
                  <c:v>1</c:v>
                </c:pt>
                <c:pt idx="32">
                  <c:v>0</c:v>
                </c:pt>
              </c:numCache>
            </c:numRef>
          </c:val>
          <c:extLst>
            <c:ext xmlns:c16="http://schemas.microsoft.com/office/drawing/2014/chart" uri="{C3380CC4-5D6E-409C-BE32-E72D297353CC}">
              <c16:uniqueId val="{0000000C-D752-4BAE-AB91-34D2F22CC560}"/>
            </c:ext>
          </c:extLst>
        </c:ser>
        <c:dLbls>
          <c:showLegendKey val="0"/>
          <c:showVal val="0"/>
          <c:showCatName val="0"/>
          <c:showSerName val="0"/>
          <c:showPercent val="0"/>
          <c:showBubbleSize val="0"/>
        </c:dLbls>
        <c:gapWidth val="150"/>
        <c:axId val="282442368"/>
        <c:axId val="1634058192"/>
      </c:barChart>
      <c:catAx>
        <c:axId val="2824423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58192"/>
        <c:crosses val="autoZero"/>
        <c:auto val="1"/>
        <c:lblAlgn val="ctr"/>
        <c:lblOffset val="100"/>
        <c:noMultiLvlLbl val="0"/>
      </c:catAx>
      <c:valAx>
        <c:axId val="163405819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24423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Veracruz de Ignacio de la Llave</c:v>
                </c:pt>
                <c:pt idx="6">
                  <c:v>Guerrero</c:v>
                </c:pt>
                <c:pt idx="7">
                  <c:v>Coahuila de Zaragoza</c:v>
                </c:pt>
                <c:pt idx="8">
                  <c:v>Puebla</c:v>
                </c:pt>
                <c:pt idx="9">
                  <c:v>Sinaloa</c:v>
                </c:pt>
                <c:pt idx="10">
                  <c:v>Nuevo León</c:v>
                </c:pt>
                <c:pt idx="11">
                  <c:v>Sonora</c:v>
                </c:pt>
                <c:pt idx="12">
                  <c:v>Quintana Roo</c:v>
                </c:pt>
                <c:pt idx="13">
                  <c:v>Michoacán de Ocampo</c:v>
                </c:pt>
                <c:pt idx="14">
                  <c:v>Jalisco</c:v>
                </c:pt>
                <c:pt idx="15">
                  <c:v>Chihuahua</c:v>
                </c:pt>
                <c:pt idx="16">
                  <c:v>Baja California</c:v>
                </c:pt>
                <c:pt idx="17">
                  <c:v>Hidalgo</c:v>
                </c:pt>
                <c:pt idx="18">
                  <c:v>Zacatecas</c:v>
                </c:pt>
                <c:pt idx="19">
                  <c:v>San Luis Potosí</c:v>
                </c:pt>
                <c:pt idx="20">
                  <c:v>Extranjeros</c:v>
                </c:pt>
                <c:pt idx="21">
                  <c:v>Chiapas</c:v>
                </c:pt>
                <c:pt idx="22">
                  <c:v>Tabasco</c:v>
                </c:pt>
                <c:pt idx="23">
                  <c:v>Morelos</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314</c:v>
                </c:pt>
                <c:pt idx="1">
                  <c:v>196</c:v>
                </c:pt>
                <c:pt idx="2">
                  <c:v>169</c:v>
                </c:pt>
                <c:pt idx="3">
                  <c:v>145</c:v>
                </c:pt>
                <c:pt idx="4">
                  <c:v>131</c:v>
                </c:pt>
                <c:pt idx="5">
                  <c:v>106</c:v>
                </c:pt>
                <c:pt idx="6">
                  <c:v>102</c:v>
                </c:pt>
                <c:pt idx="7">
                  <c:v>86</c:v>
                </c:pt>
                <c:pt idx="8">
                  <c:v>85</c:v>
                </c:pt>
                <c:pt idx="9">
                  <c:v>84</c:v>
                </c:pt>
                <c:pt idx="10">
                  <c:v>82</c:v>
                </c:pt>
                <c:pt idx="11">
                  <c:v>75</c:v>
                </c:pt>
                <c:pt idx="12">
                  <c:v>68</c:v>
                </c:pt>
                <c:pt idx="13">
                  <c:v>62</c:v>
                </c:pt>
                <c:pt idx="14">
                  <c:v>48</c:v>
                </c:pt>
                <c:pt idx="15">
                  <c:v>44</c:v>
                </c:pt>
                <c:pt idx="16">
                  <c:v>40</c:v>
                </c:pt>
                <c:pt idx="17">
                  <c:v>35</c:v>
                </c:pt>
                <c:pt idx="18">
                  <c:v>35</c:v>
                </c:pt>
                <c:pt idx="19">
                  <c:v>34</c:v>
                </c:pt>
                <c:pt idx="20">
                  <c:v>34</c:v>
                </c:pt>
                <c:pt idx="21">
                  <c:v>31</c:v>
                </c:pt>
                <c:pt idx="22">
                  <c:v>25</c:v>
                </c:pt>
                <c:pt idx="23">
                  <c:v>24</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EF44-42D7-AEC7-A2EB89541352}"/>
            </c:ext>
          </c:extLst>
        </c:ser>
        <c:dLbls>
          <c:showLegendKey val="0"/>
          <c:showVal val="0"/>
          <c:showCatName val="0"/>
          <c:showSerName val="0"/>
          <c:showPercent val="0"/>
          <c:showBubbleSize val="0"/>
        </c:dLbls>
        <c:gapWidth val="150"/>
        <c:axId val="282435168"/>
        <c:axId val="1634065136"/>
      </c:barChart>
      <c:catAx>
        <c:axId val="2824351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65136"/>
        <c:crosses val="autoZero"/>
        <c:auto val="1"/>
        <c:lblAlgn val="ctr"/>
        <c:lblOffset val="100"/>
        <c:noMultiLvlLbl val="0"/>
      </c:catAx>
      <c:valAx>
        <c:axId val="16340651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24351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Hidalgo</c:v>
                </c:pt>
                <c:pt idx="11">
                  <c:v>Chiapas</c:v>
                </c:pt>
                <c:pt idx="12">
                  <c:v>Tabasco</c:v>
                </c:pt>
                <c:pt idx="13">
                  <c:v>Chihuahua</c:v>
                </c:pt>
                <c:pt idx="14">
                  <c:v>Jalisco</c:v>
                </c:pt>
                <c:pt idx="15">
                  <c:v>Nuevo León</c:v>
                </c:pt>
                <c:pt idx="16">
                  <c:v>Oaxaca</c:v>
                </c:pt>
                <c:pt idx="17">
                  <c:v>Quintana Roo</c:v>
                </c:pt>
                <c:pt idx="18">
                  <c:v>Tlaxcala</c:v>
                </c:pt>
                <c:pt idx="19">
                  <c:v>Durango</c:v>
                </c:pt>
                <c:pt idx="20">
                  <c:v>Extranjeros</c:v>
                </c:pt>
                <c:pt idx="21">
                  <c:v>Sinaloa</c:v>
                </c:pt>
                <c:pt idx="22">
                  <c:v>San Luis Potosí</c:v>
                </c:pt>
                <c:pt idx="23">
                  <c:v>Baja California</c:v>
                </c:pt>
                <c:pt idx="24">
                  <c:v>Campeche</c:v>
                </c:pt>
                <c:pt idx="25">
                  <c:v>Morelos</c:v>
                </c:pt>
                <c:pt idx="26">
                  <c:v>Querétaro</c:v>
                </c:pt>
                <c:pt idx="27">
                  <c:v>Aguascalientes</c:v>
                </c:pt>
                <c:pt idx="28">
                  <c:v>Colima</c:v>
                </c:pt>
                <c:pt idx="29">
                  <c:v>Sonora</c:v>
                </c:pt>
                <c:pt idx="30">
                  <c:v>Nayarit</c:v>
                </c:pt>
                <c:pt idx="31">
                  <c:v>Yucatán</c:v>
                </c:pt>
                <c:pt idx="32">
                  <c:v>Baja California Sur</c:v>
                </c:pt>
              </c:strCache>
            </c:strRef>
          </c:cat>
          <c:val>
            <c:numRef>
              <c:f>'Pág-30-Tab-CF (5)'!$N$10:$N$42</c:f>
              <c:numCache>
                <c:formatCode>General</c:formatCode>
                <c:ptCount val="33"/>
                <c:pt idx="0">
                  <c:v>344</c:v>
                </c:pt>
                <c:pt idx="1">
                  <c:v>211</c:v>
                </c:pt>
                <c:pt idx="2">
                  <c:v>209</c:v>
                </c:pt>
                <c:pt idx="3">
                  <c:v>103</c:v>
                </c:pt>
                <c:pt idx="4">
                  <c:v>99</c:v>
                </c:pt>
                <c:pt idx="5">
                  <c:v>94</c:v>
                </c:pt>
                <c:pt idx="6">
                  <c:v>79</c:v>
                </c:pt>
                <c:pt idx="7">
                  <c:v>63</c:v>
                </c:pt>
                <c:pt idx="8">
                  <c:v>53</c:v>
                </c:pt>
                <c:pt idx="9">
                  <c:v>48</c:v>
                </c:pt>
                <c:pt idx="10">
                  <c:v>44</c:v>
                </c:pt>
                <c:pt idx="11">
                  <c:v>43</c:v>
                </c:pt>
                <c:pt idx="12">
                  <c:v>43</c:v>
                </c:pt>
                <c:pt idx="13">
                  <c:v>39</c:v>
                </c:pt>
                <c:pt idx="14">
                  <c:v>36</c:v>
                </c:pt>
                <c:pt idx="15">
                  <c:v>32</c:v>
                </c:pt>
                <c:pt idx="16">
                  <c:v>31</c:v>
                </c:pt>
                <c:pt idx="17">
                  <c:v>29</c:v>
                </c:pt>
                <c:pt idx="18">
                  <c:v>29</c:v>
                </c:pt>
                <c:pt idx="19">
                  <c:v>24</c:v>
                </c:pt>
                <c:pt idx="20">
                  <c:v>23</c:v>
                </c:pt>
                <c:pt idx="21">
                  <c:v>22</c:v>
                </c:pt>
                <c:pt idx="22">
                  <c:v>21</c:v>
                </c:pt>
                <c:pt idx="23">
                  <c:v>18</c:v>
                </c:pt>
                <c:pt idx="24">
                  <c:v>12</c:v>
                </c:pt>
                <c:pt idx="25">
                  <c:v>11</c:v>
                </c:pt>
                <c:pt idx="26">
                  <c:v>11</c:v>
                </c:pt>
                <c:pt idx="27">
                  <c:v>10</c:v>
                </c:pt>
                <c:pt idx="28">
                  <c:v>10</c:v>
                </c:pt>
                <c:pt idx="29">
                  <c:v>9</c:v>
                </c:pt>
                <c:pt idx="30">
                  <c:v>6</c:v>
                </c:pt>
                <c:pt idx="31">
                  <c:v>5</c:v>
                </c:pt>
                <c:pt idx="32">
                  <c:v>1</c:v>
                </c:pt>
              </c:numCache>
            </c:numRef>
          </c:val>
          <c:extLst>
            <c:ext xmlns:c16="http://schemas.microsoft.com/office/drawing/2014/chart" uri="{C3380CC4-5D6E-409C-BE32-E72D297353CC}">
              <c16:uniqueId val="{0000000C-D61F-4C76-94AD-AADB83DB1AF8}"/>
            </c:ext>
          </c:extLst>
        </c:ser>
        <c:dLbls>
          <c:showLegendKey val="0"/>
          <c:showVal val="0"/>
          <c:showCatName val="0"/>
          <c:showSerName val="0"/>
          <c:showPercent val="0"/>
          <c:showBubbleSize val="0"/>
        </c:dLbls>
        <c:gapWidth val="150"/>
        <c:axId val="282444768"/>
        <c:axId val="1634069600"/>
      </c:barChart>
      <c:catAx>
        <c:axId val="2824447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69600"/>
        <c:crosses val="autoZero"/>
        <c:auto val="1"/>
        <c:lblAlgn val="ctr"/>
        <c:lblOffset val="100"/>
        <c:noMultiLvlLbl val="0"/>
      </c:catAx>
      <c:valAx>
        <c:axId val="16340696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24447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Zacatecas</c:v>
                </c:pt>
                <c:pt idx="6">
                  <c:v>Guerrero</c:v>
                </c:pt>
                <c:pt idx="7">
                  <c:v>Tamaulipas</c:v>
                </c:pt>
                <c:pt idx="8">
                  <c:v>Estado de México</c:v>
                </c:pt>
                <c:pt idx="9">
                  <c:v>Veracruz de Ignacio de la Llave</c:v>
                </c:pt>
                <c:pt idx="10">
                  <c:v>Extranjeros</c:v>
                </c:pt>
                <c:pt idx="11">
                  <c:v>Ciudad de México</c:v>
                </c:pt>
                <c:pt idx="12">
                  <c:v>San Luis Potosí</c:v>
                </c:pt>
                <c:pt idx="13">
                  <c:v>Chiapas</c:v>
                </c:pt>
                <c:pt idx="14">
                  <c:v>Hidalgo</c:v>
                </c:pt>
                <c:pt idx="15">
                  <c:v>Michoacán de Ocampo</c:v>
                </c:pt>
                <c:pt idx="16">
                  <c:v>Nayarit</c:v>
                </c:pt>
                <c:pt idx="17">
                  <c:v>Aguascalientes</c:v>
                </c:pt>
                <c:pt idx="18">
                  <c:v>Baja California</c:v>
                </c:pt>
                <c:pt idx="19">
                  <c:v>Baja California Sur</c:v>
                </c:pt>
                <c:pt idx="20">
                  <c:v>Campeche</c:v>
                </c:pt>
                <c:pt idx="21">
                  <c:v>Colima</c:v>
                </c:pt>
                <c:pt idx="22">
                  <c:v>Guanajuato</c:v>
                </c:pt>
                <c:pt idx="23">
                  <c:v>Jalisco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31</c:v>
                </c:pt>
                <c:pt idx="1">
                  <c:v>27</c:v>
                </c:pt>
                <c:pt idx="2">
                  <c:v>12</c:v>
                </c:pt>
                <c:pt idx="3">
                  <c:v>12</c:v>
                </c:pt>
                <c:pt idx="4">
                  <c:v>11</c:v>
                </c:pt>
                <c:pt idx="5">
                  <c:v>6</c:v>
                </c:pt>
                <c:pt idx="6">
                  <c:v>5</c:v>
                </c:pt>
                <c:pt idx="7">
                  <c:v>5</c:v>
                </c:pt>
                <c:pt idx="8">
                  <c:v>4</c:v>
                </c:pt>
                <c:pt idx="9">
                  <c:v>4</c:v>
                </c:pt>
                <c:pt idx="10">
                  <c:v>3</c:v>
                </c:pt>
                <c:pt idx="11">
                  <c:v>2</c:v>
                </c:pt>
                <c:pt idx="12">
                  <c:v>2</c:v>
                </c:pt>
                <c:pt idx="13">
                  <c:v>1</c:v>
                </c:pt>
                <c:pt idx="14">
                  <c:v>1</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94E1-49A2-A09E-358EE736827D}"/>
            </c:ext>
          </c:extLst>
        </c:ser>
        <c:dLbls>
          <c:showLegendKey val="0"/>
          <c:showVal val="0"/>
          <c:showCatName val="0"/>
          <c:showSerName val="0"/>
          <c:showPercent val="0"/>
          <c:showBubbleSize val="0"/>
        </c:dLbls>
        <c:gapWidth val="150"/>
        <c:axId val="285817056"/>
        <c:axId val="1634052240"/>
      </c:barChart>
      <c:catAx>
        <c:axId val="2858170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52240"/>
        <c:crosses val="autoZero"/>
        <c:auto val="1"/>
        <c:lblAlgn val="ctr"/>
        <c:lblOffset val="100"/>
        <c:noMultiLvlLbl val="0"/>
      </c:catAx>
      <c:valAx>
        <c:axId val="16340522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170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Guanajuato</c:v>
                </c:pt>
                <c:pt idx="6">
                  <c:v>Ciudad de México</c:v>
                </c:pt>
                <c:pt idx="7">
                  <c:v>Chihuahua</c:v>
                </c:pt>
                <c:pt idx="8">
                  <c:v>Jalisco</c:v>
                </c:pt>
                <c:pt idx="9">
                  <c:v>Guerrero</c:v>
                </c:pt>
                <c:pt idx="10">
                  <c:v>Nayarit</c:v>
                </c:pt>
                <c:pt idx="11">
                  <c:v>Tamaulipas</c:v>
                </c:pt>
                <c:pt idx="12">
                  <c:v>Veracruz de Ignacio de la Llave</c:v>
                </c:pt>
                <c:pt idx="13">
                  <c:v>Durango</c:v>
                </c:pt>
                <c:pt idx="14">
                  <c:v>Nuevo León</c:v>
                </c:pt>
                <c:pt idx="15">
                  <c:v>Estado de México</c:v>
                </c:pt>
                <c:pt idx="16">
                  <c:v>Chiapas</c:v>
                </c:pt>
                <c:pt idx="17">
                  <c:v>Oaxaca</c:v>
                </c:pt>
                <c:pt idx="18">
                  <c:v>Extranjeros</c:v>
                </c:pt>
                <c:pt idx="19">
                  <c:v>Aguascalientes</c:v>
                </c:pt>
                <c:pt idx="20">
                  <c:v>Colima</c:v>
                </c:pt>
                <c:pt idx="21">
                  <c:v>Querétaro</c:v>
                </c:pt>
                <c:pt idx="22">
                  <c:v>San Luis Potosí</c:v>
                </c:pt>
                <c:pt idx="23">
                  <c:v>Tabasco</c:v>
                </c:pt>
                <c:pt idx="24">
                  <c:v>Coahuila de Zaragoza</c:v>
                </c:pt>
                <c:pt idx="25">
                  <c:v>Hidalgo</c:v>
                </c:pt>
                <c:pt idx="26">
                  <c:v>Morelos</c:v>
                </c:pt>
                <c:pt idx="27">
                  <c:v>Puebla</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219</c:v>
                </c:pt>
                <c:pt idx="1">
                  <c:v>56</c:v>
                </c:pt>
                <c:pt idx="2">
                  <c:v>46</c:v>
                </c:pt>
                <c:pt idx="3">
                  <c:v>28</c:v>
                </c:pt>
                <c:pt idx="4">
                  <c:v>24</c:v>
                </c:pt>
                <c:pt idx="5">
                  <c:v>19</c:v>
                </c:pt>
                <c:pt idx="6">
                  <c:v>17</c:v>
                </c:pt>
                <c:pt idx="7">
                  <c:v>16</c:v>
                </c:pt>
                <c:pt idx="8">
                  <c:v>16</c:v>
                </c:pt>
                <c:pt idx="9">
                  <c:v>15</c:v>
                </c:pt>
                <c:pt idx="10">
                  <c:v>15</c:v>
                </c:pt>
                <c:pt idx="11">
                  <c:v>15</c:v>
                </c:pt>
                <c:pt idx="12">
                  <c:v>11</c:v>
                </c:pt>
                <c:pt idx="13">
                  <c:v>10</c:v>
                </c:pt>
                <c:pt idx="14">
                  <c:v>10</c:v>
                </c:pt>
                <c:pt idx="15">
                  <c:v>7</c:v>
                </c:pt>
                <c:pt idx="16">
                  <c:v>4</c:v>
                </c:pt>
                <c:pt idx="17">
                  <c:v>4</c:v>
                </c:pt>
                <c:pt idx="18">
                  <c:v>4</c:v>
                </c:pt>
                <c:pt idx="19">
                  <c:v>3</c:v>
                </c:pt>
                <c:pt idx="20">
                  <c:v>3</c:v>
                </c:pt>
                <c:pt idx="21">
                  <c:v>3</c:v>
                </c:pt>
                <c:pt idx="22">
                  <c:v>3</c:v>
                </c:pt>
                <c:pt idx="23">
                  <c:v>3</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AAE5-4CF0-BC8E-78CCFA490CCC}"/>
            </c:ext>
          </c:extLst>
        </c:ser>
        <c:dLbls>
          <c:showLegendKey val="0"/>
          <c:showVal val="0"/>
          <c:showCatName val="0"/>
          <c:showSerName val="0"/>
          <c:showPercent val="0"/>
          <c:showBubbleSize val="0"/>
        </c:dLbls>
        <c:gapWidth val="150"/>
        <c:axId val="285818976"/>
        <c:axId val="1634067120"/>
      </c:barChart>
      <c:catAx>
        <c:axId val="2858189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67120"/>
        <c:crosses val="autoZero"/>
        <c:auto val="1"/>
        <c:lblAlgn val="ctr"/>
        <c:lblOffset val="100"/>
        <c:noMultiLvlLbl val="0"/>
      </c:catAx>
      <c:valAx>
        <c:axId val="16340671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189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Chihuahua</c:v>
                </c:pt>
                <c:pt idx="3">
                  <c:v>Tamaulipas</c:v>
                </c:pt>
                <c:pt idx="4">
                  <c:v>Durango</c:v>
                </c:pt>
                <c:pt idx="5">
                  <c:v>Veracruz de Ignacio de la Llave</c:v>
                </c:pt>
                <c:pt idx="6">
                  <c:v>Extranjeros</c:v>
                </c:pt>
                <c:pt idx="7">
                  <c:v>Michoacán de Ocampo</c:v>
                </c:pt>
                <c:pt idx="8">
                  <c:v>Baja California</c:v>
                </c:pt>
                <c:pt idx="9">
                  <c:v>Nuevo León</c:v>
                </c:pt>
                <c:pt idx="10">
                  <c:v>Ciudad de México</c:v>
                </c:pt>
                <c:pt idx="11">
                  <c:v>Jalisco</c:v>
                </c:pt>
                <c:pt idx="12">
                  <c:v>Tabasco</c:v>
                </c:pt>
                <c:pt idx="13">
                  <c:v>Guerrero</c:v>
                </c:pt>
                <c:pt idx="14">
                  <c:v>Coahuila de Zaragoza</c:v>
                </c:pt>
                <c:pt idx="15">
                  <c:v>Estado de México</c:v>
                </c:pt>
                <c:pt idx="16">
                  <c:v>San Luis Potosí</c:v>
                </c:pt>
                <c:pt idx="17">
                  <c:v>Oaxaca</c:v>
                </c:pt>
                <c:pt idx="18">
                  <c:v>Hidalgo</c:v>
                </c:pt>
                <c:pt idx="19">
                  <c:v>Morelos</c:v>
                </c:pt>
                <c:pt idx="20">
                  <c:v>Nayarit</c:v>
                </c:pt>
                <c:pt idx="21">
                  <c:v>Chiapas</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917</c:v>
                </c:pt>
                <c:pt idx="1">
                  <c:v>275</c:v>
                </c:pt>
                <c:pt idx="2">
                  <c:v>77</c:v>
                </c:pt>
                <c:pt idx="3">
                  <c:v>77</c:v>
                </c:pt>
                <c:pt idx="4">
                  <c:v>73</c:v>
                </c:pt>
                <c:pt idx="5">
                  <c:v>59</c:v>
                </c:pt>
                <c:pt idx="6">
                  <c:v>58</c:v>
                </c:pt>
                <c:pt idx="7">
                  <c:v>49</c:v>
                </c:pt>
                <c:pt idx="8">
                  <c:v>44</c:v>
                </c:pt>
                <c:pt idx="9">
                  <c:v>43</c:v>
                </c:pt>
                <c:pt idx="10">
                  <c:v>34</c:v>
                </c:pt>
                <c:pt idx="11">
                  <c:v>34</c:v>
                </c:pt>
                <c:pt idx="12">
                  <c:v>33</c:v>
                </c:pt>
                <c:pt idx="13">
                  <c:v>26</c:v>
                </c:pt>
                <c:pt idx="14">
                  <c:v>24</c:v>
                </c:pt>
                <c:pt idx="15">
                  <c:v>21</c:v>
                </c:pt>
                <c:pt idx="16">
                  <c:v>21</c:v>
                </c:pt>
                <c:pt idx="17">
                  <c:v>20</c:v>
                </c:pt>
                <c:pt idx="18">
                  <c:v>19</c:v>
                </c:pt>
                <c:pt idx="19">
                  <c:v>19</c:v>
                </c:pt>
                <c:pt idx="20">
                  <c:v>19</c:v>
                </c:pt>
                <c:pt idx="21">
                  <c:v>16</c:v>
                </c:pt>
                <c:pt idx="22">
                  <c:v>13</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65E3-495B-8665-25D9CD8A530C}"/>
            </c:ext>
          </c:extLst>
        </c:ser>
        <c:dLbls>
          <c:showLegendKey val="0"/>
          <c:showVal val="0"/>
          <c:showCatName val="0"/>
          <c:showSerName val="0"/>
          <c:showPercent val="0"/>
          <c:showBubbleSize val="0"/>
        </c:dLbls>
        <c:gapWidth val="150"/>
        <c:axId val="285818016"/>
        <c:axId val="1634079520"/>
      </c:barChart>
      <c:catAx>
        <c:axId val="2858180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79520"/>
        <c:crosses val="autoZero"/>
        <c:auto val="1"/>
        <c:lblAlgn val="ctr"/>
        <c:lblOffset val="100"/>
        <c:noMultiLvlLbl val="0"/>
      </c:catAx>
      <c:valAx>
        <c:axId val="16340795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180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Chihuahua</c:v>
                </c:pt>
                <c:pt idx="7">
                  <c:v>Veracruz de Ignacio de la Llave</c:v>
                </c:pt>
                <c:pt idx="8">
                  <c:v>Zacatecas</c:v>
                </c:pt>
                <c:pt idx="9">
                  <c:v>San Luis Potosí</c:v>
                </c:pt>
                <c:pt idx="10">
                  <c:v>Nuevo León</c:v>
                </c:pt>
                <c:pt idx="11">
                  <c:v>Querétaro</c:v>
                </c:pt>
                <c:pt idx="12">
                  <c:v>Guerrero</c:v>
                </c:pt>
                <c:pt idx="13">
                  <c:v>Aguascalientes</c:v>
                </c:pt>
                <c:pt idx="14">
                  <c:v>Sinaloa</c:v>
                </c:pt>
                <c:pt idx="15">
                  <c:v>Extranjeros</c:v>
                </c:pt>
                <c:pt idx="16">
                  <c:v>Tabasco</c:v>
                </c:pt>
                <c:pt idx="17">
                  <c:v>Colima</c:v>
                </c:pt>
                <c:pt idx="18">
                  <c:v>Durango</c:v>
                </c:pt>
                <c:pt idx="19">
                  <c:v>Coahuila de Zaragoza</c:v>
                </c:pt>
                <c:pt idx="20">
                  <c:v>Hidalgo</c:v>
                </c:pt>
                <c:pt idx="21">
                  <c:v>Nayarit</c:v>
                </c:pt>
                <c:pt idx="22">
                  <c:v>Morelos</c:v>
                </c:pt>
                <c:pt idx="23">
                  <c:v>Puebla</c:v>
                </c:pt>
                <c:pt idx="24">
                  <c:v>Oaxaca</c:v>
                </c:pt>
                <c:pt idx="25">
                  <c:v>Chiapas</c:v>
                </c:pt>
                <c:pt idx="26">
                  <c:v>Yucatán</c:v>
                </c:pt>
                <c:pt idx="27">
                  <c:v>Baja California</c:v>
                </c:pt>
                <c:pt idx="28">
                  <c:v>Tlaxcala</c:v>
                </c:pt>
                <c:pt idx="29">
                  <c:v>Quintana Roo</c:v>
                </c:pt>
                <c:pt idx="30">
                  <c:v>Sonora</c:v>
                </c:pt>
                <c:pt idx="31">
                  <c:v>Campeche</c:v>
                </c:pt>
                <c:pt idx="32">
                  <c:v>Baja California Sur</c:v>
                </c:pt>
              </c:strCache>
            </c:strRef>
          </c:cat>
          <c:val>
            <c:numRef>
              <c:f>'Pág-34-Tab-CF (12)'!$N$10:$N$42</c:f>
              <c:numCache>
                <c:formatCode>General</c:formatCode>
                <c:ptCount val="33"/>
                <c:pt idx="0">
                  <c:v>521</c:v>
                </c:pt>
                <c:pt idx="1">
                  <c:v>166</c:v>
                </c:pt>
                <c:pt idx="2">
                  <c:v>152</c:v>
                </c:pt>
                <c:pt idx="3">
                  <c:v>141</c:v>
                </c:pt>
                <c:pt idx="4">
                  <c:v>118</c:v>
                </c:pt>
                <c:pt idx="5">
                  <c:v>97</c:v>
                </c:pt>
                <c:pt idx="6">
                  <c:v>85</c:v>
                </c:pt>
                <c:pt idx="7">
                  <c:v>83</c:v>
                </c:pt>
                <c:pt idx="8">
                  <c:v>64</c:v>
                </c:pt>
                <c:pt idx="9">
                  <c:v>54</c:v>
                </c:pt>
                <c:pt idx="10">
                  <c:v>52</c:v>
                </c:pt>
                <c:pt idx="11">
                  <c:v>50</c:v>
                </c:pt>
                <c:pt idx="12">
                  <c:v>45</c:v>
                </c:pt>
                <c:pt idx="13">
                  <c:v>31</c:v>
                </c:pt>
                <c:pt idx="14">
                  <c:v>29</c:v>
                </c:pt>
                <c:pt idx="15">
                  <c:v>27</c:v>
                </c:pt>
                <c:pt idx="16">
                  <c:v>24</c:v>
                </c:pt>
                <c:pt idx="17">
                  <c:v>20</c:v>
                </c:pt>
                <c:pt idx="18">
                  <c:v>20</c:v>
                </c:pt>
                <c:pt idx="19">
                  <c:v>19</c:v>
                </c:pt>
                <c:pt idx="20">
                  <c:v>17</c:v>
                </c:pt>
                <c:pt idx="21">
                  <c:v>17</c:v>
                </c:pt>
                <c:pt idx="22">
                  <c:v>16</c:v>
                </c:pt>
                <c:pt idx="23">
                  <c:v>15</c:v>
                </c:pt>
                <c:pt idx="24">
                  <c:v>13</c:v>
                </c:pt>
                <c:pt idx="25">
                  <c:v>12</c:v>
                </c:pt>
                <c:pt idx="26">
                  <c:v>10</c:v>
                </c:pt>
                <c:pt idx="27">
                  <c:v>9</c:v>
                </c:pt>
                <c:pt idx="28">
                  <c:v>9</c:v>
                </c:pt>
                <c:pt idx="29">
                  <c:v>7</c:v>
                </c:pt>
                <c:pt idx="30">
                  <c:v>7</c:v>
                </c:pt>
                <c:pt idx="31">
                  <c:v>3</c:v>
                </c:pt>
                <c:pt idx="32">
                  <c:v>1</c:v>
                </c:pt>
              </c:numCache>
            </c:numRef>
          </c:val>
          <c:extLst>
            <c:ext xmlns:c16="http://schemas.microsoft.com/office/drawing/2014/chart" uri="{C3380CC4-5D6E-409C-BE32-E72D297353CC}">
              <c16:uniqueId val="{0000000C-AD8D-4E51-AEA0-E94B0F9631C0}"/>
            </c:ext>
          </c:extLst>
        </c:ser>
        <c:dLbls>
          <c:showLegendKey val="0"/>
          <c:showVal val="0"/>
          <c:showCatName val="0"/>
          <c:showSerName val="0"/>
          <c:showPercent val="0"/>
          <c:showBubbleSize val="0"/>
        </c:dLbls>
        <c:gapWidth val="150"/>
        <c:axId val="285824256"/>
        <c:axId val="1634071088"/>
      </c:barChart>
      <c:catAx>
        <c:axId val="2858242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71088"/>
        <c:crosses val="autoZero"/>
        <c:auto val="1"/>
        <c:lblAlgn val="ctr"/>
        <c:lblOffset val="100"/>
        <c:noMultiLvlLbl val="0"/>
      </c:catAx>
      <c:valAx>
        <c:axId val="16340710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24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Guanajuato</c:v>
                </c:pt>
                <c:pt idx="5">
                  <c:v>Estado de México</c:v>
                </c:pt>
                <c:pt idx="6">
                  <c:v>Tamaulipas</c:v>
                </c:pt>
                <c:pt idx="7">
                  <c:v>Zacatecas</c:v>
                </c:pt>
                <c:pt idx="8">
                  <c:v>Nuevo León</c:v>
                </c:pt>
                <c:pt idx="9">
                  <c:v>Puebla</c:v>
                </c:pt>
                <c:pt idx="10">
                  <c:v>Jalisco</c:v>
                </c:pt>
                <c:pt idx="11">
                  <c:v>Michoacán de Ocampo</c:v>
                </c:pt>
                <c:pt idx="12">
                  <c:v>Tabasco</c:v>
                </c:pt>
                <c:pt idx="13">
                  <c:v>Chiapas</c:v>
                </c:pt>
                <c:pt idx="14">
                  <c:v>San Luis Potosí</c:v>
                </c:pt>
                <c:pt idx="15">
                  <c:v>Extranjeros</c:v>
                </c:pt>
                <c:pt idx="16">
                  <c:v>Sinaloa</c:v>
                </c:pt>
                <c:pt idx="17">
                  <c:v>Chihuahua</c:v>
                </c:pt>
                <c:pt idx="18">
                  <c:v>Quintana Roo</c:v>
                </c:pt>
                <c:pt idx="19">
                  <c:v>Hidalgo</c:v>
                </c:pt>
                <c:pt idx="20">
                  <c:v>Morelos</c:v>
                </c:pt>
                <c:pt idx="21">
                  <c:v>Baja California</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307</c:v>
                </c:pt>
                <c:pt idx="1">
                  <c:v>297</c:v>
                </c:pt>
                <c:pt idx="2">
                  <c:v>207</c:v>
                </c:pt>
                <c:pt idx="3">
                  <c:v>162</c:v>
                </c:pt>
                <c:pt idx="4">
                  <c:v>161</c:v>
                </c:pt>
                <c:pt idx="5">
                  <c:v>148</c:v>
                </c:pt>
                <c:pt idx="6">
                  <c:v>97</c:v>
                </c:pt>
                <c:pt idx="7">
                  <c:v>95</c:v>
                </c:pt>
                <c:pt idx="8">
                  <c:v>89</c:v>
                </c:pt>
                <c:pt idx="9">
                  <c:v>88</c:v>
                </c:pt>
                <c:pt idx="10">
                  <c:v>66</c:v>
                </c:pt>
                <c:pt idx="11">
                  <c:v>59</c:v>
                </c:pt>
                <c:pt idx="12">
                  <c:v>59</c:v>
                </c:pt>
                <c:pt idx="13">
                  <c:v>57</c:v>
                </c:pt>
                <c:pt idx="14">
                  <c:v>43</c:v>
                </c:pt>
                <c:pt idx="15">
                  <c:v>43</c:v>
                </c:pt>
                <c:pt idx="16">
                  <c:v>40</c:v>
                </c:pt>
                <c:pt idx="17">
                  <c:v>36</c:v>
                </c:pt>
                <c:pt idx="18">
                  <c:v>29</c:v>
                </c:pt>
                <c:pt idx="19">
                  <c:v>25</c:v>
                </c:pt>
                <c:pt idx="20">
                  <c:v>23</c:v>
                </c:pt>
                <c:pt idx="21">
                  <c:v>22</c:v>
                </c:pt>
                <c:pt idx="22">
                  <c:v>22</c:v>
                </c:pt>
                <c:pt idx="23">
                  <c:v>17</c:v>
                </c:pt>
                <c:pt idx="24">
                  <c:v>16</c:v>
                </c:pt>
                <c:pt idx="25">
                  <c:v>13</c:v>
                </c:pt>
                <c:pt idx="26">
                  <c:v>13</c:v>
                </c:pt>
                <c:pt idx="27">
                  <c:v>12</c:v>
                </c:pt>
                <c:pt idx="28">
                  <c:v>10</c:v>
                </c:pt>
                <c:pt idx="29">
                  <c:v>7</c:v>
                </c:pt>
                <c:pt idx="30">
                  <c:v>5</c:v>
                </c:pt>
                <c:pt idx="31">
                  <c:v>3</c:v>
                </c:pt>
                <c:pt idx="32">
                  <c:v>3</c:v>
                </c:pt>
              </c:numCache>
            </c:numRef>
          </c:val>
          <c:extLst>
            <c:ext xmlns:c16="http://schemas.microsoft.com/office/drawing/2014/chart" uri="{C3380CC4-5D6E-409C-BE32-E72D297353CC}">
              <c16:uniqueId val="{0000000C-517E-467C-BD81-E824E5C34A5C}"/>
            </c:ext>
          </c:extLst>
        </c:ser>
        <c:dLbls>
          <c:showLegendKey val="0"/>
          <c:showVal val="0"/>
          <c:showCatName val="0"/>
          <c:showSerName val="0"/>
          <c:showPercent val="0"/>
          <c:showBubbleSize val="0"/>
        </c:dLbls>
        <c:gapWidth val="150"/>
        <c:axId val="285825696"/>
        <c:axId val="1634066624"/>
      </c:barChart>
      <c:catAx>
        <c:axId val="28582569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66624"/>
        <c:crosses val="autoZero"/>
        <c:auto val="1"/>
        <c:lblAlgn val="ctr"/>
        <c:lblOffset val="100"/>
        <c:noMultiLvlLbl val="0"/>
      </c:catAx>
      <c:valAx>
        <c:axId val="16340666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256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Nuevo León</c:v>
                </c:pt>
                <c:pt idx="8">
                  <c:v>Chihuahua</c:v>
                </c:pt>
                <c:pt idx="9">
                  <c:v>Durango</c:v>
                </c:pt>
                <c:pt idx="10">
                  <c:v>Guanajuato</c:v>
                </c:pt>
                <c:pt idx="11">
                  <c:v>Puebla</c:v>
                </c:pt>
                <c:pt idx="12">
                  <c:v>Hidalgo</c:v>
                </c:pt>
                <c:pt idx="13">
                  <c:v>Michoacán de Ocampo</c:v>
                </c:pt>
                <c:pt idx="14">
                  <c:v>Extranjeros</c:v>
                </c:pt>
                <c:pt idx="15">
                  <c:v>Jalisco</c:v>
                </c:pt>
                <c:pt idx="16">
                  <c:v>Sinaloa</c:v>
                </c:pt>
                <c:pt idx="17">
                  <c:v>Tabasco</c:v>
                </c:pt>
                <c:pt idx="18">
                  <c:v>Baja California</c:v>
                </c:pt>
                <c:pt idx="19">
                  <c:v>Morelos</c:v>
                </c:pt>
                <c:pt idx="20">
                  <c:v>Oaxaca</c:v>
                </c:pt>
                <c:pt idx="21">
                  <c:v>San Luis Potosí</c:v>
                </c:pt>
                <c:pt idx="22">
                  <c:v>Tlaxcala</c:v>
                </c:pt>
                <c:pt idx="23">
                  <c:v>Sonora</c:v>
                </c:pt>
                <c:pt idx="24">
                  <c:v>Chiapas</c:v>
                </c:pt>
                <c:pt idx="25">
                  <c:v>Nayarit</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386</c:v>
                </c:pt>
                <c:pt idx="1">
                  <c:v>204</c:v>
                </c:pt>
                <c:pt idx="2">
                  <c:v>191</c:v>
                </c:pt>
                <c:pt idx="3">
                  <c:v>167</c:v>
                </c:pt>
                <c:pt idx="4">
                  <c:v>150</c:v>
                </c:pt>
                <c:pt idx="5">
                  <c:v>140</c:v>
                </c:pt>
                <c:pt idx="6">
                  <c:v>120</c:v>
                </c:pt>
                <c:pt idx="7">
                  <c:v>80</c:v>
                </c:pt>
                <c:pt idx="8">
                  <c:v>67</c:v>
                </c:pt>
                <c:pt idx="9">
                  <c:v>60</c:v>
                </c:pt>
                <c:pt idx="10">
                  <c:v>53</c:v>
                </c:pt>
                <c:pt idx="11">
                  <c:v>48</c:v>
                </c:pt>
                <c:pt idx="12">
                  <c:v>45</c:v>
                </c:pt>
                <c:pt idx="13">
                  <c:v>45</c:v>
                </c:pt>
                <c:pt idx="14">
                  <c:v>44</c:v>
                </c:pt>
                <c:pt idx="15">
                  <c:v>43</c:v>
                </c:pt>
                <c:pt idx="16">
                  <c:v>43</c:v>
                </c:pt>
                <c:pt idx="17">
                  <c:v>42</c:v>
                </c:pt>
                <c:pt idx="18">
                  <c:v>39</c:v>
                </c:pt>
                <c:pt idx="19">
                  <c:v>39</c:v>
                </c:pt>
                <c:pt idx="20">
                  <c:v>25</c:v>
                </c:pt>
                <c:pt idx="21">
                  <c:v>20</c:v>
                </c:pt>
                <c:pt idx="22">
                  <c:v>10</c:v>
                </c:pt>
                <c:pt idx="23">
                  <c:v>9</c:v>
                </c:pt>
                <c:pt idx="24">
                  <c:v>8</c:v>
                </c:pt>
                <c:pt idx="25">
                  <c:v>8</c:v>
                </c:pt>
                <c:pt idx="26">
                  <c:v>6</c:v>
                </c:pt>
                <c:pt idx="27">
                  <c:v>5</c:v>
                </c:pt>
                <c:pt idx="28">
                  <c:v>5</c:v>
                </c:pt>
                <c:pt idx="29">
                  <c:v>5</c:v>
                </c:pt>
                <c:pt idx="30">
                  <c:v>3</c:v>
                </c:pt>
                <c:pt idx="31">
                  <c:v>1</c:v>
                </c:pt>
                <c:pt idx="32">
                  <c:v>0</c:v>
                </c:pt>
              </c:numCache>
            </c:numRef>
          </c:val>
          <c:extLst>
            <c:ext xmlns:c16="http://schemas.microsoft.com/office/drawing/2014/chart" uri="{C3380CC4-5D6E-409C-BE32-E72D297353CC}">
              <c16:uniqueId val="{0000000C-01E1-4640-B191-D53DF341B3BE}"/>
            </c:ext>
          </c:extLst>
        </c:ser>
        <c:dLbls>
          <c:showLegendKey val="0"/>
          <c:showVal val="0"/>
          <c:showCatName val="0"/>
          <c:showSerName val="0"/>
          <c:showPercent val="0"/>
          <c:showBubbleSize val="0"/>
        </c:dLbls>
        <c:gapWidth val="150"/>
        <c:axId val="285821376"/>
        <c:axId val="1634070096"/>
      </c:barChart>
      <c:catAx>
        <c:axId val="2858213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70096"/>
        <c:crosses val="autoZero"/>
        <c:auto val="1"/>
        <c:lblAlgn val="ctr"/>
        <c:lblOffset val="100"/>
        <c:noMultiLvlLbl val="0"/>
      </c:catAx>
      <c:valAx>
        <c:axId val="163407009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213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13,389</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251</c:v>
                </c:pt>
                <c:pt idx="1">
                  <c:v>1534</c:v>
                </c:pt>
                <c:pt idx="2">
                  <c:v>34</c:v>
                </c:pt>
                <c:pt idx="3">
                  <c:v>47</c:v>
                </c:pt>
                <c:pt idx="4">
                  <c:v>258</c:v>
                </c:pt>
                <c:pt idx="5">
                  <c:v>573</c:v>
                </c:pt>
                <c:pt idx="6">
                  <c:v>1762</c:v>
                </c:pt>
                <c:pt idx="7">
                  <c:v>658</c:v>
                </c:pt>
                <c:pt idx="8">
                  <c:v>77</c:v>
                </c:pt>
                <c:pt idx="9">
                  <c:v>177</c:v>
                </c:pt>
                <c:pt idx="10">
                  <c:v>1294</c:v>
                </c:pt>
                <c:pt idx="11">
                  <c:v>781</c:v>
                </c:pt>
                <c:pt idx="12">
                  <c:v>69</c:v>
                </c:pt>
                <c:pt idx="13">
                  <c:v>202</c:v>
                </c:pt>
                <c:pt idx="14">
                  <c:v>378</c:v>
                </c:pt>
                <c:pt idx="15">
                  <c:v>170</c:v>
                </c:pt>
                <c:pt idx="16">
                  <c:v>97</c:v>
                </c:pt>
                <c:pt idx="17">
                  <c:v>395</c:v>
                </c:pt>
                <c:pt idx="18">
                  <c:v>766</c:v>
                </c:pt>
                <c:pt idx="19">
                  <c:v>98</c:v>
                </c:pt>
                <c:pt idx="20">
                  <c:v>397</c:v>
                </c:pt>
                <c:pt idx="21">
                  <c:v>191</c:v>
                </c:pt>
                <c:pt idx="22">
                  <c:v>251</c:v>
                </c:pt>
                <c:pt idx="23">
                  <c:v>343</c:v>
                </c:pt>
                <c:pt idx="24">
                  <c:v>154</c:v>
                </c:pt>
                <c:pt idx="25">
                  <c:v>1008</c:v>
                </c:pt>
                <c:pt idx="26">
                  <c:v>142</c:v>
                </c:pt>
                <c:pt idx="27">
                  <c:v>42</c:v>
                </c:pt>
                <c:pt idx="28">
                  <c:v>36</c:v>
                </c:pt>
                <c:pt idx="29">
                  <c:v>206</c:v>
                </c:pt>
                <c:pt idx="30">
                  <c:v>90</c:v>
                </c:pt>
                <c:pt idx="31">
                  <c:v>179</c:v>
                </c:pt>
                <c:pt idx="32">
                  <c:v>27</c:v>
                </c:pt>
                <c:pt idx="33">
                  <c:v>120</c:v>
                </c:pt>
                <c:pt idx="34">
                  <c:v>5</c:v>
                </c:pt>
                <c:pt idx="35">
                  <c:v>0</c:v>
                </c:pt>
                <c:pt idx="36">
                  <c:v>30</c:v>
                </c:pt>
                <c:pt idx="37">
                  <c:v>48</c:v>
                </c:pt>
                <c:pt idx="38">
                  <c:v>20</c:v>
                </c:pt>
                <c:pt idx="39">
                  <c:v>177</c:v>
                </c:pt>
                <c:pt idx="40">
                  <c:v>95</c:v>
                </c:pt>
                <c:pt idx="41">
                  <c:v>144</c:v>
                </c:pt>
                <c:pt idx="42">
                  <c:v>17</c:v>
                </c:pt>
                <c:pt idx="43">
                  <c:v>27</c:v>
                </c:pt>
                <c:pt idx="44">
                  <c:v>18</c:v>
                </c:pt>
                <c:pt idx="45">
                  <c:v>1</c:v>
                </c:pt>
              </c:numCache>
            </c:numRef>
          </c:val>
          <c:extLst>
            <c:ext xmlns:c16="http://schemas.microsoft.com/office/drawing/2014/chart" uri="{C3380CC4-5D6E-409C-BE32-E72D297353CC}">
              <c16:uniqueId val="{00000000-FBF5-448A-8AE8-3D03BE16E981}"/>
            </c:ext>
          </c:extLst>
        </c:ser>
        <c:ser>
          <c:idx val="1"/>
          <c:order val="1"/>
          <c:tx>
            <c:v>EGRESOS: 13,877</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-260</c:v>
                </c:pt>
                <c:pt idx="1">
                  <c:v>-1742</c:v>
                </c:pt>
                <c:pt idx="2">
                  <c:v>-49</c:v>
                </c:pt>
                <c:pt idx="3">
                  <c:v>-40</c:v>
                </c:pt>
                <c:pt idx="4">
                  <c:v>-200</c:v>
                </c:pt>
                <c:pt idx="5">
                  <c:v>-580</c:v>
                </c:pt>
                <c:pt idx="6">
                  <c:v>-1873</c:v>
                </c:pt>
                <c:pt idx="7">
                  <c:v>-664</c:v>
                </c:pt>
                <c:pt idx="8">
                  <c:v>-71</c:v>
                </c:pt>
                <c:pt idx="9">
                  <c:v>-181</c:v>
                </c:pt>
                <c:pt idx="10">
                  <c:v>-1282</c:v>
                </c:pt>
                <c:pt idx="11">
                  <c:v>-1002</c:v>
                </c:pt>
                <c:pt idx="12">
                  <c:v>-74</c:v>
                </c:pt>
                <c:pt idx="13">
                  <c:v>-262</c:v>
                </c:pt>
                <c:pt idx="14">
                  <c:v>-404</c:v>
                </c:pt>
                <c:pt idx="15">
                  <c:v>-167</c:v>
                </c:pt>
                <c:pt idx="16">
                  <c:v>-77</c:v>
                </c:pt>
                <c:pt idx="17">
                  <c:v>-416</c:v>
                </c:pt>
                <c:pt idx="18">
                  <c:v>-818</c:v>
                </c:pt>
                <c:pt idx="19">
                  <c:v>-95</c:v>
                </c:pt>
                <c:pt idx="20">
                  <c:v>-588</c:v>
                </c:pt>
                <c:pt idx="21">
                  <c:v>-224</c:v>
                </c:pt>
                <c:pt idx="22">
                  <c:v>-225</c:v>
                </c:pt>
                <c:pt idx="23">
                  <c:v>-243</c:v>
                </c:pt>
                <c:pt idx="24">
                  <c:v>-162</c:v>
                </c:pt>
                <c:pt idx="25">
                  <c:v>-938</c:v>
                </c:pt>
                <c:pt idx="26">
                  <c:v>-209</c:v>
                </c:pt>
                <c:pt idx="27">
                  <c:v>-85</c:v>
                </c:pt>
                <c:pt idx="28">
                  <c:v>-39</c:v>
                </c:pt>
                <c:pt idx="29">
                  <c:v>-337</c:v>
                </c:pt>
                <c:pt idx="30">
                  <c:v>-68</c:v>
                </c:pt>
                <c:pt idx="31">
                  <c:v>-164</c:v>
                </c:pt>
                <c:pt idx="32">
                  <c:v>-9</c:v>
                </c:pt>
                <c:pt idx="33">
                  <c:v>-19</c:v>
                </c:pt>
                <c:pt idx="34">
                  <c:v>-19</c:v>
                </c:pt>
                <c:pt idx="35">
                  <c:v>-3</c:v>
                </c:pt>
                <c:pt idx="36">
                  <c:v>-26</c:v>
                </c:pt>
                <c:pt idx="37">
                  <c:v>-50</c:v>
                </c:pt>
                <c:pt idx="38">
                  <c:v>-70</c:v>
                </c:pt>
                <c:pt idx="39">
                  <c:v>-34</c:v>
                </c:pt>
                <c:pt idx="40">
                  <c:v>-10</c:v>
                </c:pt>
                <c:pt idx="41">
                  <c:v>-19</c:v>
                </c:pt>
                <c:pt idx="42">
                  <c:v>-25</c:v>
                </c:pt>
                <c:pt idx="43">
                  <c:v>-18</c:v>
                </c:pt>
                <c:pt idx="44">
                  <c:v>-35</c:v>
                </c:pt>
                <c:pt idx="45">
                  <c:v>-1</c:v>
                </c:pt>
              </c:numCache>
            </c:numRef>
          </c:val>
          <c:extLst>
            <c:ext xmlns:c16="http://schemas.microsoft.com/office/drawing/2014/chart" uri="{C3380CC4-5D6E-409C-BE32-E72D297353CC}">
              <c16:uniqueId val="{00000001-FBF5-448A-8AE8-3D03BE16E981}"/>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Veracruz de Ignacio de la Llave</c:v>
                </c:pt>
                <c:pt idx="2">
                  <c:v>Ciudad de México</c:v>
                </c:pt>
                <c:pt idx="3">
                  <c:v>Guanajuato</c:v>
                </c:pt>
                <c:pt idx="4">
                  <c:v>Tamaulipas</c:v>
                </c:pt>
                <c:pt idx="5">
                  <c:v>Nuevo León</c:v>
                </c:pt>
                <c:pt idx="6">
                  <c:v>Zacatecas</c:v>
                </c:pt>
                <c:pt idx="7">
                  <c:v>Chiapas</c:v>
                </c:pt>
                <c:pt idx="8">
                  <c:v>Guerrero</c:v>
                </c:pt>
                <c:pt idx="9">
                  <c:v>Jalisco</c:v>
                </c:pt>
                <c:pt idx="10">
                  <c:v>Michoacán de Ocampo</c:v>
                </c:pt>
                <c:pt idx="11">
                  <c:v>Tabasco</c:v>
                </c:pt>
                <c:pt idx="12">
                  <c:v>Puebla</c:v>
                </c:pt>
                <c:pt idx="13">
                  <c:v>Extranjeros</c:v>
                </c:pt>
                <c:pt idx="14">
                  <c:v>Chihuahua</c:v>
                </c:pt>
                <c:pt idx="15">
                  <c:v>San Luis Potosí</c:v>
                </c:pt>
                <c:pt idx="16">
                  <c:v>Hidalgo</c:v>
                </c:pt>
                <c:pt idx="17">
                  <c:v>Durango</c:v>
                </c:pt>
                <c:pt idx="18">
                  <c:v>Quintana Roo</c:v>
                </c:pt>
                <c:pt idx="19">
                  <c:v>Coahuila de Zaragoza</c:v>
                </c:pt>
                <c:pt idx="20">
                  <c:v>Sinaloa</c:v>
                </c:pt>
                <c:pt idx="21">
                  <c:v>Oaxaca</c:v>
                </c:pt>
                <c:pt idx="22">
                  <c:v>Morelos</c:v>
                </c:pt>
                <c:pt idx="23">
                  <c:v>Aguascalientes</c:v>
                </c:pt>
                <c:pt idx="24">
                  <c:v>Baja California</c:v>
                </c:pt>
                <c:pt idx="25">
                  <c:v>Sonora</c:v>
                </c:pt>
                <c:pt idx="26">
                  <c:v>Tlaxcala</c:v>
                </c:pt>
                <c:pt idx="27">
                  <c:v>Campeche</c:v>
                </c:pt>
                <c:pt idx="28">
                  <c:v>Nayarit</c:v>
                </c:pt>
                <c:pt idx="29">
                  <c:v>Querétaro</c:v>
                </c:pt>
                <c:pt idx="30">
                  <c:v>Yucatán</c:v>
                </c:pt>
                <c:pt idx="31">
                  <c:v>Colima</c:v>
                </c:pt>
                <c:pt idx="32">
                  <c:v>Baja California Sur</c:v>
                </c:pt>
              </c:strCache>
            </c:strRef>
          </c:cat>
          <c:val>
            <c:numRef>
              <c:f>'Pág-37-Tab-CF (15)'!$N$10:$N$42</c:f>
              <c:numCache>
                <c:formatCode>General</c:formatCode>
                <c:ptCount val="33"/>
                <c:pt idx="0">
                  <c:v>227</c:v>
                </c:pt>
                <c:pt idx="1">
                  <c:v>216</c:v>
                </c:pt>
                <c:pt idx="2">
                  <c:v>212</c:v>
                </c:pt>
                <c:pt idx="3">
                  <c:v>168</c:v>
                </c:pt>
                <c:pt idx="4">
                  <c:v>134</c:v>
                </c:pt>
                <c:pt idx="5">
                  <c:v>109</c:v>
                </c:pt>
                <c:pt idx="6">
                  <c:v>99</c:v>
                </c:pt>
                <c:pt idx="7">
                  <c:v>98</c:v>
                </c:pt>
                <c:pt idx="8">
                  <c:v>93</c:v>
                </c:pt>
                <c:pt idx="9">
                  <c:v>65</c:v>
                </c:pt>
                <c:pt idx="10">
                  <c:v>65</c:v>
                </c:pt>
                <c:pt idx="11">
                  <c:v>64</c:v>
                </c:pt>
                <c:pt idx="12">
                  <c:v>60</c:v>
                </c:pt>
                <c:pt idx="13">
                  <c:v>60</c:v>
                </c:pt>
                <c:pt idx="14">
                  <c:v>41</c:v>
                </c:pt>
                <c:pt idx="15">
                  <c:v>37</c:v>
                </c:pt>
                <c:pt idx="16">
                  <c:v>36</c:v>
                </c:pt>
                <c:pt idx="17">
                  <c:v>34</c:v>
                </c:pt>
                <c:pt idx="18">
                  <c:v>34</c:v>
                </c:pt>
                <c:pt idx="19">
                  <c:v>32</c:v>
                </c:pt>
                <c:pt idx="20">
                  <c:v>32</c:v>
                </c:pt>
                <c:pt idx="21">
                  <c:v>23</c:v>
                </c:pt>
                <c:pt idx="22">
                  <c:v>21</c:v>
                </c:pt>
                <c:pt idx="23">
                  <c:v>18</c:v>
                </c:pt>
                <c:pt idx="24">
                  <c:v>14</c:v>
                </c:pt>
                <c:pt idx="25">
                  <c:v>14</c:v>
                </c:pt>
                <c:pt idx="26">
                  <c:v>12</c:v>
                </c:pt>
                <c:pt idx="27">
                  <c:v>10</c:v>
                </c:pt>
                <c:pt idx="28">
                  <c:v>7</c:v>
                </c:pt>
                <c:pt idx="29">
                  <c:v>6</c:v>
                </c:pt>
                <c:pt idx="30">
                  <c:v>6</c:v>
                </c:pt>
                <c:pt idx="31">
                  <c:v>4</c:v>
                </c:pt>
                <c:pt idx="32">
                  <c:v>3</c:v>
                </c:pt>
              </c:numCache>
            </c:numRef>
          </c:val>
          <c:extLst>
            <c:ext xmlns:c16="http://schemas.microsoft.com/office/drawing/2014/chart" uri="{C3380CC4-5D6E-409C-BE32-E72D297353CC}">
              <c16:uniqueId val="{0000000C-905C-45DF-A977-C0758F9EECAA}"/>
            </c:ext>
          </c:extLst>
        </c:ser>
        <c:dLbls>
          <c:showLegendKey val="0"/>
          <c:showVal val="0"/>
          <c:showCatName val="0"/>
          <c:showSerName val="0"/>
          <c:showPercent val="0"/>
          <c:showBubbleSize val="0"/>
        </c:dLbls>
        <c:gapWidth val="150"/>
        <c:axId val="285810816"/>
        <c:axId val="1634050256"/>
      </c:barChart>
      <c:catAx>
        <c:axId val="2858108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50256"/>
        <c:crosses val="autoZero"/>
        <c:auto val="1"/>
        <c:lblAlgn val="ctr"/>
        <c:lblOffset val="100"/>
        <c:noMultiLvlLbl val="0"/>
      </c:catAx>
      <c:valAx>
        <c:axId val="163405025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108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Coahuila de Zaragoza</c:v>
                </c:pt>
                <c:pt idx="6">
                  <c:v>Tamaulipas</c:v>
                </c:pt>
                <c:pt idx="7">
                  <c:v>Chihuahua</c:v>
                </c:pt>
                <c:pt idx="8">
                  <c:v>Zacatecas</c:v>
                </c:pt>
                <c:pt idx="9">
                  <c:v>Guanajuato</c:v>
                </c:pt>
                <c:pt idx="10">
                  <c:v>Nuevo León</c:v>
                </c:pt>
                <c:pt idx="11">
                  <c:v>Puebla</c:v>
                </c:pt>
                <c:pt idx="12">
                  <c:v>Michoacán de Ocampo</c:v>
                </c:pt>
                <c:pt idx="13">
                  <c:v>Extranjeros</c:v>
                </c:pt>
                <c:pt idx="14">
                  <c:v>Jalisco</c:v>
                </c:pt>
                <c:pt idx="15">
                  <c:v>San Luis Potosí</c:v>
                </c:pt>
                <c:pt idx="16">
                  <c:v>Sonora</c:v>
                </c:pt>
                <c:pt idx="17">
                  <c:v>Hidalgo</c:v>
                </c:pt>
                <c:pt idx="18">
                  <c:v>Quintana Roo</c:v>
                </c:pt>
                <c:pt idx="19">
                  <c:v>Chiapas</c:v>
                </c:pt>
                <c:pt idx="20">
                  <c:v>Sinaloa</c:v>
                </c:pt>
                <c:pt idx="21">
                  <c:v>Tabasco</c:v>
                </c:pt>
                <c:pt idx="22">
                  <c:v>Durango</c:v>
                </c:pt>
                <c:pt idx="23">
                  <c:v>Oaxaca</c:v>
                </c:pt>
                <c:pt idx="24">
                  <c:v>Tlaxcala</c:v>
                </c:pt>
                <c:pt idx="25">
                  <c:v>Aguascalientes</c:v>
                </c:pt>
                <c:pt idx="26">
                  <c:v>Colima</c:v>
                </c:pt>
                <c:pt idx="27">
                  <c:v>Campeche</c:v>
                </c:pt>
                <c:pt idx="28">
                  <c:v>Yucatán</c:v>
                </c:pt>
                <c:pt idx="29">
                  <c:v>Nayarit</c:v>
                </c:pt>
                <c:pt idx="30">
                  <c:v>Querétaro</c:v>
                </c:pt>
                <c:pt idx="31">
                  <c:v>Baja California</c:v>
                </c:pt>
                <c:pt idx="32">
                  <c:v>Baja California Sur</c:v>
                </c:pt>
              </c:strCache>
            </c:strRef>
          </c:cat>
          <c:val>
            <c:numRef>
              <c:f>'Pág-38-Tab-CF (16)'!$N$10:$N$42</c:f>
              <c:numCache>
                <c:formatCode>General</c:formatCode>
                <c:ptCount val="33"/>
                <c:pt idx="0">
                  <c:v>201</c:v>
                </c:pt>
                <c:pt idx="1">
                  <c:v>165</c:v>
                </c:pt>
                <c:pt idx="2">
                  <c:v>107</c:v>
                </c:pt>
                <c:pt idx="3">
                  <c:v>68</c:v>
                </c:pt>
                <c:pt idx="4">
                  <c:v>64</c:v>
                </c:pt>
                <c:pt idx="5">
                  <c:v>63</c:v>
                </c:pt>
                <c:pt idx="6">
                  <c:v>56</c:v>
                </c:pt>
                <c:pt idx="7">
                  <c:v>54</c:v>
                </c:pt>
                <c:pt idx="8">
                  <c:v>53</c:v>
                </c:pt>
                <c:pt idx="9">
                  <c:v>51</c:v>
                </c:pt>
                <c:pt idx="10">
                  <c:v>42</c:v>
                </c:pt>
                <c:pt idx="11">
                  <c:v>38</c:v>
                </c:pt>
                <c:pt idx="12">
                  <c:v>36</c:v>
                </c:pt>
                <c:pt idx="13">
                  <c:v>29</c:v>
                </c:pt>
                <c:pt idx="14">
                  <c:v>22</c:v>
                </c:pt>
                <c:pt idx="15">
                  <c:v>18</c:v>
                </c:pt>
                <c:pt idx="16">
                  <c:v>18</c:v>
                </c:pt>
                <c:pt idx="17">
                  <c:v>16</c:v>
                </c:pt>
                <c:pt idx="18">
                  <c:v>15</c:v>
                </c:pt>
                <c:pt idx="19">
                  <c:v>14</c:v>
                </c:pt>
                <c:pt idx="20">
                  <c:v>14</c:v>
                </c:pt>
                <c:pt idx="21">
                  <c:v>14</c:v>
                </c:pt>
                <c:pt idx="22">
                  <c:v>12</c:v>
                </c:pt>
                <c:pt idx="23">
                  <c:v>9</c:v>
                </c:pt>
                <c:pt idx="24">
                  <c:v>9</c:v>
                </c:pt>
                <c:pt idx="25">
                  <c:v>6</c:v>
                </c:pt>
                <c:pt idx="26">
                  <c:v>6</c:v>
                </c:pt>
                <c:pt idx="27">
                  <c:v>4</c:v>
                </c:pt>
                <c:pt idx="28">
                  <c:v>3</c:v>
                </c:pt>
                <c:pt idx="29">
                  <c:v>2</c:v>
                </c:pt>
                <c:pt idx="30">
                  <c:v>2</c:v>
                </c:pt>
                <c:pt idx="31">
                  <c:v>1</c:v>
                </c:pt>
                <c:pt idx="32">
                  <c:v>0</c:v>
                </c:pt>
              </c:numCache>
            </c:numRef>
          </c:val>
          <c:extLst>
            <c:ext xmlns:c16="http://schemas.microsoft.com/office/drawing/2014/chart" uri="{C3380CC4-5D6E-409C-BE32-E72D297353CC}">
              <c16:uniqueId val="{0000000C-7D56-48A7-8B3C-C3229275458D}"/>
            </c:ext>
          </c:extLst>
        </c:ser>
        <c:dLbls>
          <c:showLegendKey val="0"/>
          <c:showVal val="0"/>
          <c:showCatName val="0"/>
          <c:showSerName val="0"/>
          <c:showPercent val="0"/>
          <c:showBubbleSize val="0"/>
        </c:dLbls>
        <c:gapWidth val="150"/>
        <c:axId val="285814176"/>
        <c:axId val="1634059680"/>
      </c:barChart>
      <c:catAx>
        <c:axId val="2858141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59680"/>
        <c:crosses val="autoZero"/>
        <c:auto val="1"/>
        <c:lblAlgn val="ctr"/>
        <c:lblOffset val="100"/>
        <c:noMultiLvlLbl val="0"/>
      </c:catAx>
      <c:valAx>
        <c:axId val="16340596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858141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Extranjeros</c:v>
                </c:pt>
                <c:pt idx="8">
                  <c:v>Zacatecas</c:v>
                </c:pt>
                <c:pt idx="9">
                  <c:v>Guanajuato</c:v>
                </c:pt>
                <c:pt idx="10">
                  <c:v>Sinaloa</c:v>
                </c:pt>
                <c:pt idx="11">
                  <c:v>Veracruz de Ignacio de la Llave</c:v>
                </c:pt>
                <c:pt idx="12">
                  <c:v>Durango</c:v>
                </c:pt>
                <c:pt idx="13">
                  <c:v>Morelos</c:v>
                </c:pt>
                <c:pt idx="14">
                  <c:v>Nayarit</c:v>
                </c:pt>
                <c:pt idx="15">
                  <c:v>Oaxaca</c:v>
                </c:pt>
                <c:pt idx="16">
                  <c:v>Coahuila de Zaragoza</c:v>
                </c:pt>
                <c:pt idx="17">
                  <c:v>Chiapas</c:v>
                </c:pt>
                <c:pt idx="18">
                  <c:v>Tabasco</c:v>
                </c:pt>
                <c:pt idx="19">
                  <c:v>San Luis Potosí</c:v>
                </c:pt>
                <c:pt idx="20">
                  <c:v>Quintana Roo</c:v>
                </c:pt>
                <c:pt idx="21">
                  <c:v>Baja California</c:v>
                </c:pt>
                <c:pt idx="22">
                  <c:v>Puebla</c:v>
                </c:pt>
                <c:pt idx="23">
                  <c:v>Sonora</c:v>
                </c:pt>
                <c:pt idx="24">
                  <c:v>Colima</c:v>
                </c:pt>
                <c:pt idx="25">
                  <c:v>Nuevo León</c:v>
                </c:pt>
                <c:pt idx="26">
                  <c:v>Hidalgo</c:v>
                </c:pt>
                <c:pt idx="27">
                  <c:v>Aguascalientes</c:v>
                </c:pt>
                <c:pt idx="28">
                  <c:v>Baja California Sur</c:v>
                </c:pt>
                <c:pt idx="29">
                  <c:v>Campeche</c:v>
                </c:pt>
                <c:pt idx="30">
                  <c:v>Tlaxcala</c:v>
                </c:pt>
                <c:pt idx="31">
                  <c:v>Yucatán</c:v>
                </c:pt>
                <c:pt idx="32">
                  <c:v>Querétaro</c:v>
                </c:pt>
              </c:strCache>
            </c:strRef>
          </c:cat>
          <c:val>
            <c:numRef>
              <c:f>'Pág-39-Tab-CF (17)'!$N$10:$N$42</c:f>
              <c:numCache>
                <c:formatCode>General</c:formatCode>
                <c:ptCount val="33"/>
                <c:pt idx="0">
                  <c:v>242</c:v>
                </c:pt>
                <c:pt idx="1">
                  <c:v>182</c:v>
                </c:pt>
                <c:pt idx="2">
                  <c:v>135</c:v>
                </c:pt>
                <c:pt idx="3">
                  <c:v>95</c:v>
                </c:pt>
                <c:pt idx="4">
                  <c:v>73</c:v>
                </c:pt>
                <c:pt idx="5">
                  <c:v>65</c:v>
                </c:pt>
                <c:pt idx="6">
                  <c:v>61</c:v>
                </c:pt>
                <c:pt idx="7">
                  <c:v>53</c:v>
                </c:pt>
                <c:pt idx="8">
                  <c:v>52</c:v>
                </c:pt>
                <c:pt idx="9">
                  <c:v>46</c:v>
                </c:pt>
                <c:pt idx="10">
                  <c:v>44</c:v>
                </c:pt>
                <c:pt idx="11">
                  <c:v>40</c:v>
                </c:pt>
                <c:pt idx="12">
                  <c:v>24</c:v>
                </c:pt>
                <c:pt idx="13">
                  <c:v>22</c:v>
                </c:pt>
                <c:pt idx="14">
                  <c:v>18</c:v>
                </c:pt>
                <c:pt idx="15">
                  <c:v>17</c:v>
                </c:pt>
                <c:pt idx="16">
                  <c:v>16</c:v>
                </c:pt>
                <c:pt idx="17">
                  <c:v>15</c:v>
                </c:pt>
                <c:pt idx="18">
                  <c:v>15</c:v>
                </c:pt>
                <c:pt idx="19">
                  <c:v>14</c:v>
                </c:pt>
                <c:pt idx="20">
                  <c:v>13</c:v>
                </c:pt>
                <c:pt idx="21">
                  <c:v>12</c:v>
                </c:pt>
                <c:pt idx="22">
                  <c:v>11</c:v>
                </c:pt>
                <c:pt idx="23">
                  <c:v>10</c:v>
                </c:pt>
                <c:pt idx="24">
                  <c:v>9</c:v>
                </c:pt>
                <c:pt idx="25">
                  <c:v>6</c:v>
                </c:pt>
                <c:pt idx="26">
                  <c:v>5</c:v>
                </c:pt>
                <c:pt idx="27">
                  <c:v>3</c:v>
                </c:pt>
                <c:pt idx="28">
                  <c:v>3</c:v>
                </c:pt>
                <c:pt idx="29">
                  <c:v>2</c:v>
                </c:pt>
                <c:pt idx="30">
                  <c:v>2</c:v>
                </c:pt>
                <c:pt idx="31">
                  <c:v>2</c:v>
                </c:pt>
                <c:pt idx="32">
                  <c:v>0</c:v>
                </c:pt>
              </c:numCache>
            </c:numRef>
          </c:val>
          <c:extLst>
            <c:ext xmlns:c16="http://schemas.microsoft.com/office/drawing/2014/chart" uri="{C3380CC4-5D6E-409C-BE32-E72D297353CC}">
              <c16:uniqueId val="{0000000C-2522-4D93-A61F-02D3895EDDF6}"/>
            </c:ext>
          </c:extLst>
        </c:ser>
        <c:dLbls>
          <c:showLegendKey val="0"/>
          <c:showVal val="0"/>
          <c:showCatName val="0"/>
          <c:showSerName val="0"/>
          <c:showPercent val="0"/>
          <c:showBubbleSize val="0"/>
        </c:dLbls>
        <c:gapWidth val="150"/>
        <c:axId val="374387504"/>
        <c:axId val="1634073072"/>
      </c:barChart>
      <c:catAx>
        <c:axId val="37438750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73072"/>
        <c:crosses val="autoZero"/>
        <c:auto val="1"/>
        <c:lblAlgn val="ctr"/>
        <c:lblOffset val="100"/>
        <c:noMultiLvlLbl val="0"/>
      </c:catAx>
      <c:valAx>
        <c:axId val="163407307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743875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Zacatecas</c:v>
                </c:pt>
                <c:pt idx="5">
                  <c:v>Ciudad de México</c:v>
                </c:pt>
                <c:pt idx="6">
                  <c:v>Extranjeros</c:v>
                </c:pt>
                <c:pt idx="7">
                  <c:v>Veracruz de Ignacio de la Llave</c:v>
                </c:pt>
                <c:pt idx="8">
                  <c:v>Estado de México</c:v>
                </c:pt>
                <c:pt idx="9">
                  <c:v>Guerrero</c:v>
                </c:pt>
                <c:pt idx="10">
                  <c:v>Michoacán de Ocampo</c:v>
                </c:pt>
                <c:pt idx="11">
                  <c:v>Guanajuato</c:v>
                </c:pt>
                <c:pt idx="12">
                  <c:v>Sinaloa</c:v>
                </c:pt>
                <c:pt idx="13">
                  <c:v>Durango</c:v>
                </c:pt>
                <c:pt idx="14">
                  <c:v>Sonora</c:v>
                </c:pt>
                <c:pt idx="15">
                  <c:v>Jalisco</c:v>
                </c:pt>
                <c:pt idx="16">
                  <c:v>San Luis Potosí</c:v>
                </c:pt>
                <c:pt idx="17">
                  <c:v>Baja California</c:v>
                </c:pt>
                <c:pt idx="18">
                  <c:v>Chiapas</c:v>
                </c:pt>
                <c:pt idx="19">
                  <c:v>Quintana Roo</c:v>
                </c:pt>
                <c:pt idx="20">
                  <c:v>Tabasco</c:v>
                </c:pt>
                <c:pt idx="21">
                  <c:v>Aguascalientes</c:v>
                </c:pt>
                <c:pt idx="22">
                  <c:v>Morelos</c:v>
                </c:pt>
                <c:pt idx="23">
                  <c:v>Puebla</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259</c:v>
                </c:pt>
                <c:pt idx="1">
                  <c:v>253</c:v>
                </c:pt>
                <c:pt idx="2">
                  <c:v>232</c:v>
                </c:pt>
                <c:pt idx="3">
                  <c:v>189</c:v>
                </c:pt>
                <c:pt idx="4">
                  <c:v>122</c:v>
                </c:pt>
                <c:pt idx="5">
                  <c:v>113</c:v>
                </c:pt>
                <c:pt idx="6">
                  <c:v>88</c:v>
                </c:pt>
                <c:pt idx="7">
                  <c:v>85</c:v>
                </c:pt>
                <c:pt idx="8">
                  <c:v>84</c:v>
                </c:pt>
                <c:pt idx="9">
                  <c:v>69</c:v>
                </c:pt>
                <c:pt idx="10">
                  <c:v>63</c:v>
                </c:pt>
                <c:pt idx="11">
                  <c:v>59</c:v>
                </c:pt>
                <c:pt idx="12">
                  <c:v>56</c:v>
                </c:pt>
                <c:pt idx="13">
                  <c:v>52</c:v>
                </c:pt>
                <c:pt idx="14">
                  <c:v>46</c:v>
                </c:pt>
                <c:pt idx="15">
                  <c:v>44</c:v>
                </c:pt>
                <c:pt idx="16">
                  <c:v>39</c:v>
                </c:pt>
                <c:pt idx="17">
                  <c:v>37</c:v>
                </c:pt>
                <c:pt idx="18">
                  <c:v>27</c:v>
                </c:pt>
                <c:pt idx="19">
                  <c:v>26</c:v>
                </c:pt>
                <c:pt idx="20">
                  <c:v>26</c:v>
                </c:pt>
                <c:pt idx="21">
                  <c:v>17</c:v>
                </c:pt>
                <c:pt idx="22">
                  <c:v>14</c:v>
                </c:pt>
                <c:pt idx="23">
                  <c:v>13</c:v>
                </c:pt>
                <c:pt idx="24">
                  <c:v>12</c:v>
                </c:pt>
                <c:pt idx="25">
                  <c:v>12</c:v>
                </c:pt>
                <c:pt idx="26">
                  <c:v>11</c:v>
                </c:pt>
                <c:pt idx="27">
                  <c:v>6</c:v>
                </c:pt>
                <c:pt idx="28">
                  <c:v>6</c:v>
                </c:pt>
                <c:pt idx="29">
                  <c:v>5</c:v>
                </c:pt>
                <c:pt idx="30">
                  <c:v>4</c:v>
                </c:pt>
                <c:pt idx="31">
                  <c:v>4</c:v>
                </c:pt>
                <c:pt idx="32">
                  <c:v>3</c:v>
                </c:pt>
              </c:numCache>
            </c:numRef>
          </c:val>
          <c:extLst>
            <c:ext xmlns:c16="http://schemas.microsoft.com/office/drawing/2014/chart" uri="{C3380CC4-5D6E-409C-BE32-E72D297353CC}">
              <c16:uniqueId val="{0000000C-77D0-4A99-91C1-FEDA48F2A3CB}"/>
            </c:ext>
          </c:extLst>
        </c:ser>
        <c:dLbls>
          <c:showLegendKey val="0"/>
          <c:showVal val="0"/>
          <c:showCatName val="0"/>
          <c:showSerName val="0"/>
          <c:showPercent val="0"/>
          <c:showBubbleSize val="0"/>
        </c:dLbls>
        <c:gapWidth val="150"/>
        <c:axId val="374387984"/>
        <c:axId val="1634056208"/>
      </c:barChart>
      <c:catAx>
        <c:axId val="3743879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56208"/>
        <c:crosses val="autoZero"/>
        <c:auto val="1"/>
        <c:lblAlgn val="ctr"/>
        <c:lblOffset val="100"/>
        <c:noMultiLvlLbl val="0"/>
      </c:catAx>
      <c:valAx>
        <c:axId val="16340562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743879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Guerrero</c:v>
                </c:pt>
                <c:pt idx="3">
                  <c:v>Tamaulipas</c:v>
                </c:pt>
                <c:pt idx="4">
                  <c:v>Chiapas</c:v>
                </c:pt>
                <c:pt idx="5">
                  <c:v>Puebla</c:v>
                </c:pt>
                <c:pt idx="6">
                  <c:v>Estado de México</c:v>
                </c:pt>
                <c:pt idx="7">
                  <c:v>Chihuahua</c:v>
                </c:pt>
                <c:pt idx="8">
                  <c:v>Morelos</c:v>
                </c:pt>
                <c:pt idx="9">
                  <c:v>Aguascalientes</c:v>
                </c:pt>
                <c:pt idx="10">
                  <c:v>Michoacán de Ocampo</c:v>
                </c:pt>
                <c:pt idx="11">
                  <c:v>Coahuila de Zaragoza</c:v>
                </c:pt>
                <c:pt idx="12">
                  <c:v>Durango</c:v>
                </c:pt>
                <c:pt idx="13">
                  <c:v>Guanajuato</c:v>
                </c:pt>
                <c:pt idx="14">
                  <c:v>Hidalgo</c:v>
                </c:pt>
                <c:pt idx="15">
                  <c:v>Nuevo León</c:v>
                </c:pt>
                <c:pt idx="16">
                  <c:v>Oaxaca</c:v>
                </c:pt>
                <c:pt idx="17">
                  <c:v>Zacatecas</c:v>
                </c:pt>
                <c:pt idx="18">
                  <c:v>Extranjeros</c:v>
                </c:pt>
                <c:pt idx="19">
                  <c:v>Baja California</c:v>
                </c:pt>
                <c:pt idx="20">
                  <c:v>Jalisco</c:v>
                </c:pt>
                <c:pt idx="21">
                  <c:v>Sinaloa</c:v>
                </c:pt>
                <c:pt idx="22">
                  <c:v>Sonora</c:v>
                </c:pt>
                <c:pt idx="23">
                  <c:v>Baja California Sur</c:v>
                </c:pt>
                <c:pt idx="24">
                  <c:v>Campeche</c:v>
                </c:pt>
                <c:pt idx="25">
                  <c:v>Nayarit</c:v>
                </c:pt>
                <c:pt idx="26">
                  <c:v>Quintana Roo</c:v>
                </c:pt>
                <c:pt idx="27">
                  <c:v>Tabasco</c:v>
                </c:pt>
                <c:pt idx="28">
                  <c:v>Tlaxcala</c:v>
                </c:pt>
                <c:pt idx="29">
                  <c:v>Yucatán</c:v>
                </c:pt>
                <c:pt idx="30">
                  <c:v>Colima</c:v>
                </c:pt>
                <c:pt idx="31">
                  <c:v>Querétaro</c:v>
                </c:pt>
                <c:pt idx="32">
                  <c:v>San Luis Potosí</c:v>
                </c:pt>
              </c:strCache>
            </c:strRef>
          </c:cat>
          <c:val>
            <c:numRef>
              <c:f>'Pág-41-Tab-CF (CFRPI)'!$N$10:$N$42</c:f>
              <c:numCache>
                <c:formatCode>General</c:formatCode>
                <c:ptCount val="33"/>
                <c:pt idx="0">
                  <c:v>16</c:v>
                </c:pt>
                <c:pt idx="1">
                  <c:v>14</c:v>
                </c:pt>
                <c:pt idx="2">
                  <c:v>10</c:v>
                </c:pt>
                <c:pt idx="3">
                  <c:v>10</c:v>
                </c:pt>
                <c:pt idx="4">
                  <c:v>8</c:v>
                </c:pt>
                <c:pt idx="5">
                  <c:v>8</c:v>
                </c:pt>
                <c:pt idx="6">
                  <c:v>6</c:v>
                </c:pt>
                <c:pt idx="7">
                  <c:v>5</c:v>
                </c:pt>
                <c:pt idx="8">
                  <c:v>5</c:v>
                </c:pt>
                <c:pt idx="9">
                  <c:v>4</c:v>
                </c:pt>
                <c:pt idx="10">
                  <c:v>4</c:v>
                </c:pt>
                <c:pt idx="11">
                  <c:v>3</c:v>
                </c:pt>
                <c:pt idx="12">
                  <c:v>3</c:v>
                </c:pt>
                <c:pt idx="13">
                  <c:v>3</c:v>
                </c:pt>
                <c:pt idx="14">
                  <c:v>3</c:v>
                </c:pt>
                <c:pt idx="15">
                  <c:v>3</c:v>
                </c:pt>
                <c:pt idx="16">
                  <c:v>3</c:v>
                </c:pt>
                <c:pt idx="17">
                  <c:v>3</c:v>
                </c:pt>
                <c:pt idx="18">
                  <c:v>3</c:v>
                </c:pt>
                <c:pt idx="19">
                  <c:v>2</c:v>
                </c:pt>
                <c:pt idx="20">
                  <c:v>2</c:v>
                </c:pt>
                <c:pt idx="21">
                  <c:v>2</c:v>
                </c:pt>
                <c:pt idx="22">
                  <c:v>2</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31EC-4309-A4F6-D0D452EF8A86}"/>
            </c:ext>
          </c:extLst>
        </c:ser>
        <c:dLbls>
          <c:showLegendKey val="0"/>
          <c:showVal val="0"/>
          <c:showCatName val="0"/>
          <c:showSerName val="0"/>
          <c:showPercent val="0"/>
          <c:showBubbleSize val="0"/>
        </c:dLbls>
        <c:gapWidth val="150"/>
        <c:axId val="374386064"/>
        <c:axId val="1634074064"/>
      </c:barChart>
      <c:catAx>
        <c:axId val="3743860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34074064"/>
        <c:crosses val="autoZero"/>
        <c:auto val="1"/>
        <c:lblAlgn val="ctr"/>
        <c:lblOffset val="100"/>
        <c:noMultiLvlLbl val="0"/>
      </c:catAx>
      <c:valAx>
        <c:axId val="163407406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743860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6586214919482117"/>
          <c:y val="0.1523029791444121"/>
          <c:w val="0.69774430757803951"/>
          <c:h val="0.65051016385169769"/>
        </c:manualLayout>
      </c:layout>
      <c:pie3DChart>
        <c:varyColors val="1"/>
        <c:ser>
          <c:idx val="0"/>
          <c:order val="0"/>
          <c:explosion val="14"/>
          <c:dLbls>
            <c:dLbl>
              <c:idx val="0"/>
              <c:layout>
                <c:manualLayout>
                  <c:x val="2.306778607992796E-2"/>
                  <c:y val="-3.87903808819489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C49-4308-97C4-1EB78E167B5F}"/>
                </c:ext>
              </c:extLst>
            </c:dLbl>
            <c:dLbl>
              <c:idx val="1"/>
              <c:layout>
                <c:manualLayout>
                  <c:x val="3.826832363373249E-2"/>
                  <c:y val="-5.331965481665558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49-4308-97C4-1EB78E167B5F}"/>
                </c:ext>
              </c:extLst>
            </c:dLbl>
            <c:dLbl>
              <c:idx val="2"/>
              <c:layout>
                <c:manualLayout>
                  <c:x val="3.984595865510715E-2"/>
                  <c:y val="4.41325139503439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C49-4308-97C4-1EB78E167B5F}"/>
                </c:ext>
              </c:extLst>
            </c:dLbl>
            <c:dLbl>
              <c:idx val="3"/>
              <c:layout>
                <c:manualLayout>
                  <c:x val="-2.2616628297248149E-2"/>
                  <c:y val="3.207852862984920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C49-4308-97C4-1EB78E167B5F}"/>
                </c:ext>
              </c:extLst>
            </c:dLbl>
            <c:dLbl>
              <c:idx val="4"/>
              <c:layout>
                <c:manualLayout>
                  <c:x val="-2.4248961902888364E-2"/>
                  <c:y val="2.02756204510424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C49-4308-97C4-1EB78E167B5F}"/>
                </c:ext>
              </c:extLst>
            </c:dLbl>
            <c:dLbl>
              <c:idx val="5"/>
              <c:layout>
                <c:manualLayout>
                  <c:x val="-3.0721306069516532E-2"/>
                  <c:y val="-1.00665333675296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C49-4308-97C4-1EB78E167B5F}"/>
                </c:ext>
              </c:extLst>
            </c:dLbl>
            <c:dLbl>
              <c:idx val="6"/>
              <c:layout>
                <c:manualLayout>
                  <c:x val="-2.2807138581365984E-2"/>
                  <c:y val="-2.82928663381498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C49-4308-97C4-1EB78E167B5F}"/>
                </c:ext>
              </c:extLst>
            </c:dLbl>
            <c:dLbl>
              <c:idx val="7"/>
              <c:layout>
                <c:manualLayout>
                  <c:x val="1.1110446392311756E-2"/>
                  <c:y val="-1.872993976638620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C49-4308-97C4-1EB78E167B5F}"/>
                </c:ext>
              </c:extLst>
            </c:dLbl>
            <c:dLbl>
              <c:idx val="8"/>
              <c:layout>
                <c:manualLayout>
                  <c:x val="5.1750348665782722E-2"/>
                  <c:y val="-3.45241444909525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C49-4308-97C4-1EB78E167B5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Pág_43_PPLGE_Grá!$A$10:$I$10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Pág_43_PPLGE_Grá!$A$11:$I$11</c:f>
              <c:numCache>
                <c:formatCode>#,##0</c:formatCode>
                <c:ptCount val="9"/>
                <c:pt idx="0">
                  <c:v>29409</c:v>
                </c:pt>
                <c:pt idx="1">
                  <c:v>38320</c:v>
                </c:pt>
                <c:pt idx="2">
                  <c:v>42494</c:v>
                </c:pt>
                <c:pt idx="3">
                  <c:v>38262</c:v>
                </c:pt>
                <c:pt idx="4">
                  <c:v>30996</c:v>
                </c:pt>
                <c:pt idx="5">
                  <c:v>22620</c:v>
                </c:pt>
                <c:pt idx="6">
                  <c:v>14647</c:v>
                </c:pt>
                <c:pt idx="7">
                  <c:v>8509</c:v>
                </c:pt>
                <c:pt idx="8">
                  <c:v>8579</c:v>
                </c:pt>
              </c:numCache>
            </c:numRef>
          </c:val>
          <c:extLst>
            <c:ext xmlns:c16="http://schemas.microsoft.com/office/drawing/2014/chart" uri="{C3380CC4-5D6E-409C-BE32-E72D297353CC}">
              <c16:uniqueId val="{00000002-5E90-48C2-9CA3-48932E2BE85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80050136545985262"/>
          <c:h val="0.67351786806759739"/>
        </c:manualLayout>
      </c:layout>
      <c:barChart>
        <c:barDir val="col"/>
        <c:grouping val="clustered"/>
        <c:varyColors val="0"/>
        <c:ser>
          <c:idx val="0"/>
          <c:order val="0"/>
          <c:tx>
            <c:strRef>
              <c:f>'Pág-48_ESCOL_Grá'!$B$1</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6BBC-4CAE-8319-AE12CBF3285A}"/>
              </c:ext>
            </c:extLst>
          </c:dPt>
          <c:dPt>
            <c:idx val="1"/>
            <c:invertIfNegative val="0"/>
            <c:bubble3D val="0"/>
            <c:extLst>
              <c:ext xmlns:c16="http://schemas.microsoft.com/office/drawing/2014/chart" uri="{C3380CC4-5D6E-409C-BE32-E72D297353CC}">
                <c16:uniqueId val="{00000001-6BBC-4CAE-8319-AE12CBF3285A}"/>
              </c:ext>
            </c:extLst>
          </c:dPt>
          <c:dPt>
            <c:idx val="2"/>
            <c:invertIfNegative val="0"/>
            <c:bubble3D val="0"/>
            <c:extLst>
              <c:ext xmlns:c16="http://schemas.microsoft.com/office/drawing/2014/chart" uri="{C3380CC4-5D6E-409C-BE32-E72D297353CC}">
                <c16:uniqueId val="{00000002-6BBC-4CAE-8319-AE12CBF3285A}"/>
              </c:ext>
            </c:extLst>
          </c:dPt>
          <c:dPt>
            <c:idx val="3"/>
            <c:invertIfNegative val="0"/>
            <c:bubble3D val="0"/>
            <c:extLst>
              <c:ext xmlns:c16="http://schemas.microsoft.com/office/drawing/2014/chart" uri="{C3380CC4-5D6E-409C-BE32-E72D297353CC}">
                <c16:uniqueId val="{00000003-6BBC-4CAE-8319-AE12CBF3285A}"/>
              </c:ext>
            </c:extLst>
          </c:dPt>
          <c:dPt>
            <c:idx val="4"/>
            <c:invertIfNegative val="0"/>
            <c:bubble3D val="0"/>
            <c:extLst>
              <c:ext xmlns:c16="http://schemas.microsoft.com/office/drawing/2014/chart" uri="{C3380CC4-5D6E-409C-BE32-E72D297353CC}">
                <c16:uniqueId val="{00000004-6BBC-4CAE-8319-AE12CBF3285A}"/>
              </c:ext>
            </c:extLst>
          </c:dPt>
          <c:dPt>
            <c:idx val="5"/>
            <c:invertIfNegative val="0"/>
            <c:bubble3D val="0"/>
            <c:extLst>
              <c:ext xmlns:c16="http://schemas.microsoft.com/office/drawing/2014/chart" uri="{C3380CC4-5D6E-409C-BE32-E72D297353CC}">
                <c16:uniqueId val="{00000005-6BBC-4CAE-8319-AE12CBF3285A}"/>
              </c:ext>
            </c:extLst>
          </c:dPt>
          <c:dPt>
            <c:idx val="6"/>
            <c:invertIfNegative val="0"/>
            <c:bubble3D val="0"/>
            <c:extLst>
              <c:ext xmlns:c16="http://schemas.microsoft.com/office/drawing/2014/chart" uri="{C3380CC4-5D6E-409C-BE32-E72D297353CC}">
                <c16:uniqueId val="{00000006-6BBC-4CAE-8319-AE12CBF3285A}"/>
              </c:ext>
            </c:extLst>
          </c:dPt>
          <c:dPt>
            <c:idx val="7"/>
            <c:invertIfNegative val="0"/>
            <c:bubble3D val="0"/>
            <c:extLst>
              <c:ext xmlns:c16="http://schemas.microsoft.com/office/drawing/2014/chart" uri="{C3380CC4-5D6E-409C-BE32-E72D297353CC}">
                <c16:uniqueId val="{00000007-6BBC-4CAE-8319-AE12CBF3285A}"/>
              </c:ext>
            </c:extLst>
          </c:dPt>
          <c:dPt>
            <c:idx val="8"/>
            <c:invertIfNegative val="0"/>
            <c:bubble3D val="0"/>
            <c:extLst>
              <c:ext xmlns:c16="http://schemas.microsoft.com/office/drawing/2014/chart" uri="{C3380CC4-5D6E-409C-BE32-E72D297353CC}">
                <c16:uniqueId val="{00000008-6BBC-4CAE-8319-AE12CBF3285A}"/>
              </c:ext>
            </c:extLst>
          </c:dPt>
          <c:dPt>
            <c:idx val="9"/>
            <c:invertIfNegative val="0"/>
            <c:bubble3D val="0"/>
            <c:extLst>
              <c:ext xmlns:c16="http://schemas.microsoft.com/office/drawing/2014/chart" uri="{C3380CC4-5D6E-409C-BE32-E72D297353CC}">
                <c16:uniqueId val="{00000009-6BBC-4CAE-8319-AE12CBF3285A}"/>
              </c:ext>
            </c:extLst>
          </c:dPt>
          <c:dPt>
            <c:idx val="10"/>
            <c:invertIfNegative val="0"/>
            <c:bubble3D val="0"/>
            <c:extLst>
              <c:ext xmlns:c16="http://schemas.microsoft.com/office/drawing/2014/chart" uri="{C3380CC4-5D6E-409C-BE32-E72D297353CC}">
                <c16:uniqueId val="{0000000A-6BBC-4CAE-8319-AE12CBF3285A}"/>
              </c:ext>
            </c:extLst>
          </c:dPt>
          <c:dPt>
            <c:idx val="11"/>
            <c:invertIfNegative val="0"/>
            <c:bubble3D val="0"/>
            <c:extLst>
              <c:ext xmlns:c16="http://schemas.microsoft.com/office/drawing/2014/chart" uri="{C3380CC4-5D6E-409C-BE32-E72D297353CC}">
                <c16:uniqueId val="{0000000B-6BBC-4CAE-8319-AE12CBF3285A}"/>
              </c:ext>
            </c:extLst>
          </c:dPt>
          <c:dPt>
            <c:idx val="12"/>
            <c:invertIfNegative val="0"/>
            <c:bubble3D val="0"/>
            <c:extLst>
              <c:ext xmlns:c16="http://schemas.microsoft.com/office/drawing/2014/chart" uri="{C3380CC4-5D6E-409C-BE32-E72D297353CC}">
                <c16:uniqueId val="{0000000C-6BBC-4CAE-8319-AE12CBF3285A}"/>
              </c:ext>
            </c:extLst>
          </c:dPt>
          <c:dPt>
            <c:idx val="13"/>
            <c:invertIfNegative val="0"/>
            <c:bubble3D val="0"/>
            <c:extLst>
              <c:ext xmlns:c16="http://schemas.microsoft.com/office/drawing/2014/chart" uri="{C3380CC4-5D6E-409C-BE32-E72D297353CC}">
                <c16:uniqueId val="{0000000D-6BBC-4CAE-8319-AE12CBF3285A}"/>
              </c:ext>
            </c:extLst>
          </c:dPt>
          <c:dPt>
            <c:idx val="15"/>
            <c:invertIfNegative val="0"/>
            <c:bubble3D val="0"/>
            <c:extLst>
              <c:ext xmlns:c16="http://schemas.microsoft.com/office/drawing/2014/chart" uri="{C3380CC4-5D6E-409C-BE32-E72D297353CC}">
                <c16:uniqueId val="{0000000E-6BBC-4CAE-8319-AE12CBF3285A}"/>
              </c:ext>
            </c:extLst>
          </c:dPt>
          <c:dLbls>
            <c:dLbl>
              <c:idx val="0"/>
              <c:layout>
                <c:manualLayout>
                  <c:x val="1.3241660725296605E-3"/>
                  <c:y val="-2.62185104335220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BC-4CAE-8319-AE12CBF3285A}"/>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'Pág-48_ESCOL_Grá'!$A$2:$A$19</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'Pág-48_ESCOL_Grá'!$B$2:$B$19</c:f>
              <c:numCache>
                <c:formatCode>General</c:formatCode>
                <c:ptCount val="18"/>
                <c:pt idx="0">
                  <c:v>67077</c:v>
                </c:pt>
                <c:pt idx="1">
                  <c:v>35096</c:v>
                </c:pt>
                <c:pt idx="2">
                  <c:v>27534</c:v>
                </c:pt>
                <c:pt idx="3">
                  <c:v>22748</c:v>
                </c:pt>
                <c:pt idx="4">
                  <c:v>20467</c:v>
                </c:pt>
                <c:pt idx="5">
                  <c:v>21141</c:v>
                </c:pt>
                <c:pt idx="6">
                  <c:v>12299</c:v>
                </c:pt>
                <c:pt idx="7">
                  <c:v>9595</c:v>
                </c:pt>
                <c:pt idx="8">
                  <c:v>6326</c:v>
                </c:pt>
                <c:pt idx="9">
                  <c:v>5093</c:v>
                </c:pt>
                <c:pt idx="10">
                  <c:v>3115</c:v>
                </c:pt>
                <c:pt idx="11">
                  <c:v>2316</c:v>
                </c:pt>
                <c:pt idx="12">
                  <c:v>290</c:v>
                </c:pt>
                <c:pt idx="13">
                  <c:v>365</c:v>
                </c:pt>
                <c:pt idx="14">
                  <c:v>253</c:v>
                </c:pt>
                <c:pt idx="15">
                  <c:v>74</c:v>
                </c:pt>
                <c:pt idx="16">
                  <c:v>36</c:v>
                </c:pt>
                <c:pt idx="17">
                  <c:v>11</c:v>
                </c:pt>
              </c:numCache>
            </c:numRef>
          </c:val>
          <c:extLst>
            <c:ext xmlns:c16="http://schemas.microsoft.com/office/drawing/2014/chart" uri="{C3380CC4-5D6E-409C-BE32-E72D297353CC}">
              <c16:uniqueId val="{0000000F-6BBC-4CAE-8319-AE12CBF3285A}"/>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0.1263082507699638"/>
          <c:y val="2.9446312845521936E-2"/>
          <c:w val="0.82990062923357288"/>
          <c:h val="0.75654084614343642"/>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0EC-4E0F-9F86-9020441DBE11}"/>
              </c:ext>
            </c:extLst>
          </c:dPt>
          <c:dPt>
            <c:idx val="1"/>
            <c:bubble3D val="0"/>
            <c:spPr>
              <a:solidFill>
                <a:srgbClr val="FFC000"/>
              </a:solidFill>
            </c:spPr>
            <c:extLst>
              <c:ext xmlns:c16="http://schemas.microsoft.com/office/drawing/2014/chart" uri="{C3380CC4-5D6E-409C-BE32-E72D297353CC}">
                <c16:uniqueId val="{00000003-B0EC-4E0F-9F86-9020441DBE11}"/>
              </c:ext>
            </c:extLst>
          </c:dPt>
          <c:dPt>
            <c:idx val="2"/>
            <c:bubble3D val="0"/>
            <c:spPr>
              <a:solidFill>
                <a:srgbClr val="00B0F0"/>
              </a:solidFill>
            </c:spPr>
            <c:extLst>
              <c:ext xmlns:c16="http://schemas.microsoft.com/office/drawing/2014/chart" uri="{C3380CC4-5D6E-409C-BE32-E72D297353CC}">
                <c16:uniqueId val="{00000004-B0EC-4E0F-9F86-9020441DBE11}"/>
              </c:ext>
            </c:extLst>
          </c:dPt>
          <c:dPt>
            <c:idx val="3"/>
            <c:bubble3D val="0"/>
            <c:spPr>
              <a:solidFill>
                <a:srgbClr val="92D050"/>
              </a:solidFill>
            </c:spPr>
            <c:extLst>
              <c:ext xmlns:c16="http://schemas.microsoft.com/office/drawing/2014/chart" uri="{C3380CC4-5D6E-409C-BE32-E72D297353CC}">
                <c16:uniqueId val="{00000007-6021-4845-947B-BEC56D99D12A}"/>
              </c:ext>
            </c:extLst>
          </c:dPt>
          <c:dPt>
            <c:idx val="4"/>
            <c:bubble3D val="0"/>
            <c:spPr>
              <a:solidFill>
                <a:srgbClr val="FF0000"/>
              </a:solidFill>
            </c:spPr>
            <c:extLst>
              <c:ext xmlns:c16="http://schemas.microsoft.com/office/drawing/2014/chart" uri="{C3380CC4-5D6E-409C-BE32-E72D297353CC}">
                <c16:uniqueId val="{00000006-6021-4845-947B-BEC56D99D12A}"/>
              </c:ext>
            </c:extLst>
          </c:dPt>
          <c:dLbls>
            <c:dLbl>
              <c:idx val="0"/>
              <c:layout>
                <c:manualLayout>
                  <c:x val="0.22240661417322832"/>
                  <c:y val="5.62761962447001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785343832020996"/>
                      <c:h val="0.11753846153846154"/>
                    </c:manualLayout>
                  </c15:layout>
                </c:ext>
                <c:ext xmlns:c16="http://schemas.microsoft.com/office/drawing/2014/chart" uri="{C3380CC4-5D6E-409C-BE32-E72D297353CC}">
                  <c16:uniqueId val="{00000002-B0EC-4E0F-9F86-9020441DBE11}"/>
                </c:ext>
              </c:extLst>
            </c:dLbl>
            <c:dLbl>
              <c:idx val="2"/>
              <c:layout>
                <c:manualLayout>
                  <c:x val="4.9355076106309653E-2"/>
                  <c:y val="-1.3990265181974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0EC-4E0F-9F86-9020441DBE11}"/>
                </c:ext>
              </c:extLst>
            </c:dLbl>
            <c:dLbl>
              <c:idx val="3"/>
              <c:layout>
                <c:manualLayout>
                  <c:x val="2.8921235111622111E-2"/>
                  <c:y val="0.1181328832742250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021-4845-947B-BEC56D99D12A}"/>
                </c:ext>
              </c:extLst>
            </c:dLbl>
            <c:dLbl>
              <c:idx val="4"/>
              <c:layout>
                <c:manualLayout>
                  <c:x val="-0.18394960710593811"/>
                  <c:y val="0.1274175972931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021-4845-947B-BEC56D99D12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243</c:v>
                </c:pt>
                <c:pt idx="1">
                  <c:v>52</c:v>
                </c:pt>
                <c:pt idx="2">
                  <c:v>10</c:v>
                </c:pt>
                <c:pt idx="3">
                  <c:v>2</c:v>
                </c:pt>
                <c:pt idx="4">
                  <c:v>1</c:v>
                </c:pt>
              </c:numCache>
            </c:numRef>
          </c:val>
          <c:extLst>
            <c:ext xmlns:c16="http://schemas.microsoft.com/office/drawing/2014/chart" uri="{C3380CC4-5D6E-409C-BE32-E72D297353CC}">
              <c16:uniqueId val="{00000001-B0EC-4E0F-9F86-9020441DBE1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2866641980949975E-2"/>
          <c:y val="3.4214347673978365E-2"/>
          <c:w val="0.86694563777499911"/>
          <c:h val="0.85347142015038746"/>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70BE-44E9-9E4C-976DEEC41BC2}"/>
              </c:ext>
            </c:extLst>
          </c:dPt>
          <c:dPt>
            <c:idx val="1"/>
            <c:bubble3D val="0"/>
            <c:spPr>
              <a:solidFill>
                <a:srgbClr val="FF0000"/>
              </a:solidFill>
            </c:spPr>
            <c:extLst>
              <c:ext xmlns:c16="http://schemas.microsoft.com/office/drawing/2014/chart" uri="{C3380CC4-5D6E-409C-BE32-E72D297353CC}">
                <c16:uniqueId val="{00000002-70BE-44E9-9E4C-976DEEC41BC2}"/>
              </c:ext>
            </c:extLst>
          </c:dPt>
          <c:dPt>
            <c:idx val="2"/>
            <c:bubble3D val="0"/>
            <c:spPr>
              <a:solidFill>
                <a:srgbClr val="00B050"/>
              </a:solidFill>
            </c:spPr>
            <c:extLst>
              <c:ext xmlns:c16="http://schemas.microsoft.com/office/drawing/2014/chart" uri="{C3380CC4-5D6E-409C-BE32-E72D297353CC}">
                <c16:uniqueId val="{00000004-70BE-44E9-9E4C-976DEEC41BC2}"/>
              </c:ext>
            </c:extLst>
          </c:dPt>
          <c:dPt>
            <c:idx val="3"/>
            <c:bubble3D val="0"/>
            <c:spPr>
              <a:solidFill>
                <a:srgbClr val="FF33CC"/>
              </a:solidFill>
            </c:spPr>
            <c:extLst>
              <c:ext xmlns:c16="http://schemas.microsoft.com/office/drawing/2014/chart" uri="{C3380CC4-5D6E-409C-BE32-E72D297353CC}">
                <c16:uniqueId val="{00000005-70BE-44E9-9E4C-976DEEC41BC2}"/>
              </c:ext>
            </c:extLst>
          </c:dPt>
          <c:dPt>
            <c:idx val="4"/>
            <c:bubble3D val="0"/>
            <c:spPr>
              <a:solidFill>
                <a:srgbClr val="FFFF00"/>
              </a:solidFill>
            </c:spPr>
            <c:extLst>
              <c:ext xmlns:c16="http://schemas.microsoft.com/office/drawing/2014/chart" uri="{C3380CC4-5D6E-409C-BE32-E72D297353CC}">
                <c16:uniqueId val="{00000006-70BE-44E9-9E4C-976DEEC41BC2}"/>
              </c:ext>
            </c:extLst>
          </c:dPt>
          <c:dLbls>
            <c:dLbl>
              <c:idx val="0"/>
              <c:layout>
                <c:manualLayout>
                  <c:x val="9.8914285714285705E-2"/>
                  <c:y val="-0.2081984387144739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717142857142855"/>
                      <c:h val="0.10305334150827714"/>
                    </c:manualLayout>
                  </c15:layout>
                </c:ext>
                <c:ext xmlns:c16="http://schemas.microsoft.com/office/drawing/2014/chart" uri="{C3380CC4-5D6E-409C-BE32-E72D297353CC}">
                  <c16:uniqueId val="{00000003-70BE-44E9-9E4C-976DEEC41BC2}"/>
                </c:ext>
              </c:extLst>
            </c:dLbl>
            <c:dLbl>
              <c:idx val="1"/>
              <c:layout>
                <c:manualLayout>
                  <c:x val="9.573970753655793E-2"/>
                  <c:y val="0.1707994226043632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72868391451066"/>
                      <c:h val="0.10305334150827714"/>
                    </c:manualLayout>
                  </c15:layout>
                </c:ext>
                <c:ext xmlns:c16="http://schemas.microsoft.com/office/drawing/2014/chart" uri="{C3380CC4-5D6E-409C-BE32-E72D297353CC}">
                  <c16:uniqueId val="{00000002-70BE-44E9-9E4C-976DEEC41BC2}"/>
                </c:ext>
              </c:extLst>
            </c:dLbl>
            <c:dLbl>
              <c:idx val="2"/>
              <c:layout>
                <c:manualLayout>
                  <c:x val="-0.11041695976265696"/>
                  <c:y val="-3.1323534345186361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045430347449588"/>
                      <c:h val="0.1260500045528393"/>
                    </c:manualLayout>
                  </c15:layout>
                </c:ext>
                <c:ext xmlns:c16="http://schemas.microsoft.com/office/drawing/2014/chart" uri="{C3380CC4-5D6E-409C-BE32-E72D297353CC}">
                  <c16:uniqueId val="{00000004-70BE-44E9-9E4C-976DEEC41BC2}"/>
                </c:ext>
              </c:extLst>
            </c:dLbl>
            <c:dLbl>
              <c:idx val="3"/>
              <c:layout>
                <c:manualLayout>
                  <c:x val="6.8758349718571685E-2"/>
                  <c:y val="-5.85485548329587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0BE-44E9-9E4C-976DEEC41BC2}"/>
                </c:ext>
              </c:extLst>
            </c:dLbl>
            <c:dLbl>
              <c:idx val="4"/>
              <c:layout>
                <c:manualLayout>
                  <c:x val="-0.13263590556250232"/>
                  <c:y val="5.31654693498066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0BE-44E9-9E4C-976DEEC41BC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6746</c:v>
                </c:pt>
                <c:pt idx="1">
                  <c:v>4152</c:v>
                </c:pt>
                <c:pt idx="2">
                  <c:v>3943</c:v>
                </c:pt>
                <c:pt idx="3" formatCode="General">
                  <c:v>340</c:v>
                </c:pt>
                <c:pt idx="4" formatCode="General">
                  <c:v>339</c:v>
                </c:pt>
              </c:numCache>
            </c:numRef>
          </c:val>
          <c:extLst>
            <c:ext xmlns:c16="http://schemas.microsoft.com/office/drawing/2014/chart" uri="{C3380CC4-5D6E-409C-BE32-E72D297353CC}">
              <c16:uniqueId val="{00000001-70BE-44E9-9E4C-976DEEC41BC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8.2857142857142851E-2"/>
          <c:y val="3.1779776767100705E-2"/>
          <c:w val="0.86694578177727788"/>
          <c:h val="0.85347142015038746"/>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653-44E3-B3F4-50109952FF30}"/>
              </c:ext>
            </c:extLst>
          </c:dPt>
          <c:dPt>
            <c:idx val="1"/>
            <c:bubble3D val="0"/>
            <c:spPr>
              <a:solidFill>
                <a:srgbClr val="0070C0"/>
              </a:solidFill>
            </c:spPr>
            <c:extLst>
              <c:ext xmlns:c16="http://schemas.microsoft.com/office/drawing/2014/chart" uri="{C3380CC4-5D6E-409C-BE32-E72D297353CC}">
                <c16:uniqueId val="{00000003-4653-44E3-B3F4-50109952FF30}"/>
              </c:ext>
            </c:extLst>
          </c:dPt>
          <c:dPt>
            <c:idx val="2"/>
            <c:bubble3D val="0"/>
            <c:spPr>
              <a:solidFill>
                <a:srgbClr val="FFC000"/>
              </a:solidFill>
            </c:spPr>
            <c:extLst>
              <c:ext xmlns:c16="http://schemas.microsoft.com/office/drawing/2014/chart" uri="{C3380CC4-5D6E-409C-BE32-E72D297353CC}">
                <c16:uniqueId val="{00000004-4653-44E3-B3F4-50109952FF30}"/>
              </c:ext>
            </c:extLst>
          </c:dPt>
          <c:dPt>
            <c:idx val="3"/>
            <c:bubble3D val="0"/>
            <c:spPr>
              <a:solidFill>
                <a:srgbClr val="7030A0"/>
              </a:solidFill>
            </c:spPr>
            <c:extLst>
              <c:ext xmlns:c16="http://schemas.microsoft.com/office/drawing/2014/chart" uri="{C3380CC4-5D6E-409C-BE32-E72D297353CC}">
                <c16:uniqueId val="{00000005-4653-44E3-B3F4-50109952FF30}"/>
              </c:ext>
            </c:extLst>
          </c:dPt>
          <c:dPt>
            <c:idx val="4"/>
            <c:bubble3D val="0"/>
            <c:spPr>
              <a:solidFill>
                <a:srgbClr val="92D050"/>
              </a:solidFill>
            </c:spPr>
            <c:extLst>
              <c:ext xmlns:c16="http://schemas.microsoft.com/office/drawing/2014/chart" uri="{C3380CC4-5D6E-409C-BE32-E72D297353CC}">
                <c16:uniqueId val="{00000006-4653-44E3-B3F4-50109952FF30}"/>
              </c:ext>
            </c:extLst>
          </c:dPt>
          <c:dLbls>
            <c:dLbl>
              <c:idx val="0"/>
              <c:layout>
                <c:manualLayout>
                  <c:x val="0.16465725534308209"/>
                  <c:y val="-0.198420883634220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068571428571425"/>
                      <c:h val="0.14979914790018256"/>
                    </c:manualLayout>
                  </c15:layout>
                </c:ext>
                <c:ext xmlns:c16="http://schemas.microsoft.com/office/drawing/2014/chart" uri="{C3380CC4-5D6E-409C-BE32-E72D297353CC}">
                  <c16:uniqueId val="{00000002-4653-44E3-B3F4-50109952FF30}"/>
                </c:ext>
              </c:extLst>
            </c:dLbl>
            <c:dLbl>
              <c:idx val="1"/>
              <c:layout>
                <c:manualLayout>
                  <c:x val="-7.688852643419572E-2"/>
                  <c:y val="0.190681919477046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653-44E3-B3F4-50109952FF30}"/>
                </c:ext>
              </c:extLst>
            </c:dLbl>
            <c:dLbl>
              <c:idx val="2"/>
              <c:layout>
                <c:manualLayout>
                  <c:x val="-0.14532845894263216"/>
                  <c:y val="-7.9687914847527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653-44E3-B3F4-50109952FF30}"/>
                </c:ext>
              </c:extLst>
            </c:dLbl>
            <c:dLbl>
              <c:idx val="3"/>
              <c:layout>
                <c:manualLayout>
                  <c:x val="4.0350618672665914E-2"/>
                  <c:y val="2.1959829580036519E-2"/>
                </c:manualLayout>
              </c:layout>
              <c:tx>
                <c:rich>
                  <a:bodyPr/>
                  <a:lstStyle/>
                  <a:p>
                    <a:fld id="{19944340-0D79-4546-A54C-A9BE58F760A8}" type="CATEGORYNAME">
                      <a:rPr lang="en-US"/>
                      <a:pPr/>
                      <a:t>[NOMBRE DE CATEGORÍA]</a:t>
                    </a:fld>
                    <a:r>
                      <a:rPr lang="en-US" baseline="0"/>
                      <a:t>
</a:t>
                    </a:r>
                    <a:fld id="{99241A35-9E26-4EDF-A5F1-94DFD65FDA86}" type="VALUE">
                      <a:rPr lang="en-US" baseline="0"/>
                      <a:pPr/>
                      <a:t>[VALOR]</a:t>
                    </a:fld>
                    <a:r>
                      <a:rPr lang="en-US" baseline="0"/>
                      <a:t>
1.52%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653-44E3-B3F4-50109952FF30}"/>
                </c:ext>
              </c:extLst>
            </c:dLbl>
            <c:dLbl>
              <c:idx val="4"/>
              <c:layout>
                <c:manualLayout>
                  <c:x val="-0.1371509561304837"/>
                  <c:y val="5.38068925194454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53-44E3-B3F4-50109952FF3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10878</c:v>
                </c:pt>
                <c:pt idx="1">
                  <c:v>8086</c:v>
                </c:pt>
                <c:pt idx="2">
                  <c:v>4937</c:v>
                </c:pt>
                <c:pt idx="3" formatCode="General">
                  <c:v>369</c:v>
                </c:pt>
                <c:pt idx="4" formatCode="General">
                  <c:v>96</c:v>
                </c:pt>
              </c:numCache>
            </c:numRef>
          </c:val>
          <c:extLst>
            <c:ext xmlns:c16="http://schemas.microsoft.com/office/drawing/2014/chart" uri="{C3380CC4-5D6E-409C-BE32-E72D297353CC}">
              <c16:uniqueId val="{00000001-4653-44E3-B3F4-50109952FF3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Veracruz de Ignacio de la Llave</c:v>
                </c:pt>
                <c:pt idx="8">
                  <c:v>Puebla</c:v>
                </c:pt>
                <c:pt idx="9">
                  <c:v>Guanajuato</c:v>
                </c:pt>
                <c:pt idx="10">
                  <c:v>Michoacán de Ocampo</c:v>
                </c:pt>
                <c:pt idx="11">
                  <c:v>Chiapas</c:v>
                </c:pt>
                <c:pt idx="12">
                  <c:v>Hidalgo</c:v>
                </c:pt>
                <c:pt idx="13">
                  <c:v>Coahuila de Zaragoza</c:v>
                </c:pt>
                <c:pt idx="14">
                  <c:v>Tabasco</c:v>
                </c:pt>
                <c:pt idx="15">
                  <c:v>Sinaloa</c:v>
                </c:pt>
                <c:pt idx="16">
                  <c:v>Durango</c:v>
                </c:pt>
                <c:pt idx="17">
                  <c:v>Guerrero</c:v>
                </c:pt>
                <c:pt idx="18">
                  <c:v>Tamaulipas</c:v>
                </c:pt>
                <c:pt idx="19">
                  <c:v>Morelos</c:v>
                </c:pt>
                <c:pt idx="20">
                  <c:v>Oaxaca</c:v>
                </c:pt>
                <c:pt idx="21">
                  <c:v>Quintana Roo</c:v>
                </c:pt>
                <c:pt idx="22">
                  <c:v>San Luis Potosí</c:v>
                </c:pt>
                <c:pt idx="23">
                  <c:v>Querétaro</c:v>
                </c:pt>
                <c:pt idx="24">
                  <c:v>Nayarit</c:v>
                </c:pt>
                <c:pt idx="25">
                  <c:v>Zacatecas</c:v>
                </c:pt>
                <c:pt idx="26">
                  <c:v>CEFERESO No. 13 CPS Oaxaca</c:v>
                </c:pt>
                <c:pt idx="27">
                  <c:v>CEFERESO No. 4 Noroeste</c:v>
                </c:pt>
                <c:pt idx="28">
                  <c:v>CEFERESO No. 14 CPS Durango</c:v>
                </c:pt>
                <c:pt idx="29">
                  <c:v>Centro Penitenciario Federal 18 CPS Coahuila</c:v>
                </c:pt>
                <c:pt idx="30">
                  <c:v>Aguascalientes</c:v>
                </c:pt>
                <c:pt idx="31">
                  <c:v>CEFERESO No. 15 CPS Chiapas</c:v>
                </c:pt>
                <c:pt idx="32">
                  <c:v>CEFERESO No. 11 CPS Sonora</c:v>
                </c:pt>
                <c:pt idx="33">
                  <c:v>CEFERESO No. 12 CPS Guanajuato</c:v>
                </c:pt>
                <c:pt idx="34">
                  <c:v>CEFERESO No. 5 Oriente</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CEFEREPSI</c:v>
                </c:pt>
                <c:pt idx="45">
                  <c:v>CEFERESO No. 7 Nor-Noroeste</c:v>
                </c:pt>
              </c:strCache>
            </c:strRef>
          </c:cat>
          <c:val>
            <c:numRef>
              <c:f>'Pág-8-Grá-PP'!$B$6:$B$51</c:f>
              <c:numCache>
                <c:formatCode>#,##0</c:formatCode>
                <c:ptCount val="46"/>
                <c:pt idx="0">
                  <c:v>35650</c:v>
                </c:pt>
                <c:pt idx="1">
                  <c:v>25646</c:v>
                </c:pt>
                <c:pt idx="2">
                  <c:v>13558</c:v>
                </c:pt>
                <c:pt idx="3">
                  <c:v>13414</c:v>
                </c:pt>
                <c:pt idx="4">
                  <c:v>10899</c:v>
                </c:pt>
                <c:pt idx="5">
                  <c:v>10363</c:v>
                </c:pt>
                <c:pt idx="6">
                  <c:v>8880</c:v>
                </c:pt>
                <c:pt idx="7">
                  <c:v>7869</c:v>
                </c:pt>
                <c:pt idx="8">
                  <c:v>7776</c:v>
                </c:pt>
                <c:pt idx="9">
                  <c:v>6686</c:v>
                </c:pt>
                <c:pt idx="10">
                  <c:v>6582</c:v>
                </c:pt>
                <c:pt idx="11">
                  <c:v>5530</c:v>
                </c:pt>
                <c:pt idx="12">
                  <c:v>5022</c:v>
                </c:pt>
                <c:pt idx="13">
                  <c:v>4472</c:v>
                </c:pt>
                <c:pt idx="14">
                  <c:v>4153</c:v>
                </c:pt>
                <c:pt idx="15">
                  <c:v>4121</c:v>
                </c:pt>
                <c:pt idx="16">
                  <c:v>4077</c:v>
                </c:pt>
                <c:pt idx="17">
                  <c:v>4037</c:v>
                </c:pt>
                <c:pt idx="18">
                  <c:v>4017</c:v>
                </c:pt>
                <c:pt idx="19">
                  <c:v>3871</c:v>
                </c:pt>
                <c:pt idx="20">
                  <c:v>3848</c:v>
                </c:pt>
                <c:pt idx="21">
                  <c:v>3655</c:v>
                </c:pt>
                <c:pt idx="22">
                  <c:v>3078</c:v>
                </c:pt>
                <c:pt idx="23">
                  <c:v>3043</c:v>
                </c:pt>
                <c:pt idx="24">
                  <c:v>2679</c:v>
                </c:pt>
                <c:pt idx="25">
                  <c:v>2331</c:v>
                </c:pt>
                <c:pt idx="26">
                  <c:v>2274</c:v>
                </c:pt>
                <c:pt idx="27">
                  <c:v>2135</c:v>
                </c:pt>
                <c:pt idx="28">
                  <c:v>2111</c:v>
                </c:pt>
                <c:pt idx="29">
                  <c:v>2076</c:v>
                </c:pt>
                <c:pt idx="30">
                  <c:v>2064</c:v>
                </c:pt>
                <c:pt idx="31">
                  <c:v>2054</c:v>
                </c:pt>
                <c:pt idx="32">
                  <c:v>2011</c:v>
                </c:pt>
                <c:pt idx="33">
                  <c:v>1934</c:v>
                </c:pt>
                <c:pt idx="34">
                  <c:v>1812</c:v>
                </c:pt>
                <c:pt idx="35">
                  <c:v>1681</c:v>
                </c:pt>
                <c:pt idx="36">
                  <c:v>1307</c:v>
                </c:pt>
                <c:pt idx="37">
                  <c:v>1251</c:v>
                </c:pt>
                <c:pt idx="38">
                  <c:v>1250</c:v>
                </c:pt>
                <c:pt idx="39">
                  <c:v>1212</c:v>
                </c:pt>
                <c:pt idx="40">
                  <c:v>1026</c:v>
                </c:pt>
                <c:pt idx="41">
                  <c:v>1007</c:v>
                </c:pt>
                <c:pt idx="42" formatCode="General">
                  <c:v>559</c:v>
                </c:pt>
                <c:pt idx="43" formatCode="General">
                  <c:v>558</c:v>
                </c:pt>
                <c:pt idx="44" formatCode="General">
                  <c:v>129</c:v>
                </c:pt>
                <c:pt idx="45" formatCode="General">
                  <c:v>128</c:v>
                </c:pt>
              </c:numCache>
            </c:numRef>
          </c:val>
          <c:extLst>
            <c:ext xmlns:c16="http://schemas.microsoft.com/office/drawing/2014/chart" uri="{C3380CC4-5D6E-409C-BE32-E72D297353CC}">
              <c16:uniqueId val="{0000000E-24A3-4F8F-8486-29267CEFBE56}"/>
            </c:ext>
          </c:extLst>
        </c:ser>
        <c:dLbls>
          <c:showLegendKey val="0"/>
          <c:showVal val="0"/>
          <c:showCatName val="0"/>
          <c:showSerName val="0"/>
          <c:showPercent val="0"/>
          <c:showBubbleSize val="0"/>
        </c:dLbls>
        <c:gapWidth val="60"/>
        <c:axId val="1610508400"/>
        <c:axId val="1634036368"/>
      </c:barChart>
      <c:catAx>
        <c:axId val="1610508400"/>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634036368"/>
        <c:crosses val="autoZero"/>
        <c:auto val="1"/>
        <c:lblAlgn val="ctr"/>
        <c:lblOffset val="100"/>
        <c:noMultiLvlLbl val="0"/>
      </c:catAx>
      <c:valAx>
        <c:axId val="1634036368"/>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61050840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54A5-4194-9260-F3A112D05F3B}"/>
              </c:ext>
            </c:extLst>
          </c:dPt>
          <c:dPt>
            <c:idx val="1"/>
            <c:bubble3D val="0"/>
            <c:spPr>
              <a:solidFill>
                <a:srgbClr val="0070C0"/>
              </a:solidFill>
            </c:spPr>
            <c:extLst>
              <c:ext xmlns:c16="http://schemas.microsoft.com/office/drawing/2014/chart" uri="{C3380CC4-5D6E-409C-BE32-E72D297353CC}">
                <c16:uniqueId val="{00000003-54A5-4194-9260-F3A112D05F3B}"/>
              </c:ext>
            </c:extLst>
          </c:dPt>
          <c:dPt>
            <c:idx val="2"/>
            <c:bubble3D val="0"/>
            <c:spPr>
              <a:solidFill>
                <a:srgbClr val="FF0000"/>
              </a:solidFill>
            </c:spPr>
            <c:extLst>
              <c:ext xmlns:c16="http://schemas.microsoft.com/office/drawing/2014/chart" uri="{C3380CC4-5D6E-409C-BE32-E72D297353CC}">
                <c16:uniqueId val="{00000004-54A5-4194-9260-F3A112D05F3B}"/>
              </c:ext>
            </c:extLst>
          </c:dPt>
          <c:dLbls>
            <c:dLbl>
              <c:idx val="0"/>
              <c:layout>
                <c:manualLayout>
                  <c:x val="0.15438299212598425"/>
                  <c:y val="-0.155474698529816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040000000000007"/>
                      <c:h val="0.11753846153846154"/>
                    </c:manualLayout>
                  </c15:layout>
                </c:ext>
                <c:ext xmlns:c16="http://schemas.microsoft.com/office/drawing/2014/chart" uri="{C3380CC4-5D6E-409C-BE32-E72D297353CC}">
                  <c16:uniqueId val="{00000002-54A5-4194-9260-F3A112D05F3B}"/>
                </c:ext>
              </c:extLst>
            </c:dLbl>
            <c:dLbl>
              <c:idx val="1"/>
              <c:layout>
                <c:manualLayout>
                  <c:x val="-0.13890866141732283"/>
                  <c:y val="0.110489510489510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4A5-4194-9260-F3A112D05F3B}"/>
                </c:ext>
              </c:extLst>
            </c:dLbl>
            <c:dLbl>
              <c:idx val="2"/>
              <c:layout>
                <c:manualLayout>
                  <c:x val="-0.16045333333333334"/>
                  <c:y val="-9.65393976102637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776000000000001"/>
                      <c:h val="0.11753846153846154"/>
                    </c:manualLayout>
                  </c15:layout>
                </c:ext>
                <c:ext xmlns:c16="http://schemas.microsoft.com/office/drawing/2014/chart" uri="{C3380CC4-5D6E-409C-BE32-E72D297353CC}">
                  <c16:uniqueId val="{00000004-54A5-4194-9260-F3A112D05F3B}"/>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23</c:v>
                </c:pt>
                <c:pt idx="1">
                  <c:v>13</c:v>
                </c:pt>
                <c:pt idx="2">
                  <c:v>11</c:v>
                </c:pt>
              </c:numCache>
            </c:numRef>
          </c:val>
          <c:extLst>
            <c:ext xmlns:c16="http://schemas.microsoft.com/office/drawing/2014/chart" uri="{C3380CC4-5D6E-409C-BE32-E72D297353CC}">
              <c16:uniqueId val="{00000001-54A5-4194-9260-F3A112D05F3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1601388099683414E-2"/>
          <c:y val="2.8571334177633391E-2"/>
          <c:w val="0.82666673431285009"/>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F33B-41ED-965F-B8000BDEE559}"/>
              </c:ext>
            </c:extLst>
          </c:dPt>
          <c:dPt>
            <c:idx val="1"/>
            <c:bubble3D val="0"/>
            <c:spPr>
              <a:solidFill>
                <a:srgbClr val="FFC000"/>
              </a:solidFill>
            </c:spPr>
            <c:extLst>
              <c:ext xmlns:c16="http://schemas.microsoft.com/office/drawing/2014/chart" uri="{C3380CC4-5D6E-409C-BE32-E72D297353CC}">
                <c16:uniqueId val="{00000003-F33B-41ED-965F-B8000BDEE559}"/>
              </c:ext>
            </c:extLst>
          </c:dPt>
          <c:dPt>
            <c:idx val="2"/>
            <c:bubble3D val="0"/>
            <c:spPr>
              <a:solidFill>
                <a:srgbClr val="00B050"/>
              </a:solidFill>
            </c:spPr>
            <c:extLst>
              <c:ext xmlns:c16="http://schemas.microsoft.com/office/drawing/2014/chart" uri="{C3380CC4-5D6E-409C-BE32-E72D297353CC}">
                <c16:uniqueId val="{00000004-F33B-41ED-965F-B8000BDEE559}"/>
              </c:ext>
            </c:extLst>
          </c:dPt>
          <c:dPt>
            <c:idx val="3"/>
            <c:bubble3D val="0"/>
            <c:spPr>
              <a:solidFill>
                <a:schemeClr val="accent2">
                  <a:lumMod val="75000"/>
                </a:schemeClr>
              </a:solidFill>
            </c:spPr>
            <c:extLst>
              <c:ext xmlns:c16="http://schemas.microsoft.com/office/drawing/2014/chart" uri="{C3380CC4-5D6E-409C-BE32-E72D297353CC}">
                <c16:uniqueId val="{00000006-82B7-48A9-8770-FF88B64E3FDD}"/>
              </c:ext>
            </c:extLst>
          </c:dPt>
          <c:dLbls>
            <c:dLbl>
              <c:idx val="0"/>
              <c:layout>
                <c:manualLayout>
                  <c:x val="0.16442953973536814"/>
                  <c:y val="0.147489455426463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042666666666667"/>
                      <c:h val="0.11753846153846154"/>
                    </c:manualLayout>
                  </c15:layout>
                </c:ext>
                <c:ext xmlns:c16="http://schemas.microsoft.com/office/drawing/2014/chart" uri="{C3380CC4-5D6E-409C-BE32-E72D297353CC}">
                  <c16:uniqueId val="{00000002-F33B-41ED-965F-B8000BDEE559}"/>
                </c:ext>
              </c:extLst>
            </c:dLbl>
            <c:dLbl>
              <c:idx val="1"/>
              <c:layout>
                <c:manualLayout>
                  <c:x val="-1.9007224612386424E-3"/>
                  <c:y val="2.31108419139915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3B-41ED-965F-B8000BDEE559}"/>
                </c:ext>
              </c:extLst>
            </c:dLbl>
            <c:dLbl>
              <c:idx val="2"/>
              <c:layout>
                <c:manualLayout>
                  <c:x val="6.8289973753280941E-2"/>
                  <c:y val="2.34757997907604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33B-41ED-965F-B8000BDEE559}"/>
                </c:ext>
              </c:extLst>
            </c:dLbl>
            <c:dLbl>
              <c:idx val="3"/>
              <c:layout>
                <c:manualLayout>
                  <c:x val="-6.0606614173228344E-2"/>
                  <c:y val="3.78485766202301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2B7-48A9-8770-FF88B64E3FD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Jornada de Trabajo a Favor de la Comunidad</c:v>
                </c:pt>
                <c:pt idx="2">
                  <c:v>Tratamiento en Libertad</c:v>
                </c:pt>
                <c:pt idx="3">
                  <c:v>Medidas de Seguridad</c:v>
                </c:pt>
              </c:strCache>
            </c:strRef>
          </c:cat>
          <c:val>
            <c:numRef>
              <c:f>'Pág-54-Grá-RAPLV'!$B$14:$B$17</c:f>
              <c:numCache>
                <c:formatCode>General</c:formatCode>
                <c:ptCount val="4"/>
                <c:pt idx="0">
                  <c:v>190</c:v>
                </c:pt>
                <c:pt idx="1">
                  <c:v>23</c:v>
                </c:pt>
                <c:pt idx="2">
                  <c:v>12</c:v>
                </c:pt>
                <c:pt idx="3">
                  <c:v>2</c:v>
                </c:pt>
              </c:numCache>
            </c:numRef>
          </c:val>
          <c:extLst>
            <c:ext xmlns:c16="http://schemas.microsoft.com/office/drawing/2014/chart" uri="{C3380CC4-5D6E-409C-BE32-E72D297353CC}">
              <c16:uniqueId val="{00000001-F33B-41ED-965F-B8000BDEE55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Procesadas del Fuero Federal</c:v>
                </c:pt>
                <c:pt idx="3">
                  <c:v>Personas Sentenciadas del Fuero Federal</c:v>
                </c:pt>
                <c:pt idx="4">
                  <c:v>Sin Situación Jurídica del Fuero Común</c:v>
                </c:pt>
              </c:strCache>
            </c:strRef>
          </c:cat>
          <c:val>
            <c:numRef>
              <c:f>'Pág-58-Grá-NII'!$B$6:$B$10</c:f>
              <c:numCache>
                <c:formatCode>General</c:formatCode>
                <c:ptCount val="5"/>
                <c:pt idx="0">
                  <c:v>202</c:v>
                </c:pt>
                <c:pt idx="1">
                  <c:v>87</c:v>
                </c:pt>
                <c:pt idx="2">
                  <c:v>54</c:v>
                </c:pt>
                <c:pt idx="3">
                  <c:v>46</c:v>
                </c:pt>
                <c:pt idx="4">
                  <c:v>17</c:v>
                </c:pt>
              </c:numCache>
            </c:numRef>
          </c:val>
          <c:extLst>
            <c:ext xmlns:c16="http://schemas.microsoft.com/office/drawing/2014/chart" uri="{C3380CC4-5D6E-409C-BE32-E72D297353CC}">
              <c16:uniqueId val="{00000001-2F1F-4FFE-9E30-24D7D2F1D4AB}"/>
            </c:ext>
          </c:extLst>
        </c:ser>
        <c:dLbls>
          <c:showLegendKey val="0"/>
          <c:showVal val="0"/>
          <c:showCatName val="0"/>
          <c:showSerName val="0"/>
          <c:showPercent val="0"/>
          <c:showBubbleSize val="0"/>
        </c:dLbls>
        <c:gapWidth val="40"/>
        <c:axId val="406611696"/>
        <c:axId val="1634076544"/>
      </c:barChart>
      <c:catAx>
        <c:axId val="406611696"/>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634076544"/>
        <c:crosses val="autoZero"/>
        <c:auto val="1"/>
        <c:lblAlgn val="ctr"/>
        <c:lblOffset val="100"/>
        <c:noMultiLvlLbl val="0"/>
      </c:catAx>
      <c:valAx>
        <c:axId val="1634076544"/>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40661169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'Pág-59-Grá-NIII'!$A$6:$A$15</c:f>
              <c:strCache>
                <c:ptCount val="10"/>
                <c:pt idx="0">
                  <c:v>Agresiones a Terceros</c:v>
                </c:pt>
                <c:pt idx="1">
                  <c:v>Decesos</c:v>
                </c:pt>
                <c:pt idx="2">
                  <c:v>Riñas</c:v>
                </c:pt>
                <c:pt idx="3">
                  <c:v>Autoagresiones</c:v>
                </c:pt>
                <c:pt idx="4">
                  <c:v>Suicidios</c:v>
                </c:pt>
                <c:pt idx="5">
                  <c:v>Intentos de Suicidio</c:v>
                </c:pt>
                <c:pt idx="6">
                  <c:v>Homicidios</c:v>
                </c:pt>
                <c:pt idx="7">
                  <c:v>Intentos de Evasión</c:v>
                </c:pt>
                <c:pt idx="8">
                  <c:v>Evasiones</c:v>
                </c:pt>
                <c:pt idx="9">
                  <c:v>Violaciones</c:v>
                </c:pt>
              </c:strCache>
            </c:strRef>
          </c:cat>
          <c:val>
            <c:numRef>
              <c:f>'Pág-59-Grá-NIII'!$B$6:$B$15</c:f>
              <c:numCache>
                <c:formatCode>General</c:formatCode>
                <c:ptCount val="10"/>
                <c:pt idx="0">
                  <c:v>67</c:v>
                </c:pt>
                <c:pt idx="1">
                  <c:v>61</c:v>
                </c:pt>
                <c:pt idx="2">
                  <c:v>60</c:v>
                </c:pt>
                <c:pt idx="3">
                  <c:v>28</c:v>
                </c:pt>
                <c:pt idx="4">
                  <c:v>5</c:v>
                </c:pt>
                <c:pt idx="5">
                  <c:v>3</c:v>
                </c:pt>
                <c:pt idx="6">
                  <c:v>2</c:v>
                </c:pt>
                <c:pt idx="7">
                  <c:v>1</c:v>
                </c:pt>
                <c:pt idx="8">
                  <c:v>1</c:v>
                </c:pt>
                <c:pt idx="9">
                  <c:v>1</c:v>
                </c:pt>
              </c:numCache>
            </c:numRef>
          </c:val>
          <c:extLst>
            <c:ext xmlns:c16="http://schemas.microsoft.com/office/drawing/2014/chart" uri="{C3380CC4-5D6E-409C-BE32-E72D297353CC}">
              <c16:uniqueId val="{00000001-CB18-496D-82CB-915B360FDC6B}"/>
            </c:ext>
          </c:extLst>
        </c:ser>
        <c:dLbls>
          <c:showLegendKey val="0"/>
          <c:showVal val="0"/>
          <c:showCatName val="0"/>
          <c:showSerName val="0"/>
          <c:showPercent val="0"/>
          <c:showBubbleSize val="0"/>
        </c:dLbls>
        <c:gapWidth val="40"/>
        <c:axId val="406615056"/>
        <c:axId val="1634053232"/>
      </c:barChart>
      <c:catAx>
        <c:axId val="40661505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634053232"/>
        <c:crosses val="autoZero"/>
        <c:auto val="1"/>
        <c:lblAlgn val="ctr"/>
        <c:lblOffset val="100"/>
        <c:noMultiLvlLbl val="0"/>
      </c:catAx>
      <c:valAx>
        <c:axId val="1634053232"/>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40661505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'Pág-59-Grá-NIII'!$A$24:$A$33</c:f>
              <c:strCache>
                <c:ptCount val="10"/>
                <c:pt idx="0">
                  <c:v>Riñas</c:v>
                </c:pt>
                <c:pt idx="1">
                  <c:v>Agresiones a Terceros</c:v>
                </c:pt>
                <c:pt idx="2">
                  <c:v>Decesos</c:v>
                </c:pt>
                <c:pt idx="3">
                  <c:v>Autoagresiones</c:v>
                </c:pt>
                <c:pt idx="4">
                  <c:v>Suicidios</c:v>
                </c:pt>
                <c:pt idx="5">
                  <c:v>Intentos de Suicidio</c:v>
                </c:pt>
                <c:pt idx="6">
                  <c:v>Homicidios</c:v>
                </c:pt>
                <c:pt idx="7">
                  <c:v>Intentos de Evasión</c:v>
                </c:pt>
                <c:pt idx="8">
                  <c:v>Evasiones</c:v>
                </c:pt>
                <c:pt idx="9">
                  <c:v>Violaciones</c:v>
                </c:pt>
              </c:strCache>
            </c:strRef>
          </c:cat>
          <c:val>
            <c:numRef>
              <c:f>'Pág-59-Grá-NIII'!$B$24:$B$33</c:f>
              <c:numCache>
                <c:formatCode>General</c:formatCode>
                <c:ptCount val="10"/>
                <c:pt idx="0">
                  <c:v>199</c:v>
                </c:pt>
                <c:pt idx="1">
                  <c:v>105</c:v>
                </c:pt>
                <c:pt idx="2">
                  <c:v>61</c:v>
                </c:pt>
                <c:pt idx="3">
                  <c:v>28</c:v>
                </c:pt>
                <c:pt idx="4">
                  <c:v>5</c:v>
                </c:pt>
                <c:pt idx="5">
                  <c:v>3</c:v>
                </c:pt>
                <c:pt idx="6">
                  <c:v>2</c:v>
                </c:pt>
                <c:pt idx="7">
                  <c:v>1</c:v>
                </c:pt>
                <c:pt idx="8">
                  <c:v>1</c:v>
                </c:pt>
                <c:pt idx="9">
                  <c:v>1</c:v>
                </c:pt>
              </c:numCache>
            </c:numRef>
          </c:val>
          <c:extLst>
            <c:ext xmlns:c16="http://schemas.microsoft.com/office/drawing/2014/chart" uri="{C3380CC4-5D6E-409C-BE32-E72D297353CC}">
              <c16:uniqueId val="{00000001-65BE-46E4-9627-BF7690973310}"/>
            </c:ext>
          </c:extLst>
        </c:ser>
        <c:dLbls>
          <c:showLegendKey val="0"/>
          <c:showVal val="0"/>
          <c:showCatName val="0"/>
          <c:showSerName val="0"/>
          <c:showPercent val="0"/>
          <c:showBubbleSize val="0"/>
        </c:dLbls>
        <c:gapWidth val="40"/>
        <c:axId val="406605456"/>
        <c:axId val="1634077536"/>
      </c:barChart>
      <c:catAx>
        <c:axId val="40660545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634077536"/>
        <c:crosses val="autoZero"/>
        <c:auto val="1"/>
        <c:lblAlgn val="ctr"/>
        <c:lblOffset val="100"/>
        <c:noMultiLvlLbl val="0"/>
      </c:catAx>
      <c:valAx>
        <c:axId val="163407753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40660545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689072402535073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4-470E-8C02-FE8662337113}"/>
                </c:ext>
              </c:extLst>
            </c:dLbl>
            <c:dLbl>
              <c:idx val="3"/>
              <c:layout>
                <c:manualLayout>
                  <c:x val="-4.4499999999999998E-2"/>
                  <c:y val="-0.11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E4-470E-8C02-FE8662337113}"/>
                </c:ext>
              </c:extLst>
            </c:dLbl>
            <c:dLbl>
              <c:idx val="4"/>
              <c:layout>
                <c:manualLayout>
                  <c:x val="-4.5682926829268292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E4-470E-8C02-FE8662337113}"/>
                </c:ext>
              </c:extLst>
            </c:dLbl>
            <c:dLbl>
              <c:idx val="6"/>
              <c:layout>
                <c:manualLayout>
                  <c:x val="-4.775609756097561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E4-470E-8C02-FE8662337113}"/>
                </c:ext>
              </c:extLst>
            </c:dLbl>
            <c:dLbl>
              <c:idx val="7"/>
              <c:layout>
                <c:manualLayout>
                  <c:x val="-4.3853658536585363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E4-470E-8C02-FE866233711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233836</c:v>
                </c:pt>
              </c:numCache>
            </c:numRef>
          </c:val>
          <c:smooth val="0"/>
          <c:extLst>
            <c:ext xmlns:c16="http://schemas.microsoft.com/office/drawing/2014/chart" uri="{C3380CC4-5D6E-409C-BE32-E72D297353CC}">
              <c16:uniqueId val="{00000001-4B78-402B-8CDB-D657FCE5CA29}"/>
            </c:ext>
          </c:extLst>
        </c:ser>
        <c:dLbls>
          <c:showLegendKey val="0"/>
          <c:showVal val="0"/>
          <c:showCatName val="0"/>
          <c:showSerName val="0"/>
          <c:showPercent val="0"/>
          <c:showBubbleSize val="0"/>
        </c:dLbls>
        <c:marker val="1"/>
        <c:smooth val="0"/>
        <c:axId val="1611826144"/>
        <c:axId val="1634040336"/>
      </c:lineChart>
      <c:catAx>
        <c:axId val="1611826144"/>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634040336"/>
        <c:crosses val="autoZero"/>
        <c:auto val="1"/>
        <c:lblAlgn val="ctr"/>
        <c:lblOffset val="100"/>
        <c:noMultiLvlLbl val="0"/>
      </c:catAx>
      <c:valAx>
        <c:axId val="1634040336"/>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118261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3"/>
              <c:layout>
                <c:manualLayout>
                  <c:x val="-4.7213462646437485E-2"/>
                  <c:y val="-0.11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AC-46C1-B349-C6C8FA32DDD3}"/>
                </c:ext>
              </c:extLst>
            </c:dLbl>
            <c:dLbl>
              <c:idx val="4"/>
              <c:layout>
                <c:manualLayout>
                  <c:x val="-4.4993950451315538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AC-46C1-B349-C6C8FA32DDD3}"/>
                </c:ext>
              </c:extLst>
            </c:dLbl>
            <c:dLbl>
              <c:idx val="7"/>
              <c:layout>
                <c:manualLayout>
                  <c:x val="-4.700614557326676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AC-46C1-B349-C6C8FA32DDD3}"/>
                </c:ext>
              </c:extLst>
            </c:dLbl>
            <c:dLbl>
              <c:idx val="9"/>
              <c:layout>
                <c:manualLayout>
                  <c:x val="-4.518292682926829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AC-46C1-B349-C6C8FA32DDD3}"/>
                </c:ext>
              </c:extLst>
            </c:dLbl>
            <c:dLbl>
              <c:idx val="10"/>
              <c:layout>
                <c:manualLayout>
                  <c:x val="-4.631102362204733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AC-46C1-B349-C6C8FA32DDD3}"/>
                </c:ext>
              </c:extLst>
            </c:dLbl>
            <c:dLbl>
              <c:idx val="11"/>
              <c:layout>
                <c:manualLayout>
                  <c:x val="-4.6128096792778954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AC-46C1-B349-C6C8FA32DDD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2022</c:v>
                  </c:pt>
                  <c:pt idx="2">
                    <c:v>2023</c:v>
                  </c:pt>
                </c:lvl>
              </c:multiLvlStrCache>
            </c:multiLvlStrRef>
          </c:cat>
          <c:val>
            <c:numRef>
              <c:f>'Pág-10-Grá-CPP'!$C$26:$C$38</c:f>
              <c:numCache>
                <c:formatCode>#,##0</c:formatCode>
                <c:ptCount val="13"/>
                <c:pt idx="0">
                  <c:v>230000</c:v>
                </c:pt>
                <c:pt idx="1">
                  <c:v>228530</c:v>
                </c:pt>
                <c:pt idx="2">
                  <c:v>230051</c:v>
                </c:pt>
                <c:pt idx="3">
                  <c:v>230730</c:v>
                </c:pt>
                <c:pt idx="4">
                  <c:v>231100</c:v>
                </c:pt>
                <c:pt idx="5">
                  <c:v>231907</c:v>
                </c:pt>
                <c:pt idx="6">
                  <c:v>232230</c:v>
                </c:pt>
                <c:pt idx="7">
                  <c:v>232807</c:v>
                </c:pt>
                <c:pt idx="8">
                  <c:v>234067</c:v>
                </c:pt>
                <c:pt idx="9">
                  <c:v>234561</c:v>
                </c:pt>
                <c:pt idx="10">
                  <c:v>234762</c:v>
                </c:pt>
                <c:pt idx="11">
                  <c:v>234324</c:v>
                </c:pt>
                <c:pt idx="12">
                  <c:v>233836</c:v>
                </c:pt>
              </c:numCache>
            </c:numRef>
          </c:val>
          <c:smooth val="0"/>
          <c:extLst>
            <c:ext xmlns:c16="http://schemas.microsoft.com/office/drawing/2014/chart" uri="{C3380CC4-5D6E-409C-BE32-E72D297353CC}">
              <c16:uniqueId val="{00000003-595A-4D16-A37A-7094C709EE28}"/>
            </c:ext>
          </c:extLst>
        </c:ser>
        <c:dLbls>
          <c:showLegendKey val="0"/>
          <c:showVal val="0"/>
          <c:showCatName val="0"/>
          <c:showSerName val="0"/>
          <c:showPercent val="0"/>
          <c:showBubbleSize val="0"/>
        </c:dLbls>
        <c:marker val="1"/>
        <c:smooth val="0"/>
        <c:axId val="1611827584"/>
        <c:axId val="1634019008"/>
      </c:lineChart>
      <c:catAx>
        <c:axId val="1611827584"/>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634019008"/>
        <c:crosses val="autoZero"/>
        <c:auto val="1"/>
        <c:lblAlgn val="ctr"/>
        <c:lblOffset val="100"/>
        <c:noMultiLvlLbl val="0"/>
      </c:catAx>
      <c:valAx>
        <c:axId val="1634019008"/>
        <c:scaling>
          <c:orientation val="minMax"/>
          <c:max val="238000"/>
          <c:min val="22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118275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5430493639056454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50-4CEC-977D-CA87B1C44F51}"/>
                </c:ext>
              </c:extLst>
            </c:dLbl>
            <c:dLbl>
              <c:idx val="1"/>
              <c:layout>
                <c:manualLayout>
                  <c:x val="-3.6425593520696825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0-4CEC-977D-CA87B1C44F51}"/>
                </c:ext>
              </c:extLst>
            </c:dLbl>
            <c:dLbl>
              <c:idx val="2"/>
              <c:layout>
                <c:manualLayout>
                  <c:x val="-3.762643726313742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50-4CEC-977D-CA87B1C44F51}"/>
                </c:ext>
              </c:extLst>
            </c:dLbl>
            <c:dLbl>
              <c:idx val="3"/>
              <c:layout>
                <c:manualLayout>
                  <c:x val="-3.7404058792315099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50-4CEC-977D-CA87B1C44F51}"/>
                </c:ext>
              </c:extLst>
            </c:dLbl>
            <c:dLbl>
              <c:idx val="4"/>
              <c:layout>
                <c:manualLayout>
                  <c:x val="-3.7354067411669564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50-4CEC-977D-CA87B1C44F51}"/>
                </c:ext>
              </c:extLst>
            </c:dLbl>
            <c:dLbl>
              <c:idx val="5"/>
              <c:layout>
                <c:manualLayout>
                  <c:x val="-3.6809240158154947E-2"/>
                  <c:y val="0.10889290223805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50-4CEC-977D-CA87B1C44F51}"/>
                </c:ext>
              </c:extLst>
            </c:dLbl>
            <c:dLbl>
              <c:idx val="6"/>
              <c:layout>
                <c:manualLayout>
                  <c:x val="-3.5947479808428828E-2"/>
                  <c:y val="0.1050593253568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50-4CEC-977D-CA87B1C44F51}"/>
                </c:ext>
              </c:extLst>
            </c:dLbl>
            <c:dLbl>
              <c:idx val="7"/>
              <c:layout>
                <c:manualLayout>
                  <c:x val="-3.5174758397610778E-2"/>
                  <c:y val="0.10889290223805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50-4CEC-977D-CA87B1C44F51}"/>
                </c:ext>
              </c:extLst>
            </c:dLbl>
            <c:dLbl>
              <c:idx val="8"/>
              <c:layout>
                <c:manualLayout>
                  <c:x val="-3.6881469385882673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50-4CEC-977D-CA87B1C44F51}"/>
                </c:ext>
              </c:extLst>
            </c:dLbl>
            <c:dLbl>
              <c:idx val="9"/>
              <c:layout>
                <c:manualLayout>
                  <c:x val="-3.5052450238658585E-2"/>
                  <c:y val="0.105059325356877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50-4CEC-977D-CA87B1C44F51}"/>
                </c:ext>
              </c:extLst>
            </c:dLbl>
            <c:dLbl>
              <c:idx val="10"/>
              <c:layout>
                <c:manualLayout>
                  <c:x val="-3.6192096126333381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50-4CEC-977D-CA87B1C44F51}"/>
                </c:ext>
              </c:extLst>
            </c:dLbl>
            <c:dLbl>
              <c:idx val="11"/>
              <c:layout>
                <c:manualLayout>
                  <c:x val="-3.5202511931174039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50-4CEC-977D-CA87B1C44F51}"/>
                </c:ext>
              </c:extLst>
            </c:dLbl>
            <c:dLbl>
              <c:idx val="12"/>
              <c:layout>
                <c:manualLayout>
                  <c:x val="-2.3377930722802698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50-4CEC-977D-CA87B1C44F5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79586</c:v>
                </c:pt>
                <c:pt idx="1">
                  <c:v>78558</c:v>
                </c:pt>
                <c:pt idx="2">
                  <c:v>79368</c:v>
                </c:pt>
                <c:pt idx="3">
                  <c:v>79624</c:v>
                </c:pt>
                <c:pt idx="4">
                  <c:v>79564</c:v>
                </c:pt>
                <c:pt idx="5">
                  <c:v>80352</c:v>
                </c:pt>
                <c:pt idx="6">
                  <c:v>80219</c:v>
                </c:pt>
                <c:pt idx="7">
                  <c:v>80120</c:v>
                </c:pt>
                <c:pt idx="8">
                  <c:v>80494</c:v>
                </c:pt>
                <c:pt idx="9">
                  <c:v>79376</c:v>
                </c:pt>
                <c:pt idx="10">
                  <c:v>78253</c:v>
                </c:pt>
                <c:pt idx="11">
                  <c:v>76854</c:v>
                </c:pt>
                <c:pt idx="12">
                  <c:v>76029</c:v>
                </c:pt>
              </c:numCache>
            </c:numRef>
          </c:val>
          <c:smooth val="0"/>
          <c:extLst>
            <c:ext xmlns:c16="http://schemas.microsoft.com/office/drawing/2014/chart" uri="{C3380CC4-5D6E-409C-BE32-E72D297353CC}">
              <c16:uniqueId val="{00000001-DAFC-4643-BD53-917DCF95BD79}"/>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8982945935153564E-2"/>
                  <c:y val="-0.10195382622667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50-4CEC-977D-CA87B1C44F51}"/>
                </c:ext>
              </c:extLst>
            </c:dLbl>
            <c:dLbl>
              <c:idx val="1"/>
              <c:layout>
                <c:manualLayout>
                  <c:x val="-3.7704269727925191E-2"/>
                  <c:y val="-0.105787403107853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50-4CEC-977D-CA87B1C44F51}"/>
                </c:ext>
              </c:extLst>
            </c:dLbl>
            <c:dLbl>
              <c:idx val="2"/>
              <c:layout>
                <c:manualLayout>
                  <c:x val="-3.6864834775860451E-2"/>
                  <c:y val="-0.105787403107853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50-4CEC-977D-CA87B1C44F51}"/>
                </c:ext>
              </c:extLst>
            </c:dLbl>
            <c:dLbl>
              <c:idx val="3"/>
              <c:layout>
                <c:manualLayout>
                  <c:x val="-3.7059372162540495E-2"/>
                  <c:y val="-0.1019538262266766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50-4CEC-977D-CA87B1C44F51}"/>
                </c:ext>
              </c:extLst>
            </c:dLbl>
            <c:dLbl>
              <c:idx val="4"/>
              <c:layout>
                <c:manualLayout>
                  <c:x val="-3.5897488427783376E-2"/>
                  <c:y val="-9.812024934549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50-4CEC-977D-CA87B1C44F51}"/>
                </c:ext>
              </c:extLst>
            </c:dLbl>
            <c:dLbl>
              <c:idx val="5"/>
              <c:layout>
                <c:manualLayout>
                  <c:x val="-3.766539727082082E-2"/>
                  <c:y val="-9.812024934549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550-4CEC-977D-CA87B1C44F51}"/>
                </c:ext>
              </c:extLst>
            </c:dLbl>
            <c:dLbl>
              <c:idx val="6"/>
              <c:layout>
                <c:manualLayout>
                  <c:x val="-3.5330423327186486E-2"/>
                  <c:y val="-0.10195382622667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550-4CEC-977D-CA87B1C44F51}"/>
                </c:ext>
              </c:extLst>
            </c:dLbl>
            <c:dLbl>
              <c:idx val="7"/>
              <c:layout>
                <c:manualLayout>
                  <c:x val="-3.8182383440193195E-2"/>
                  <c:y val="-9.812024934549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550-4CEC-977D-CA87B1C44F51}"/>
                </c:ext>
              </c:extLst>
            </c:dLbl>
            <c:dLbl>
              <c:idx val="8"/>
              <c:layout>
                <c:manualLayout>
                  <c:x val="-3.7626437263137462E-2"/>
                  <c:y val="-9.812024934549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550-4CEC-977D-CA87B1C44F51}"/>
                </c:ext>
              </c:extLst>
            </c:dLbl>
            <c:dLbl>
              <c:idx val="9"/>
              <c:layout>
                <c:manualLayout>
                  <c:x val="-3.8538188993508991E-2"/>
                  <c:y val="-9.0453095583145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550-4CEC-977D-CA87B1C44F51}"/>
                </c:ext>
              </c:extLst>
            </c:dLbl>
            <c:dLbl>
              <c:idx val="10"/>
              <c:layout>
                <c:manualLayout>
                  <c:x val="-3.7437415562938406E-2"/>
                  <c:y val="-8.6619518701968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550-4CEC-977D-CA87B1C44F51}"/>
                </c:ext>
              </c:extLst>
            </c:dLbl>
            <c:dLbl>
              <c:idx val="11"/>
              <c:layout>
                <c:manualLayout>
                  <c:x val="-3.8955192401590302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550-4CEC-977D-CA87B1C44F51}"/>
                </c:ext>
              </c:extLst>
            </c:dLbl>
            <c:dLbl>
              <c:idx val="12"/>
              <c:layout>
                <c:manualLayout>
                  <c:x val="-2.3644784887789486E-2"/>
                  <c:y val="-8.6619518701968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550-4CEC-977D-CA87B1C44F5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200,461</c:v>
                  </c:pt>
                  <c:pt idx="1">
                    <c:v>199,009</c:v>
                  </c:pt>
                  <c:pt idx="2">
                    <c:v>200,384</c:v>
                  </c:pt>
                  <c:pt idx="3">
                    <c:v>200,971</c:v>
                  </c:pt>
                  <c:pt idx="4">
                    <c:v>201,254</c:v>
                  </c:pt>
                  <c:pt idx="5">
                    <c:v>201,941</c:v>
                  </c:pt>
                  <c:pt idx="6">
                    <c:v>202,165</c:v>
                  </c:pt>
                  <c:pt idx="7">
                    <c:v>202,557</c:v>
                  </c:pt>
                  <c:pt idx="8">
                    <c:v>203,664</c:v>
                  </c:pt>
                  <c:pt idx="9">
                    <c:v>204,043</c:v>
                  </c:pt>
                  <c:pt idx="10">
                    <c:v>204,385</c:v>
                  </c:pt>
                  <c:pt idx="11">
                    <c:v>204,162</c:v>
                  </c:pt>
                  <c:pt idx="12">
                    <c:v>203,738</c:v>
                  </c:pt>
                </c:lvl>
              </c:multiLvlStrCache>
            </c:multiLvlStrRef>
          </c:cat>
          <c:val>
            <c:numRef>
              <c:f>'Pág-11-Grá-CPP'!$B$8:$B$20</c:f>
              <c:numCache>
                <c:formatCode>#,##0</c:formatCode>
                <c:ptCount val="13"/>
                <c:pt idx="0">
                  <c:v>120875</c:v>
                </c:pt>
                <c:pt idx="1">
                  <c:v>120451</c:v>
                </c:pt>
                <c:pt idx="2">
                  <c:v>121016</c:v>
                </c:pt>
                <c:pt idx="3">
                  <c:v>121347</c:v>
                </c:pt>
                <c:pt idx="4">
                  <c:v>121690</c:v>
                </c:pt>
                <c:pt idx="5">
                  <c:v>121589</c:v>
                </c:pt>
                <c:pt idx="6">
                  <c:v>121946</c:v>
                </c:pt>
                <c:pt idx="7">
                  <c:v>122437</c:v>
                </c:pt>
                <c:pt idx="8">
                  <c:v>123170</c:v>
                </c:pt>
                <c:pt idx="9">
                  <c:v>124667</c:v>
                </c:pt>
                <c:pt idx="10">
                  <c:v>126132</c:v>
                </c:pt>
                <c:pt idx="11">
                  <c:v>127308</c:v>
                </c:pt>
                <c:pt idx="12">
                  <c:v>127709</c:v>
                </c:pt>
              </c:numCache>
            </c:numRef>
          </c:val>
          <c:smooth val="0"/>
          <c:extLst>
            <c:ext xmlns:c16="http://schemas.microsoft.com/office/drawing/2014/chart" uri="{C3380CC4-5D6E-409C-BE32-E72D297353CC}">
              <c16:uniqueId val="{00000002-DAFC-4643-BD53-917DCF95BD79}"/>
            </c:ext>
          </c:extLst>
        </c:ser>
        <c:dLbls>
          <c:showLegendKey val="0"/>
          <c:showVal val="0"/>
          <c:showCatName val="0"/>
          <c:showSerName val="0"/>
          <c:showPercent val="0"/>
          <c:showBubbleSize val="0"/>
        </c:dLbls>
        <c:marker val="1"/>
        <c:smooth val="0"/>
        <c:axId val="1588201488"/>
        <c:axId val="1634025952"/>
      </c:lineChart>
      <c:catAx>
        <c:axId val="1588201488"/>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634025952"/>
        <c:crosses val="autoZero"/>
        <c:auto val="1"/>
        <c:lblAlgn val="ctr"/>
        <c:lblOffset val="100"/>
        <c:noMultiLvlLbl val="0"/>
      </c:catAx>
      <c:valAx>
        <c:axId val="1634025952"/>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588201488"/>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6703566609224733E-2"/>
                  <c:y val="0.124633831726735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9C-422F-A808-BA4E9EC5EF76}"/>
                </c:ext>
              </c:extLst>
            </c:dLbl>
            <c:dLbl>
              <c:idx val="1"/>
              <c:layout>
                <c:manualLayout>
                  <c:x val="-3.5119163779905219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9C-422F-A808-BA4E9EC5EF76}"/>
                </c:ext>
              </c:extLst>
            </c:dLbl>
            <c:dLbl>
              <c:idx val="2"/>
              <c:layout>
                <c:manualLayout>
                  <c:x val="-3.4818952844295058E-2"/>
                  <c:y val="0.124633831726735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9C-422F-A808-BA4E9EC5EF76}"/>
                </c:ext>
              </c:extLst>
            </c:dLbl>
            <c:dLbl>
              <c:idx val="3"/>
              <c:layout>
                <c:manualLayout>
                  <c:x val="-3.3934954647486783E-2"/>
                  <c:y val="0.133056448109719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E9C-422F-A808-BA4E9EC5EF76}"/>
                </c:ext>
              </c:extLst>
            </c:dLbl>
            <c:dLbl>
              <c:idx val="4"/>
              <c:layout>
                <c:manualLayout>
                  <c:x val="-3.5196996244693052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9C-422F-A808-BA4E9EC5EF76}"/>
                </c:ext>
              </c:extLst>
            </c:dLbl>
            <c:dLbl>
              <c:idx val="5"/>
              <c:layout>
                <c:manualLayout>
                  <c:x val="-3.2956489375868557E-2"/>
                  <c:y val="0.133056448109719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E9C-422F-A808-BA4E9EC5EF76}"/>
                </c:ext>
              </c:extLst>
            </c:dLbl>
            <c:dLbl>
              <c:idx val="6"/>
              <c:layout>
                <c:manualLayout>
                  <c:x val="-3.5146917313468459E-2"/>
                  <c:y val="0.137267756301211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9C-422F-A808-BA4E9EC5EF76}"/>
                </c:ext>
              </c:extLst>
            </c:dLbl>
            <c:dLbl>
              <c:idx val="7"/>
              <c:layout>
                <c:manualLayout>
                  <c:x val="-3.5041331315117469E-2"/>
                  <c:y val="0.137267756301211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9C-422F-A808-BA4E9EC5EF76}"/>
                </c:ext>
              </c:extLst>
            </c:dLbl>
            <c:dLbl>
              <c:idx val="8"/>
              <c:layout>
                <c:manualLayout>
                  <c:x val="-3.4791111760152739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9C-422F-A808-BA4E9EC5EF76}"/>
                </c:ext>
              </c:extLst>
            </c:dLbl>
            <c:dLbl>
              <c:idx val="9"/>
              <c:layout>
                <c:manualLayout>
                  <c:x val="-3.4774477150130594E-2"/>
                  <c:y val="0.141479064492703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E9C-422F-A808-BA4E9EC5EF76}"/>
                </c:ext>
              </c:extLst>
            </c:dLbl>
            <c:dLbl>
              <c:idx val="10"/>
              <c:layout>
                <c:manualLayout>
                  <c:x val="-3.2962092612928644E-2"/>
                  <c:y val="0.133056448109719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E9C-422F-A808-BA4E9EC5EF76}"/>
                </c:ext>
              </c:extLst>
            </c:dLbl>
            <c:dLbl>
              <c:idx val="11"/>
              <c:layout>
                <c:manualLayout>
                  <c:x val="-3.4312998047884735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E9C-422F-A808-BA4E9EC5EF76}"/>
                </c:ext>
              </c:extLst>
            </c:dLbl>
            <c:dLbl>
              <c:idx val="12"/>
              <c:layout>
                <c:manualLayout>
                  <c:x val="-2.7323485118896752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E9C-422F-A808-BA4E9EC5EF7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13306</c:v>
                </c:pt>
                <c:pt idx="1">
                  <c:v>13263</c:v>
                </c:pt>
                <c:pt idx="2">
                  <c:v>13247</c:v>
                </c:pt>
                <c:pt idx="3">
                  <c:v>13221</c:v>
                </c:pt>
                <c:pt idx="4">
                  <c:v>13262</c:v>
                </c:pt>
                <c:pt idx="5">
                  <c:v>13219</c:v>
                </c:pt>
                <c:pt idx="6">
                  <c:v>13265</c:v>
                </c:pt>
                <c:pt idx="7">
                  <c:v>13378</c:v>
                </c:pt>
                <c:pt idx="8">
                  <c:v>13434</c:v>
                </c:pt>
                <c:pt idx="9">
                  <c:v>13444</c:v>
                </c:pt>
                <c:pt idx="10">
                  <c:v>13261</c:v>
                </c:pt>
                <c:pt idx="11">
                  <c:v>13140</c:v>
                </c:pt>
                <c:pt idx="12">
                  <c:v>12963</c:v>
                </c:pt>
              </c:numCache>
            </c:numRef>
          </c:val>
          <c:smooth val="0"/>
          <c:extLst>
            <c:ext xmlns:c16="http://schemas.microsoft.com/office/drawing/2014/chart" uri="{C3380CC4-5D6E-409C-BE32-E72D297353CC}">
              <c16:uniqueId val="{00000003-1F73-4C54-8778-59B8763E3B0B}"/>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4007271425793587E-2"/>
                  <c:y val="-9.936565097871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9C-422F-A808-BA4E9EC5EF76}"/>
                </c:ext>
              </c:extLst>
            </c:dLbl>
            <c:dLbl>
              <c:idx val="1"/>
              <c:layout>
                <c:manualLayout>
                  <c:x val="-3.5430493639056454E-2"/>
                  <c:y val="-0.103576959170206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9C-422F-A808-BA4E9EC5EF76}"/>
                </c:ext>
              </c:extLst>
            </c:dLbl>
            <c:dLbl>
              <c:idx val="2"/>
              <c:layout>
                <c:manualLayout>
                  <c:x val="-3.5652872109878816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9C-422F-A808-BA4E9EC5EF76}"/>
                </c:ext>
              </c:extLst>
            </c:dLbl>
            <c:dLbl>
              <c:idx val="3"/>
              <c:layout>
                <c:manualLayout>
                  <c:x val="-3.5352661174268683E-2"/>
                  <c:y val="-9.9365650978714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9C-422F-A808-BA4E9EC5EF76}"/>
                </c:ext>
              </c:extLst>
            </c:dLbl>
            <c:dLbl>
              <c:idx val="4"/>
              <c:layout>
                <c:manualLayout>
                  <c:x val="-3.5335939013667474E-2"/>
                  <c:y val="-9.936565097871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9C-422F-A808-BA4E9EC5EF76}"/>
                </c:ext>
              </c:extLst>
            </c:dLbl>
            <c:dLbl>
              <c:idx val="5"/>
              <c:layout>
                <c:manualLayout>
                  <c:x val="-3.4891182072022783E-2"/>
                  <c:y val="-0.10357695917020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9C-422F-A808-BA4E9EC5EF76}"/>
                </c:ext>
              </c:extLst>
            </c:dLbl>
            <c:dLbl>
              <c:idx val="6"/>
              <c:layout>
                <c:manualLayout>
                  <c:x val="-3.6425593520696908E-2"/>
                  <c:y val="-0.103576959170206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9C-422F-A808-BA4E9EC5EF76}"/>
                </c:ext>
              </c:extLst>
            </c:dLbl>
            <c:dLbl>
              <c:idx val="7"/>
              <c:layout>
                <c:manualLayout>
                  <c:x val="-3.5335939013667432E-2"/>
                  <c:y val="-9.9365650978714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9C-422F-A808-BA4E9EC5EF76}"/>
                </c:ext>
              </c:extLst>
            </c:dLbl>
            <c:dLbl>
              <c:idx val="8"/>
              <c:layout>
                <c:manualLayout>
                  <c:x val="-3.5680625643442036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9C-422F-A808-BA4E9EC5EF76}"/>
                </c:ext>
              </c:extLst>
            </c:dLbl>
            <c:dLbl>
              <c:idx val="9"/>
              <c:layout>
                <c:manualLayout>
                  <c:x val="-3.5224749778256355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9C-422F-A808-BA4E9EC5EF76}"/>
                </c:ext>
              </c:extLst>
            </c:dLbl>
            <c:dLbl>
              <c:idx val="10"/>
              <c:layout>
                <c:manualLayout>
                  <c:x val="-3.2884260148140831E-2"/>
                  <c:y val="-8.67317264042391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9C-422F-A808-BA4E9EC5EF76}"/>
                </c:ext>
              </c:extLst>
            </c:dLbl>
            <c:dLbl>
              <c:idx val="11"/>
              <c:layout>
                <c:manualLayout>
                  <c:x val="-3.5463850409679802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9C-422F-A808-BA4E9EC5EF76}"/>
                </c:ext>
              </c:extLst>
            </c:dLbl>
            <c:dLbl>
              <c:idx val="12"/>
              <c:layout>
                <c:manualLayout>
                  <c:x val="-2.8913491185276374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9C-422F-A808-BA4E9EC5EF7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29,539</c:v>
                  </c:pt>
                  <c:pt idx="1">
                    <c:v>29,521</c:v>
                  </c:pt>
                  <c:pt idx="2">
                    <c:v>29,667</c:v>
                  </c:pt>
                  <c:pt idx="3">
                    <c:v>29,759</c:v>
                  </c:pt>
                  <c:pt idx="4">
                    <c:v>29,846</c:v>
                  </c:pt>
                  <c:pt idx="5">
                    <c:v>29,966</c:v>
                  </c:pt>
                  <c:pt idx="6">
                    <c:v>30,065</c:v>
                  </c:pt>
                  <c:pt idx="7">
                    <c:v>30,250</c:v>
                  </c:pt>
                  <c:pt idx="8">
                    <c:v>30,403</c:v>
                  </c:pt>
                  <c:pt idx="9">
                    <c:v>30,518</c:v>
                  </c:pt>
                  <c:pt idx="10">
                    <c:v>30,377</c:v>
                  </c:pt>
                  <c:pt idx="11">
                    <c:v>30,162</c:v>
                  </c:pt>
                  <c:pt idx="12">
                    <c:v>30,098</c:v>
                  </c:pt>
                </c:lvl>
              </c:multiLvlStrCache>
            </c:multiLvlStrRef>
          </c:cat>
          <c:val>
            <c:numRef>
              <c:f>'Pág-11-Grá-CPP'!$G$8:$G$20</c:f>
              <c:numCache>
                <c:formatCode>#,##0</c:formatCode>
                <c:ptCount val="13"/>
                <c:pt idx="0">
                  <c:v>16233</c:v>
                </c:pt>
                <c:pt idx="1">
                  <c:v>16258</c:v>
                </c:pt>
                <c:pt idx="2">
                  <c:v>16420</c:v>
                </c:pt>
                <c:pt idx="3">
                  <c:v>16538</c:v>
                </c:pt>
                <c:pt idx="4">
                  <c:v>16584</c:v>
                </c:pt>
                <c:pt idx="5">
                  <c:v>16747</c:v>
                </c:pt>
                <c:pt idx="6">
                  <c:v>16800</c:v>
                </c:pt>
                <c:pt idx="7">
                  <c:v>16872</c:v>
                </c:pt>
                <c:pt idx="8">
                  <c:v>16969</c:v>
                </c:pt>
                <c:pt idx="9">
                  <c:v>17074</c:v>
                </c:pt>
                <c:pt idx="10">
                  <c:v>17116</c:v>
                </c:pt>
                <c:pt idx="11">
                  <c:v>17022</c:v>
                </c:pt>
                <c:pt idx="12">
                  <c:v>17135</c:v>
                </c:pt>
              </c:numCache>
            </c:numRef>
          </c:val>
          <c:smooth val="0"/>
          <c:extLst>
            <c:ext xmlns:c16="http://schemas.microsoft.com/office/drawing/2014/chart" uri="{C3380CC4-5D6E-409C-BE32-E72D297353CC}">
              <c16:uniqueId val="{00000004-1F73-4C54-8778-59B8763E3B0B}"/>
            </c:ext>
          </c:extLst>
        </c:ser>
        <c:dLbls>
          <c:showLegendKey val="0"/>
          <c:showVal val="0"/>
          <c:showCatName val="0"/>
          <c:showSerName val="0"/>
          <c:showPercent val="0"/>
          <c:showBubbleSize val="0"/>
        </c:dLbls>
        <c:marker val="1"/>
        <c:smooth val="0"/>
        <c:axId val="1586232464"/>
        <c:axId val="1634032400"/>
      </c:lineChart>
      <c:catAx>
        <c:axId val="1586232464"/>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634032400"/>
        <c:crosses val="autoZero"/>
        <c:auto val="1"/>
        <c:lblAlgn val="ctr"/>
        <c:lblOffset val="100"/>
        <c:noMultiLvlLbl val="0"/>
      </c:catAx>
      <c:valAx>
        <c:axId val="1634032400"/>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586232464"/>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1705202312138728"/>
          <c:y val="0.14309029553124042"/>
          <c:w val="0.77167630057803471"/>
          <c:h val="0.75384616695640316"/>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25F5-4781-99DC-A597D161F694}"/>
              </c:ext>
            </c:extLst>
          </c:dPt>
          <c:dPt>
            <c:idx val="1"/>
            <c:bubble3D val="0"/>
            <c:spPr>
              <a:solidFill>
                <a:srgbClr val="FF0000"/>
              </a:solidFill>
            </c:spPr>
            <c:extLst>
              <c:ext xmlns:c16="http://schemas.microsoft.com/office/drawing/2014/chart" uri="{C3380CC4-5D6E-409C-BE32-E72D297353CC}">
                <c16:uniqueId val="{00000003-25F5-4781-99DC-A597D161F694}"/>
              </c:ext>
            </c:extLst>
          </c:dPt>
          <c:dPt>
            <c:idx val="2"/>
            <c:bubble3D val="0"/>
            <c:spPr>
              <a:solidFill>
                <a:srgbClr val="FFC000"/>
              </a:solidFill>
            </c:spPr>
            <c:extLst>
              <c:ext xmlns:c16="http://schemas.microsoft.com/office/drawing/2014/chart" uri="{C3380CC4-5D6E-409C-BE32-E72D297353CC}">
                <c16:uniqueId val="{00000004-25F5-4781-99DC-A597D161F694}"/>
              </c:ext>
            </c:extLst>
          </c:dPt>
          <c:dLbls>
            <c:dLbl>
              <c:idx val="0"/>
              <c:layout>
                <c:manualLayout>
                  <c:x val="-2.3135724363934278E-2"/>
                  <c:y val="7.60260081126221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5F5-4781-99DC-A597D161F694}"/>
                </c:ext>
              </c:extLst>
            </c:dLbl>
            <c:dLbl>
              <c:idx val="1"/>
              <c:layout>
                <c:manualLayout>
                  <c:x val="-4.7706636020208429E-2"/>
                  <c:y val="-0.137383168013089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5F5-4781-99DC-A597D161F694}"/>
                </c:ext>
              </c:extLst>
            </c:dLbl>
            <c:dLbl>
              <c:idx val="2"/>
              <c:layout>
                <c:manualLayout>
                  <c:x val="0.18320763734013018"/>
                  <c:y val="-0.1026256945154582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5F5-4781-99DC-A597D161F694}"/>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25F5-4781-99DC-A597D161F69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7"/>
            <c:invertIfNegative val="0"/>
            <c:bubble3D val="0"/>
            <c:spPr>
              <a:solidFill>
                <a:srgbClr val="336600"/>
              </a:solidFill>
            </c:spPr>
            <c:extLst>
              <c:ext xmlns:c16="http://schemas.microsoft.com/office/drawing/2014/chart" uri="{C3380CC4-5D6E-409C-BE32-E72D297353CC}">
                <c16:uniqueId val="{0000001C-B5A5-415E-BD7A-64CE00C7C1A2}"/>
              </c:ext>
            </c:extLst>
          </c:dPt>
          <c:dPt>
            <c:idx val="18"/>
            <c:invertIfNegative val="0"/>
            <c:bubble3D val="0"/>
            <c:spPr>
              <a:solidFill>
                <a:srgbClr val="336600"/>
              </a:solidFill>
            </c:spPr>
            <c:extLst>
              <c:ext xmlns:c16="http://schemas.microsoft.com/office/drawing/2014/chart" uri="{C3380CC4-5D6E-409C-BE32-E72D297353CC}">
                <c16:uniqueId val="{0000001B-B5A5-415E-BD7A-64CE00C7C1A2}"/>
              </c:ext>
            </c:extLst>
          </c:dPt>
          <c:dPt>
            <c:idx val="19"/>
            <c:invertIfNegative val="0"/>
            <c:bubble3D val="0"/>
            <c:spPr>
              <a:solidFill>
                <a:srgbClr val="336600"/>
              </a:solidFill>
            </c:spPr>
            <c:extLst>
              <c:ext xmlns:c16="http://schemas.microsoft.com/office/drawing/2014/chart" uri="{C3380CC4-5D6E-409C-BE32-E72D297353CC}">
                <c16:uniqueId val="{0000001A-B5A5-415E-BD7A-64CE00C7C1A2}"/>
              </c:ext>
            </c:extLst>
          </c:dPt>
          <c:dPt>
            <c:idx val="20"/>
            <c:invertIfNegative val="0"/>
            <c:bubble3D val="0"/>
            <c:spPr>
              <a:solidFill>
                <a:srgbClr val="336600"/>
              </a:solidFill>
            </c:spPr>
            <c:extLst>
              <c:ext xmlns:c16="http://schemas.microsoft.com/office/drawing/2014/chart" uri="{C3380CC4-5D6E-409C-BE32-E72D297353CC}">
                <c16:uniqueId val="{00000019-B5A5-415E-BD7A-64CE00C7C1A2}"/>
              </c:ext>
            </c:extLst>
          </c:dPt>
          <c:dPt>
            <c:idx val="21"/>
            <c:invertIfNegative val="0"/>
            <c:bubble3D val="0"/>
            <c:spPr>
              <a:solidFill>
                <a:srgbClr val="336600"/>
              </a:solidFill>
            </c:spPr>
            <c:extLst>
              <c:ext xmlns:c16="http://schemas.microsoft.com/office/drawing/2014/chart" uri="{C3380CC4-5D6E-409C-BE32-E72D297353CC}">
                <c16:uniqueId val="{00000018-B5A5-415E-BD7A-64CE00C7C1A2}"/>
              </c:ext>
            </c:extLst>
          </c:dPt>
          <c:dPt>
            <c:idx val="22"/>
            <c:invertIfNegative val="0"/>
            <c:bubble3D val="0"/>
            <c:spPr>
              <a:solidFill>
                <a:srgbClr val="336600"/>
              </a:solidFill>
            </c:spPr>
            <c:extLst>
              <c:ext xmlns:c16="http://schemas.microsoft.com/office/drawing/2014/chart" uri="{C3380CC4-5D6E-409C-BE32-E72D297353CC}">
                <c16:uniqueId val="{00000017-B5A5-415E-BD7A-64CE00C7C1A2}"/>
              </c:ext>
            </c:extLst>
          </c:dPt>
          <c:dPt>
            <c:idx val="23"/>
            <c:invertIfNegative val="0"/>
            <c:bubble3D val="0"/>
            <c:spPr>
              <a:solidFill>
                <a:srgbClr val="336600"/>
              </a:solidFill>
            </c:spPr>
            <c:extLst>
              <c:ext xmlns:c16="http://schemas.microsoft.com/office/drawing/2014/chart" uri="{C3380CC4-5D6E-409C-BE32-E72D297353CC}">
                <c16:uniqueId val="{00000016-B5A5-415E-BD7A-64CE00C7C1A2}"/>
              </c:ext>
            </c:extLst>
          </c:dPt>
          <c:dPt>
            <c:idx val="24"/>
            <c:invertIfNegative val="0"/>
            <c:bubble3D val="0"/>
            <c:spPr>
              <a:solidFill>
                <a:srgbClr val="336600"/>
              </a:solidFill>
            </c:spPr>
            <c:extLst>
              <c:ext xmlns:c16="http://schemas.microsoft.com/office/drawing/2014/chart" uri="{C3380CC4-5D6E-409C-BE32-E72D297353CC}">
                <c16:uniqueId val="{00000015-B5A5-415E-BD7A-64CE00C7C1A2}"/>
              </c:ext>
            </c:extLst>
          </c:dPt>
          <c:dPt>
            <c:idx val="25"/>
            <c:invertIfNegative val="0"/>
            <c:bubble3D val="0"/>
            <c:spPr>
              <a:solidFill>
                <a:srgbClr val="336600"/>
              </a:solidFill>
            </c:spPr>
            <c:extLst>
              <c:ext xmlns:c16="http://schemas.microsoft.com/office/drawing/2014/chart" uri="{C3380CC4-5D6E-409C-BE32-E72D297353CC}">
                <c16:uniqueId val="{00000014-B5A5-415E-BD7A-64CE00C7C1A2}"/>
              </c:ext>
            </c:extLst>
          </c:dPt>
          <c:dPt>
            <c:idx val="26"/>
            <c:invertIfNegative val="0"/>
            <c:bubble3D val="0"/>
            <c:spPr>
              <a:solidFill>
                <a:srgbClr val="336600"/>
              </a:solidFill>
            </c:spPr>
            <c:extLst>
              <c:ext xmlns:c16="http://schemas.microsoft.com/office/drawing/2014/chart" uri="{C3380CC4-5D6E-409C-BE32-E72D297353CC}">
                <c16:uniqueId val="{00000013-B5A5-415E-BD7A-64CE00C7C1A2}"/>
              </c:ext>
            </c:extLst>
          </c:dPt>
          <c:dPt>
            <c:idx val="27"/>
            <c:invertIfNegative val="0"/>
            <c:bubble3D val="0"/>
            <c:spPr>
              <a:solidFill>
                <a:srgbClr val="336600"/>
              </a:solidFill>
            </c:spPr>
            <c:extLst>
              <c:ext xmlns:c16="http://schemas.microsoft.com/office/drawing/2014/chart" uri="{C3380CC4-5D6E-409C-BE32-E72D297353CC}">
                <c16:uniqueId val="{00000012-B5A5-415E-BD7A-64CE00C7C1A2}"/>
              </c:ext>
            </c:extLst>
          </c:dPt>
          <c:dPt>
            <c:idx val="28"/>
            <c:invertIfNegative val="0"/>
            <c:bubble3D val="0"/>
            <c:spPr>
              <a:solidFill>
                <a:srgbClr val="336600"/>
              </a:solidFill>
            </c:spPr>
            <c:extLst>
              <c:ext xmlns:c16="http://schemas.microsoft.com/office/drawing/2014/chart" uri="{C3380CC4-5D6E-409C-BE32-E72D297353CC}">
                <c16:uniqueId val="{00000011-B5A5-415E-BD7A-64CE00C7C1A2}"/>
              </c:ext>
            </c:extLst>
          </c:dPt>
          <c:dPt>
            <c:idx val="29"/>
            <c:invertIfNegative val="0"/>
            <c:bubble3D val="0"/>
            <c:spPr>
              <a:solidFill>
                <a:srgbClr val="336600"/>
              </a:solidFill>
            </c:spPr>
            <c:extLst>
              <c:ext xmlns:c16="http://schemas.microsoft.com/office/drawing/2014/chart" uri="{C3380CC4-5D6E-409C-BE32-E72D297353CC}">
                <c16:uniqueId val="{00000010-B5A5-415E-BD7A-64CE00C7C1A2}"/>
              </c:ext>
            </c:extLst>
          </c:dPt>
          <c:dPt>
            <c:idx val="30"/>
            <c:invertIfNegative val="0"/>
            <c:bubble3D val="0"/>
            <c:spPr>
              <a:solidFill>
                <a:srgbClr val="336600"/>
              </a:solidFill>
            </c:spPr>
            <c:extLst>
              <c:ext xmlns:c16="http://schemas.microsoft.com/office/drawing/2014/chart" uri="{C3380CC4-5D6E-409C-BE32-E72D297353CC}">
                <c16:uniqueId val="{0000000F-B5A5-415E-BD7A-64CE00C7C1A2}"/>
              </c:ext>
            </c:extLst>
          </c:dPt>
          <c:dPt>
            <c:idx val="31"/>
            <c:invertIfNegative val="0"/>
            <c:bubble3D val="0"/>
            <c:spPr>
              <a:solidFill>
                <a:srgbClr val="336600"/>
              </a:solidFill>
            </c:spPr>
            <c:extLst>
              <c:ext xmlns:c16="http://schemas.microsoft.com/office/drawing/2014/chart" uri="{C3380CC4-5D6E-409C-BE32-E72D297353CC}">
                <c16:uniqueId val="{0000000E-B5A5-415E-BD7A-64CE00C7C1A2}"/>
              </c:ext>
            </c:extLst>
          </c:dPt>
          <c:dPt>
            <c:idx val="32"/>
            <c:invertIfNegative val="0"/>
            <c:bubble3D val="0"/>
            <c:spPr>
              <a:solidFill>
                <a:srgbClr val="336600"/>
              </a:solidFill>
            </c:spPr>
            <c:extLst>
              <c:ext xmlns:c16="http://schemas.microsoft.com/office/drawing/2014/chart" uri="{C3380CC4-5D6E-409C-BE32-E72D297353CC}">
                <c16:uniqueId val="{0000000D-B5A5-415E-BD7A-64CE00C7C1A2}"/>
              </c:ext>
            </c:extLst>
          </c:dPt>
          <c:dPt>
            <c:idx val="33"/>
            <c:invertIfNegative val="0"/>
            <c:bubble3D val="0"/>
            <c:spPr>
              <a:solidFill>
                <a:srgbClr val="336600"/>
              </a:solidFill>
            </c:spPr>
            <c:extLst>
              <c:ext xmlns:c16="http://schemas.microsoft.com/office/drawing/2014/chart" uri="{C3380CC4-5D6E-409C-BE32-E72D297353CC}">
                <c16:uniqueId val="{0000000C-B5A5-415E-BD7A-64CE00C7C1A2}"/>
              </c:ext>
            </c:extLst>
          </c:dPt>
          <c:dPt>
            <c:idx val="34"/>
            <c:invertIfNegative val="0"/>
            <c:bubble3D val="0"/>
            <c:spPr>
              <a:solidFill>
                <a:srgbClr val="336600"/>
              </a:solidFill>
            </c:spPr>
            <c:extLst>
              <c:ext xmlns:c16="http://schemas.microsoft.com/office/drawing/2014/chart" uri="{C3380CC4-5D6E-409C-BE32-E72D297353CC}">
                <c16:uniqueId val="{0000000B-B5A5-415E-BD7A-64CE00C7C1A2}"/>
              </c:ext>
            </c:extLst>
          </c:dPt>
          <c:dPt>
            <c:idx val="35"/>
            <c:invertIfNegative val="0"/>
            <c:bubble3D val="0"/>
            <c:spPr>
              <a:solidFill>
                <a:srgbClr val="336600"/>
              </a:solidFill>
            </c:spPr>
            <c:extLst>
              <c:ext xmlns:c16="http://schemas.microsoft.com/office/drawing/2014/chart" uri="{C3380CC4-5D6E-409C-BE32-E72D297353CC}">
                <c16:uniqueId val="{0000000A-B5A5-415E-BD7A-64CE00C7C1A2}"/>
              </c:ext>
            </c:extLst>
          </c:dPt>
          <c:dPt>
            <c:idx val="36"/>
            <c:invertIfNegative val="0"/>
            <c:bubble3D val="0"/>
            <c:spPr>
              <a:solidFill>
                <a:srgbClr val="336600"/>
              </a:solidFill>
            </c:spPr>
            <c:extLst>
              <c:ext xmlns:c16="http://schemas.microsoft.com/office/drawing/2014/chart" uri="{C3380CC4-5D6E-409C-BE32-E72D297353CC}">
                <c16:uniqueId val="{00000009-B5A5-415E-BD7A-64CE00C7C1A2}"/>
              </c:ext>
            </c:extLst>
          </c:dPt>
          <c:dPt>
            <c:idx val="37"/>
            <c:invertIfNegative val="0"/>
            <c:bubble3D val="0"/>
            <c:spPr>
              <a:solidFill>
                <a:srgbClr val="336600"/>
              </a:solidFill>
            </c:spPr>
            <c:extLst>
              <c:ext xmlns:c16="http://schemas.microsoft.com/office/drawing/2014/chart" uri="{C3380CC4-5D6E-409C-BE32-E72D297353CC}">
                <c16:uniqueId val="{00000008-B5A5-415E-BD7A-64CE00C7C1A2}"/>
              </c:ext>
            </c:extLst>
          </c:dPt>
          <c:dPt>
            <c:idx val="38"/>
            <c:invertIfNegative val="0"/>
            <c:bubble3D val="0"/>
            <c:spPr>
              <a:solidFill>
                <a:srgbClr val="336600"/>
              </a:solidFill>
            </c:spPr>
            <c:extLst>
              <c:ext xmlns:c16="http://schemas.microsoft.com/office/drawing/2014/chart" uri="{C3380CC4-5D6E-409C-BE32-E72D297353CC}">
                <c16:uniqueId val="{00000007-B5A5-415E-BD7A-64CE00C7C1A2}"/>
              </c:ext>
            </c:extLst>
          </c:dPt>
          <c:dPt>
            <c:idx val="39"/>
            <c:invertIfNegative val="0"/>
            <c:bubble3D val="0"/>
            <c:spPr>
              <a:solidFill>
                <a:srgbClr val="336600"/>
              </a:solidFill>
            </c:spPr>
            <c:extLst>
              <c:ext xmlns:c16="http://schemas.microsoft.com/office/drawing/2014/chart" uri="{C3380CC4-5D6E-409C-BE32-E72D297353CC}">
                <c16:uniqueId val="{00000006-B5A5-415E-BD7A-64CE00C7C1A2}"/>
              </c:ext>
            </c:extLst>
          </c:dPt>
          <c:dPt>
            <c:idx val="40"/>
            <c:invertIfNegative val="0"/>
            <c:bubble3D val="0"/>
            <c:spPr>
              <a:solidFill>
                <a:srgbClr val="336600"/>
              </a:solidFill>
            </c:spPr>
            <c:extLst>
              <c:ext xmlns:c16="http://schemas.microsoft.com/office/drawing/2014/chart" uri="{C3380CC4-5D6E-409C-BE32-E72D297353CC}">
                <c16:uniqueId val="{00000005-B5A5-415E-BD7A-64CE00C7C1A2}"/>
              </c:ext>
            </c:extLst>
          </c:dPt>
          <c:dPt>
            <c:idx val="41"/>
            <c:invertIfNegative val="0"/>
            <c:bubble3D val="0"/>
            <c:spPr>
              <a:solidFill>
                <a:srgbClr val="336600"/>
              </a:solidFill>
            </c:spPr>
            <c:extLst>
              <c:ext xmlns:c16="http://schemas.microsoft.com/office/drawing/2014/chart" uri="{C3380CC4-5D6E-409C-BE32-E72D297353CC}">
                <c16:uniqueId val="{00000004-B5A5-415E-BD7A-64CE00C7C1A2}"/>
              </c:ext>
            </c:extLst>
          </c:dPt>
          <c:dPt>
            <c:idx val="42"/>
            <c:invertIfNegative val="0"/>
            <c:bubble3D val="0"/>
            <c:spPr>
              <a:solidFill>
                <a:srgbClr val="336600"/>
              </a:solidFill>
            </c:spPr>
            <c:extLst>
              <c:ext xmlns:c16="http://schemas.microsoft.com/office/drawing/2014/chart" uri="{C3380CC4-5D6E-409C-BE32-E72D297353CC}">
                <c16:uniqueId val="{00000003-B5A5-415E-BD7A-64CE00C7C1A2}"/>
              </c:ext>
            </c:extLst>
          </c:dPt>
          <c:dPt>
            <c:idx val="43"/>
            <c:invertIfNegative val="0"/>
            <c:bubble3D val="0"/>
            <c:spPr>
              <a:solidFill>
                <a:srgbClr val="336600"/>
              </a:solidFill>
            </c:spPr>
            <c:extLst>
              <c:ext xmlns:c16="http://schemas.microsoft.com/office/drawing/2014/chart" uri="{C3380CC4-5D6E-409C-BE32-E72D297353CC}">
                <c16:uniqueId val="{00000002-B5A5-415E-BD7A-64CE00C7C1A2}"/>
              </c:ext>
            </c:extLst>
          </c:dPt>
          <c:dPt>
            <c:idx val="44"/>
            <c:invertIfNegative val="0"/>
            <c:bubble3D val="0"/>
            <c:spPr>
              <a:solidFill>
                <a:srgbClr val="336600"/>
              </a:solidFill>
            </c:spPr>
            <c:extLst>
              <c:ext xmlns:c16="http://schemas.microsoft.com/office/drawing/2014/chart" uri="{C3380CC4-5D6E-409C-BE32-E72D297353CC}">
                <c16:uniqueId val="{00000001-B5A5-415E-BD7A-64CE00C7C1A2}"/>
              </c:ext>
            </c:extLst>
          </c:dPt>
          <c:dPt>
            <c:idx val="45"/>
            <c:invertIfNegative val="0"/>
            <c:bubble3D val="0"/>
            <c:spPr>
              <a:solidFill>
                <a:srgbClr val="336600"/>
              </a:solidFill>
            </c:spPr>
            <c:extLst>
              <c:ext xmlns:c16="http://schemas.microsoft.com/office/drawing/2014/chart" uri="{C3380CC4-5D6E-409C-BE32-E72D297353CC}">
                <c16:uniqueId val="{00000000-B5A5-415E-BD7A-64CE00C7C1A2}"/>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Coahuila de Zaragoza</c:v>
                </c:pt>
                <c:pt idx="6">
                  <c:v>Nayarit</c:v>
                </c:pt>
                <c:pt idx="7">
                  <c:v>Chihuahua</c:v>
                </c:pt>
                <c:pt idx="8">
                  <c:v>Puebla</c:v>
                </c:pt>
                <c:pt idx="9">
                  <c:v>Tabasco</c:v>
                </c:pt>
                <c:pt idx="10">
                  <c:v>Quintana Roo</c:v>
                </c:pt>
                <c:pt idx="11">
                  <c:v>Veracruz de Ignacio de la Llave</c:v>
                </c:pt>
                <c:pt idx="12">
                  <c:v>Chiapas</c:v>
                </c:pt>
                <c:pt idx="13">
                  <c:v>Nuevo León</c:v>
                </c:pt>
                <c:pt idx="14">
                  <c:v>Guanajuato</c:v>
                </c:pt>
                <c:pt idx="15">
                  <c:v>Aguascalientes</c:v>
                </c:pt>
                <c:pt idx="16">
                  <c:v>Guerrero</c:v>
                </c:pt>
                <c:pt idx="17">
                  <c:v>Tlaxcala</c:v>
                </c:pt>
                <c:pt idx="18">
                  <c:v>Zacatecas</c:v>
                </c:pt>
                <c:pt idx="19">
                  <c:v>San Luis Potosí</c:v>
                </c:pt>
                <c:pt idx="20">
                  <c:v>Oaxaca</c:v>
                </c:pt>
                <c:pt idx="21">
                  <c:v>CEFERESO No. 13 CPS Oaxaca</c:v>
                </c:pt>
                <c:pt idx="22">
                  <c:v>Jalisco</c:v>
                </c:pt>
                <c:pt idx="23">
                  <c:v>CEFERESO No. 8 Nor-Poniente</c:v>
                </c:pt>
                <c:pt idx="24">
                  <c:v>CEFERESO No. 1 Altiplano</c:v>
                </c:pt>
                <c:pt idx="25">
                  <c:v>CEFEREPSI</c:v>
                </c:pt>
                <c:pt idx="26">
                  <c:v>CEFERESO No. 7 Nor-Noroeste</c:v>
                </c:pt>
                <c:pt idx="27">
                  <c:v>CEFERESO No. 14 CPS Durango</c:v>
                </c:pt>
                <c:pt idx="28">
                  <c:v>Querétaro</c:v>
                </c:pt>
                <c:pt idx="29">
                  <c:v>Centro Penitenciario Federal 18 CPS Coahuila</c:v>
                </c:pt>
                <c:pt idx="30">
                  <c:v>CEFERESO No. 15 CPS Chiapas</c:v>
                </c:pt>
                <c:pt idx="31">
                  <c:v>CEFERESO No. 11 CPS Sonora</c:v>
                </c:pt>
                <c:pt idx="32">
                  <c:v>CEFERESO No. 4 Noroeste</c:v>
                </c:pt>
                <c:pt idx="33">
                  <c:v>CEFERESO No. 12 CPS Guanajuato</c:v>
                </c:pt>
                <c:pt idx="34">
                  <c:v>Baja California Sur</c:v>
                </c:pt>
                <c:pt idx="35">
                  <c:v>Campeche</c:v>
                </c:pt>
                <c:pt idx="36">
                  <c:v>CEFERESO No. 17 CPS Michoacán</c:v>
                </c:pt>
                <c:pt idx="37">
                  <c:v>CEFERESO No. 5 Oriente</c:v>
                </c:pt>
                <c:pt idx="38">
                  <c:v>CEFERESO No. 16 CPS Femenil Morelos</c:v>
                </c:pt>
                <c:pt idx="39">
                  <c:v>Yucatán</c:v>
                </c:pt>
                <c:pt idx="40">
                  <c:v>Michoacán de Ocampo</c:v>
                </c:pt>
                <c:pt idx="41">
                  <c:v>Tamaulipas</c:v>
                </c:pt>
                <c:pt idx="42">
                  <c:v>Ciudad de México</c:v>
                </c:pt>
                <c:pt idx="43">
                  <c:v>Colima</c:v>
                </c:pt>
                <c:pt idx="44">
                  <c:v>Baja California</c:v>
                </c:pt>
                <c:pt idx="45">
                  <c:v>Sinaloa</c:v>
                </c:pt>
              </c:strCache>
            </c:strRef>
          </c:cat>
          <c:val>
            <c:numRef>
              <c:f>'Pág-14-Grá-SP'!$B$6:$B$51</c:f>
              <c:numCache>
                <c:formatCode>#,##0</c:formatCode>
                <c:ptCount val="46"/>
                <c:pt idx="0">
                  <c:v>21323</c:v>
                </c:pt>
                <c:pt idx="1">
                  <c:v>2911</c:v>
                </c:pt>
                <c:pt idx="2">
                  <c:v>1824</c:v>
                </c:pt>
                <c:pt idx="3">
                  <c:v>1782</c:v>
                </c:pt>
                <c:pt idx="4">
                  <c:v>1544</c:v>
                </c:pt>
                <c:pt idx="5">
                  <c:v>1532</c:v>
                </c:pt>
                <c:pt idx="6">
                  <c:v>1506</c:v>
                </c:pt>
                <c:pt idx="7">
                  <c:v>1494</c:v>
                </c:pt>
                <c:pt idx="8">
                  <c:v>1059</c:v>
                </c:pt>
                <c:pt idx="9">
                  <c:v>1007</c:v>
                </c:pt>
                <c:pt idx="10" formatCode="General">
                  <c:v>960</c:v>
                </c:pt>
                <c:pt idx="11" formatCode="General">
                  <c:v>923</c:v>
                </c:pt>
                <c:pt idx="12" formatCode="General">
                  <c:v>920</c:v>
                </c:pt>
                <c:pt idx="13" formatCode="General">
                  <c:v>700</c:v>
                </c:pt>
                <c:pt idx="14" formatCode="General">
                  <c:v>643</c:v>
                </c:pt>
                <c:pt idx="15" formatCode="General">
                  <c:v>256</c:v>
                </c:pt>
                <c:pt idx="16" formatCode="General">
                  <c:v>210</c:v>
                </c:pt>
                <c:pt idx="17" formatCode="General">
                  <c:v>-34</c:v>
                </c:pt>
                <c:pt idx="18" formatCode="General">
                  <c:v>-84</c:v>
                </c:pt>
                <c:pt idx="19" formatCode="General">
                  <c:v>-152</c:v>
                </c:pt>
                <c:pt idx="20" formatCode="General">
                  <c:v>-224</c:v>
                </c:pt>
                <c:pt idx="21" formatCode="General">
                  <c:v>-246</c:v>
                </c:pt>
                <c:pt idx="22" formatCode="General">
                  <c:v>-253</c:v>
                </c:pt>
                <c:pt idx="23" formatCode="General">
                  <c:v>-253</c:v>
                </c:pt>
                <c:pt idx="24" formatCode="General">
                  <c:v>-286</c:v>
                </c:pt>
                <c:pt idx="25" formatCode="General">
                  <c:v>-331</c:v>
                </c:pt>
                <c:pt idx="26" formatCode="General">
                  <c:v>-352</c:v>
                </c:pt>
                <c:pt idx="27" formatCode="General">
                  <c:v>-409</c:v>
                </c:pt>
                <c:pt idx="28" formatCode="General">
                  <c:v>-420</c:v>
                </c:pt>
                <c:pt idx="29" formatCode="General">
                  <c:v>-452</c:v>
                </c:pt>
                <c:pt idx="30" formatCode="General">
                  <c:v>-466</c:v>
                </c:pt>
                <c:pt idx="31" formatCode="General">
                  <c:v>-509</c:v>
                </c:pt>
                <c:pt idx="32" formatCode="General">
                  <c:v>-535</c:v>
                </c:pt>
                <c:pt idx="33" formatCode="General">
                  <c:v>-586</c:v>
                </c:pt>
                <c:pt idx="34" formatCode="General">
                  <c:v>-658</c:v>
                </c:pt>
                <c:pt idx="35" formatCode="General">
                  <c:v>-775</c:v>
                </c:pt>
                <c:pt idx="36">
                  <c:v>-1213</c:v>
                </c:pt>
                <c:pt idx="37">
                  <c:v>-1266</c:v>
                </c:pt>
                <c:pt idx="38">
                  <c:v>-1316</c:v>
                </c:pt>
                <c:pt idx="39">
                  <c:v>-1338</c:v>
                </c:pt>
                <c:pt idx="40">
                  <c:v>-1651</c:v>
                </c:pt>
                <c:pt idx="41">
                  <c:v>-2141</c:v>
                </c:pt>
                <c:pt idx="42">
                  <c:v>-2317</c:v>
                </c:pt>
                <c:pt idx="43">
                  <c:v>-2323</c:v>
                </c:pt>
                <c:pt idx="44">
                  <c:v>-2507</c:v>
                </c:pt>
                <c:pt idx="45">
                  <c:v>-2611</c:v>
                </c:pt>
              </c:numCache>
            </c:numRef>
          </c:val>
          <c:extLst>
            <c:ext xmlns:c16="http://schemas.microsoft.com/office/drawing/2014/chart" uri="{C3380CC4-5D6E-409C-BE32-E72D297353CC}">
              <c16:uniqueId val="{00000001-6035-485A-BEC3-CC91B358C5D7}"/>
            </c:ext>
          </c:extLst>
        </c:ser>
        <c:dLbls>
          <c:showLegendKey val="0"/>
          <c:showVal val="0"/>
          <c:showCatName val="0"/>
          <c:showSerName val="0"/>
          <c:showPercent val="0"/>
          <c:showBubbleSize val="0"/>
        </c:dLbls>
        <c:gapWidth val="38"/>
        <c:axId val="282445728"/>
        <c:axId val="1634080016"/>
      </c:barChart>
      <c:catAx>
        <c:axId val="282445728"/>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634080016"/>
        <c:crosses val="autoZero"/>
        <c:auto val="1"/>
        <c:lblAlgn val="ctr"/>
        <c:lblOffset val="100"/>
        <c:noMultiLvlLbl val="0"/>
      </c:catAx>
      <c:valAx>
        <c:axId val="1634080016"/>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2824457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Noviembre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61632</xdr:colOff>
      <xdr:row>5</xdr:row>
      <xdr:rowOff>13260</xdr:rowOff>
    </xdr:from>
    <xdr:to>
      <xdr:col>24</xdr:col>
      <xdr:colOff>703729</xdr:colOff>
      <xdr:row>44</xdr:row>
      <xdr:rowOff>7097</xdr:rowOff>
    </xdr:to>
    <xdr:graphicFrame macro="">
      <xdr:nvGraphicFramePr>
        <xdr:cNvPr id="2" name="Gráfico 1">
          <a:extLst>
            <a:ext uri="{FF2B5EF4-FFF2-40B4-BE49-F238E27FC236}">
              <a16:creationId xmlns:a16="http://schemas.microsoft.com/office/drawing/2014/main" id="{0D1B4EB0-38C3-A348-613B-2925F1B56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B2EC4DEF-9660-523D-A140-0A0009891C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D5197B10-9AE4-8314-2E02-2CD78F8B1D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47625</xdr:colOff>
      <xdr:row>4</xdr:row>
      <xdr:rowOff>374650</xdr:rowOff>
    </xdr:from>
    <xdr:to>
      <xdr:col>24</xdr:col>
      <xdr:colOff>695325</xdr:colOff>
      <xdr:row>43</xdr:row>
      <xdr:rowOff>266700</xdr:rowOff>
    </xdr:to>
    <xdr:graphicFrame macro="">
      <xdr:nvGraphicFramePr>
        <xdr:cNvPr id="2" name="Gráfico 1">
          <a:extLst>
            <a:ext uri="{FF2B5EF4-FFF2-40B4-BE49-F238E27FC236}">
              <a16:creationId xmlns:a16="http://schemas.microsoft.com/office/drawing/2014/main" id="{42D02455-2611-8E3B-9D63-F70374E7B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03F098BB-2062-AC52-C01B-9D57586C4D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C94CDC2A-7736-5B78-267E-733C808132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49C1ABCA-CF43-17A1-BAB4-3B4B17509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47625</xdr:colOff>
      <xdr:row>5</xdr:row>
      <xdr:rowOff>31750</xdr:rowOff>
    </xdr:from>
    <xdr:to>
      <xdr:col>24</xdr:col>
      <xdr:colOff>695325</xdr:colOff>
      <xdr:row>44</xdr:row>
      <xdr:rowOff>31750</xdr:rowOff>
    </xdr:to>
    <xdr:graphicFrame macro="">
      <xdr:nvGraphicFramePr>
        <xdr:cNvPr id="2" name="Gráfico 1">
          <a:extLst>
            <a:ext uri="{FF2B5EF4-FFF2-40B4-BE49-F238E27FC236}">
              <a16:creationId xmlns:a16="http://schemas.microsoft.com/office/drawing/2014/main" id="{27AFF1D0-8160-E1F1-09B4-2E031EEF6C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4</xdr:row>
      <xdr:rowOff>377452</xdr:rowOff>
    </xdr:from>
    <xdr:to>
      <xdr:col>24</xdr:col>
      <xdr:colOff>695325</xdr:colOff>
      <xdr:row>43</xdr:row>
      <xdr:rowOff>268569</xdr:rowOff>
    </xdr:to>
    <xdr:graphicFrame macro="">
      <xdr:nvGraphicFramePr>
        <xdr:cNvPr id="2" name="Gráfico 1">
          <a:extLst>
            <a:ext uri="{FF2B5EF4-FFF2-40B4-BE49-F238E27FC236}">
              <a16:creationId xmlns:a16="http://schemas.microsoft.com/office/drawing/2014/main" id="{0492F848-0CAC-7D22-C0AC-DAA180C22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6D92965B-68D9-18BA-81FF-BF1FE0716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0A5307A8-EDF2-DEE1-938D-B2293EC5CA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B15422AF-FEF9-90D2-FD1C-AC6F3D57BB6B}"/>
            </a:ext>
          </a:extLst>
        </xdr:cNvPr>
        <xdr:cNvPicPr>
          <a:picLocks noChangeAspect="1"/>
        </xdr:cNvPicPr>
      </xdr:nvPicPr>
      <xdr:blipFill>
        <a:blip xmlns:r="http://schemas.openxmlformats.org/officeDocument/2006/relationships" r:link="rId2"/>
        <a:stretch>
          <a:fillRect/>
        </a:stretch>
      </xdr:blipFill>
      <xdr:spPr>
        <a:xfrm>
          <a:off x="3228975" y="490855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BE42415E-53A0-6D35-9895-8BC0B8C0D346}"/>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6072B46B-5E81-2B3E-CBD6-D9CF1711E07D}"/>
            </a:ext>
          </a:extLst>
        </xdr:cNvPr>
        <xdr:cNvCxnSpPr/>
      </xdr:nvCxnSpPr>
      <xdr:spPr bwMode="auto">
        <a:xfrm>
          <a:off x="5191125" y="632460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13610E0D-05F8-7250-E85D-681D264B35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9EC92E72-6AAC-64C5-3B9C-A249BECC5E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F09DF23D-E373-4BBC-BF86-6C9493729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50427</xdr:colOff>
      <xdr:row>5</xdr:row>
      <xdr:rowOff>13260</xdr:rowOff>
    </xdr:from>
    <xdr:to>
      <xdr:col>24</xdr:col>
      <xdr:colOff>692524</xdr:colOff>
      <xdr:row>44</xdr:row>
      <xdr:rowOff>7097</xdr:rowOff>
    </xdr:to>
    <xdr:graphicFrame macro="">
      <xdr:nvGraphicFramePr>
        <xdr:cNvPr id="2" name="Gráfico 1">
          <a:extLst>
            <a:ext uri="{FF2B5EF4-FFF2-40B4-BE49-F238E27FC236}">
              <a16:creationId xmlns:a16="http://schemas.microsoft.com/office/drawing/2014/main" id="{20295C4F-E6F5-BF0D-A015-F054876F56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108918</xdr:rowOff>
    </xdr:from>
    <xdr:to>
      <xdr:col>10</xdr:col>
      <xdr:colOff>563217</xdr:colOff>
      <xdr:row>28</xdr:row>
      <xdr:rowOff>99391</xdr:rowOff>
    </xdr:to>
    <xdr:graphicFrame macro="">
      <xdr:nvGraphicFramePr>
        <xdr:cNvPr id="2" name="Gráfico 1">
          <a:extLst>
            <a:ext uri="{FF2B5EF4-FFF2-40B4-BE49-F238E27FC236}">
              <a16:creationId xmlns:a16="http://schemas.microsoft.com/office/drawing/2014/main" id="{08771782-7EF1-0AD3-FA10-1B267631D2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211671</xdr:rowOff>
    </xdr:from>
    <xdr:to>
      <xdr:col>15</xdr:col>
      <xdr:colOff>183173</xdr:colOff>
      <xdr:row>30</xdr:row>
      <xdr:rowOff>73269</xdr:rowOff>
    </xdr:to>
    <xdr:graphicFrame macro="">
      <xdr:nvGraphicFramePr>
        <xdr:cNvPr id="2" name="Gráfico 1">
          <a:extLst>
            <a:ext uri="{FF2B5EF4-FFF2-40B4-BE49-F238E27FC236}">
              <a16:creationId xmlns:a16="http://schemas.microsoft.com/office/drawing/2014/main" id="{3C3102E4-011E-4DB7-B0F8-FFF99624A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42334</xdr:colOff>
      <xdr:row>12</xdr:row>
      <xdr:rowOff>84666</xdr:rowOff>
    </xdr:from>
    <xdr:ext cx="184731" cy="264560"/>
    <xdr:sp macro="" textlink="">
      <xdr:nvSpPr>
        <xdr:cNvPr id="3" name="CuadroTexto 2">
          <a:extLst>
            <a:ext uri="{FF2B5EF4-FFF2-40B4-BE49-F238E27FC236}">
              <a16:creationId xmlns:a16="http://schemas.microsoft.com/office/drawing/2014/main" id="{CF470393-943B-4E1F-9D19-5B49B81F2122}"/>
            </a:ext>
          </a:extLst>
        </xdr:cNvPr>
        <xdr:cNvSpPr txBox="1"/>
      </xdr:nvSpPr>
      <xdr:spPr>
        <a:xfrm>
          <a:off x="14739409" y="23135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wsDr>
</file>

<file path=xl/drawings/drawing26.xml><?xml version="1.0" encoding="utf-8"?>
<c:userShapes xmlns:c="http://schemas.openxmlformats.org/drawingml/2006/chart">
  <cdr:relSizeAnchor xmlns:cdr="http://schemas.openxmlformats.org/drawingml/2006/chartDrawing">
    <cdr:from>
      <cdr:x>0.45114</cdr:x>
      <cdr:y>0.40995</cdr:y>
    </cdr:from>
    <cdr:to>
      <cdr:x>0.54886</cdr:x>
      <cdr:y>0.59005</cdr:y>
    </cdr:to>
    <cdr:sp macro="" textlink="">
      <cdr:nvSpPr>
        <cdr:cNvPr id="2" name="CuadroTexto 1">
          <a:extLst xmlns:a="http://schemas.openxmlformats.org/drawingml/2006/main">
            <a:ext uri="{FF2B5EF4-FFF2-40B4-BE49-F238E27FC236}">
              <a16:creationId xmlns:a16="http://schemas.microsoft.com/office/drawing/2014/main" id="{2C472DCC-0AD3-9BDF-4DDD-CEF6504CDA1E}"/>
            </a:ext>
          </a:extLst>
        </cdr:cNvPr>
        <cdr:cNvSpPr txBox="1"/>
      </cdr:nvSpPr>
      <cdr:spPr>
        <a:xfrm xmlns:a="http://schemas.openxmlformats.org/drawingml/2006/main">
          <a:off x="4221419" y="2081501"/>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MX" sz="1100"/>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28575</xdr:colOff>
      <xdr:row>5</xdr:row>
      <xdr:rowOff>193675</xdr:rowOff>
    </xdr:from>
    <xdr:to>
      <xdr:col>9</xdr:col>
      <xdr:colOff>304799</xdr:colOff>
      <xdr:row>31</xdr:row>
      <xdr:rowOff>76200</xdr:rowOff>
    </xdr:to>
    <xdr:graphicFrame macro="">
      <xdr:nvGraphicFramePr>
        <xdr:cNvPr id="3" name="Gráfico 2">
          <a:extLst>
            <a:ext uri="{FF2B5EF4-FFF2-40B4-BE49-F238E27FC236}">
              <a16:creationId xmlns:a16="http://schemas.microsoft.com/office/drawing/2014/main" id="{BEA3AEC8-2F2A-2010-18DD-DAD831E493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4</xdr:row>
      <xdr:rowOff>231222</xdr:rowOff>
    </xdr:from>
    <xdr:to>
      <xdr:col>6</xdr:col>
      <xdr:colOff>552450</xdr:colOff>
      <xdr:row>31</xdr:row>
      <xdr:rowOff>88900</xdr:rowOff>
    </xdr:to>
    <xdr:graphicFrame macro="">
      <xdr:nvGraphicFramePr>
        <xdr:cNvPr id="2" name="Gráfico 1">
          <a:extLst>
            <a:ext uri="{FF2B5EF4-FFF2-40B4-BE49-F238E27FC236}">
              <a16:creationId xmlns:a16="http://schemas.microsoft.com/office/drawing/2014/main" id="{D77BF251-D443-76CB-F2D6-BAE9B47DDE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700985</xdr:colOff>
      <xdr:row>4</xdr:row>
      <xdr:rowOff>239506</xdr:rowOff>
    </xdr:from>
    <xdr:to>
      <xdr:col>12</xdr:col>
      <xdr:colOff>573985</xdr:colOff>
      <xdr:row>31</xdr:row>
      <xdr:rowOff>97184</xdr:rowOff>
    </xdr:to>
    <xdr:graphicFrame macro="">
      <xdr:nvGraphicFramePr>
        <xdr:cNvPr id="3" name="Gráfico 2">
          <a:extLst>
            <a:ext uri="{FF2B5EF4-FFF2-40B4-BE49-F238E27FC236}">
              <a16:creationId xmlns:a16="http://schemas.microsoft.com/office/drawing/2014/main" id="{473D7ECF-4B57-F2A1-4854-573E4345BB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41275</xdr:colOff>
      <xdr:row>6</xdr:row>
      <xdr:rowOff>15875</xdr:rowOff>
    </xdr:from>
    <xdr:to>
      <xdr:col>6</xdr:col>
      <xdr:colOff>498475</xdr:colOff>
      <xdr:row>33</xdr:row>
      <xdr:rowOff>88900</xdr:rowOff>
    </xdr:to>
    <xdr:graphicFrame macro="">
      <xdr:nvGraphicFramePr>
        <xdr:cNvPr id="2" name="Gráfico 1">
          <a:extLst>
            <a:ext uri="{FF2B5EF4-FFF2-40B4-BE49-F238E27FC236}">
              <a16:creationId xmlns:a16="http://schemas.microsoft.com/office/drawing/2014/main" id="{33461C31-2288-CEB2-E97E-108AD899DB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615950</xdr:colOff>
      <xdr:row>5</xdr:row>
      <xdr:rowOff>92075</xdr:rowOff>
    </xdr:from>
    <xdr:to>
      <xdr:col>12</xdr:col>
      <xdr:colOff>971550</xdr:colOff>
      <xdr:row>33</xdr:row>
      <xdr:rowOff>3175</xdr:rowOff>
    </xdr:to>
    <xdr:graphicFrame macro="">
      <xdr:nvGraphicFramePr>
        <xdr:cNvPr id="3" name="Gráfico 2">
          <a:extLst>
            <a:ext uri="{FF2B5EF4-FFF2-40B4-BE49-F238E27FC236}">
              <a16:creationId xmlns:a16="http://schemas.microsoft.com/office/drawing/2014/main" id="{A2DC155C-DD9F-2D2B-D2D3-92EBAA4C62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117022</xdr:colOff>
      <xdr:row>3</xdr:row>
      <xdr:rowOff>44038</xdr:rowOff>
    </xdr:from>
    <xdr:to>
      <xdr:col>21</xdr:col>
      <xdr:colOff>117021</xdr:colOff>
      <xdr:row>65</xdr:row>
      <xdr:rowOff>275361</xdr:rowOff>
    </xdr:to>
    <xdr:graphicFrame macro="">
      <xdr:nvGraphicFramePr>
        <xdr:cNvPr id="2" name="Gráfico 1">
          <a:extLst>
            <a:ext uri="{FF2B5EF4-FFF2-40B4-BE49-F238E27FC236}">
              <a16:creationId xmlns:a16="http://schemas.microsoft.com/office/drawing/2014/main" id="{448710F9-3EE0-4381-9F8E-38805E377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295089</xdr:colOff>
      <xdr:row>3</xdr:row>
      <xdr:rowOff>163792</xdr:rowOff>
    </xdr:from>
    <xdr:to>
      <xdr:col>12</xdr:col>
      <xdr:colOff>627529</xdr:colOff>
      <xdr:row>29</xdr:row>
      <xdr:rowOff>123265</xdr:rowOff>
    </xdr:to>
    <xdr:graphicFrame macro="">
      <xdr:nvGraphicFramePr>
        <xdr:cNvPr id="2" name="Gráfico 1">
          <a:extLst>
            <a:ext uri="{FF2B5EF4-FFF2-40B4-BE49-F238E27FC236}">
              <a16:creationId xmlns:a16="http://schemas.microsoft.com/office/drawing/2014/main" id="{984E8BFA-E829-136D-DB11-799715183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135115</xdr:colOff>
      <xdr:row>2</xdr:row>
      <xdr:rowOff>201248</xdr:rowOff>
    </xdr:from>
    <xdr:to>
      <xdr:col>7</xdr:col>
      <xdr:colOff>245770</xdr:colOff>
      <xdr:row>35</xdr:row>
      <xdr:rowOff>80051</xdr:rowOff>
    </xdr:to>
    <xdr:graphicFrame macro="">
      <xdr:nvGraphicFramePr>
        <xdr:cNvPr id="2" name="Gráfico 1">
          <a:extLst>
            <a:ext uri="{FF2B5EF4-FFF2-40B4-BE49-F238E27FC236}">
              <a16:creationId xmlns:a16="http://schemas.microsoft.com/office/drawing/2014/main" id="{F3217054-98A1-33C6-146A-82F38B140F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126344</xdr:colOff>
      <xdr:row>2</xdr:row>
      <xdr:rowOff>212068</xdr:rowOff>
    </xdr:from>
    <xdr:to>
      <xdr:col>13</xdr:col>
      <xdr:colOff>443844</xdr:colOff>
      <xdr:row>35</xdr:row>
      <xdr:rowOff>90871</xdr:rowOff>
    </xdr:to>
    <xdr:graphicFrame macro="">
      <xdr:nvGraphicFramePr>
        <xdr:cNvPr id="3" name="Gráfico 2">
          <a:extLst>
            <a:ext uri="{FF2B5EF4-FFF2-40B4-BE49-F238E27FC236}">
              <a16:creationId xmlns:a16="http://schemas.microsoft.com/office/drawing/2014/main" id="{465A9409-A110-078C-4049-45FEC8FD5C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66</xdr:row>
      <xdr:rowOff>47625</xdr:rowOff>
    </xdr:to>
    <xdr:graphicFrame macro="">
      <xdr:nvGraphicFramePr>
        <xdr:cNvPr id="2" name="Gráfico 1">
          <a:extLst>
            <a:ext uri="{FF2B5EF4-FFF2-40B4-BE49-F238E27FC236}">
              <a16:creationId xmlns:a16="http://schemas.microsoft.com/office/drawing/2014/main" id="{8C8E809E-679C-0A62-37B3-68DA98E1E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6</xdr:row>
      <xdr:rowOff>31750</xdr:rowOff>
    </xdr:from>
    <xdr:to>
      <xdr:col>14</xdr:col>
      <xdr:colOff>555625</xdr:colOff>
      <xdr:row>21</xdr:row>
      <xdr:rowOff>142875</xdr:rowOff>
    </xdr:to>
    <xdr:graphicFrame macro="">
      <xdr:nvGraphicFramePr>
        <xdr:cNvPr id="2" name="Gráfico 1">
          <a:extLst>
            <a:ext uri="{FF2B5EF4-FFF2-40B4-BE49-F238E27FC236}">
              <a16:creationId xmlns:a16="http://schemas.microsoft.com/office/drawing/2014/main" id="{62A2E78B-5519-DD0D-F035-4050F3229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25</xdr:row>
      <xdr:rowOff>149225</xdr:rowOff>
    </xdr:from>
    <xdr:to>
      <xdr:col>14</xdr:col>
      <xdr:colOff>603250</xdr:colOff>
      <xdr:row>41</xdr:row>
      <xdr:rowOff>98425</xdr:rowOff>
    </xdr:to>
    <xdr:graphicFrame macro="">
      <xdr:nvGraphicFramePr>
        <xdr:cNvPr id="3" name="Gráfico 2">
          <a:extLst>
            <a:ext uri="{FF2B5EF4-FFF2-40B4-BE49-F238E27FC236}">
              <a16:creationId xmlns:a16="http://schemas.microsoft.com/office/drawing/2014/main" id="{600D5017-F090-2FE2-3F9C-81C1EAF34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56E9E0AB-BE21-EDEC-F3B3-1DB7B9AAA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368782B7-6B68-0D04-ACF6-9CBC01641F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219075</xdr:colOff>
      <xdr:row>3</xdr:row>
      <xdr:rowOff>19050</xdr:rowOff>
    </xdr:from>
    <xdr:to>
      <xdr:col>11</xdr:col>
      <xdr:colOff>615950</xdr:colOff>
      <xdr:row>32</xdr:row>
      <xdr:rowOff>66675</xdr:rowOff>
    </xdr:to>
    <xdr:graphicFrame macro="">
      <xdr:nvGraphicFramePr>
        <xdr:cNvPr id="2" name="Gráfico 1">
          <a:extLst>
            <a:ext uri="{FF2B5EF4-FFF2-40B4-BE49-F238E27FC236}">
              <a16:creationId xmlns:a16="http://schemas.microsoft.com/office/drawing/2014/main" id="{3CF1F4EE-7848-0F7A-0938-E0338D41CD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19569EED-4E00-4E37-B573-FCC6BAA87D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A9C76AAF-D51E-C3A8-22D2-E0B68E3B18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3\11%20Noviembre\5%20Informaci&#243;n%20Complementaria\Captura_Escolaridad_2023.xlsx" TargetMode="External"/><Relationship Id="rId1" Type="http://schemas.openxmlformats.org/officeDocument/2006/relationships/externalLinkPath" Target="/2023/11%20Noviembre/5%20Informaci&#243;n%20Complementaria/Captura_Escolaridad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Hoja1"/>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Noviembre'&amp;anio='2023'&amp;origen='excel'" preserveFormatting="0" connectionId="5841" xr16:uid="{8A7175DA-1A46-4517-9595-31A7E5FA77CF}"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Noviembre'&amp;anio='2023'&amp;origen='excel'" preserveFormatting="0" connectionId="5851" xr16:uid="{1EED8B56-E9B2-48BC-943B-AF3CA55644A4}"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Noviembre'&amp;anio='2023'&amp;origen='excel'" preserveFormatting="0" connectionId="5852" xr16:uid="{A78225A9-78A3-4B0C-8628-C1D6803BCB1F}"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Noviembre'&amp;anio='2023'&amp;origen='excel'" preserveFormatting="0" connectionId="5853" xr16:uid="{F3259392-03E7-4B75-B43F-FCCCA5342A81}"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Noviembre'&amp;anio='2023'&amp;origen='excel'" preserveFormatting="0" connectionId="5854" xr16:uid="{CA517469-7C8E-4203-8831-D9FD3F3399C7}"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197" preserveFormatting="0" connectionId="5856" xr16:uid="{0A4652F2-9BF8-4CE3-92A6-1780ABE8F8BC}"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251" preserveFormatting="0" connectionId="5857" xr16:uid="{4CD12EDD-878E-40B8-9CEA-E8742CB6E621}"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07" preserveFormatting="0" connectionId="5859" xr16:uid="{4342D367-DD7C-4298-AEA8-4CCCDB851C08}"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30" preserveFormatting="0" connectionId="5860" xr16:uid="{AC6ADB8F-46B3-49A2-AC3C-AA65A8A91FF9}"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37" preserveFormatting="0" connectionId="5861" xr16:uid="{BDDB772D-AA80-4405-85FA-47AE6E537BAC}"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45" preserveFormatting="0" connectionId="5862" xr16:uid="{010271B8-1065-4D6B-879F-799C3F7687B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4F487D13-7BC9-440B-8156-BD8A3181A99D}"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46" preserveFormatting="0" connectionId="5863" xr16:uid="{FDF7F0F6-5E80-443B-9E94-519667370437}"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70" preserveFormatting="0" connectionId="5864" xr16:uid="{401D653F-C9A5-492E-973B-EA50D1474D32}"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474" preserveFormatting="0" connectionId="5865" xr16:uid="{962FBBAA-E3C0-4E74-BECB-D5B6A3F86978}"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653" preserveFormatting="0" connectionId="5866" xr16:uid="{44F5A094-421E-44C1-B38E-E6F24E89AF8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654" preserveFormatting="0" connectionId="5868" xr16:uid="{AE09834C-6A6E-4E24-A5E1-B2F5B0E6602D}"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655" preserveFormatting="0" connectionId="5869" xr16:uid="{C032293E-F7D2-4096-846B-EE6B97355C41}"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660" preserveFormatting="0" connectionId="5870" xr16:uid="{80CD67EB-A1B0-49D7-AD76-8840CF066A2C}"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Noviembre'&amp;anio='2023'&amp;id_centro=229" preserveFormatting="0" connectionId="5871" xr16:uid="{60018A3D-1535-4B19-84C6-3DABA7EDC211}"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Noviembre&amp;anio=2023&amp;origen=excel" preserveFormatting="0" connectionId="5855" xr16:uid="{56524E27-9D0C-4716-A22A-3DFBFF569D7B}"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29EA5B16-DB4D-42CB-9F51-A0E261178678}"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C3AE4621-5CF4-4308-B366-9E319CCD05ED}"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Noviembre'&amp;anio='2023'&amp;origen='excel'" preserveFormatting="0" connectionId="5872" xr16:uid="{93BB0ECD-B52F-4084-A8E1-268B2DC6640E}"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Noviembre'&amp;anio='2023'&amp;origen='excel'" preserveFormatting="0" connectionId="5873" xr16:uid="{F53C4A4C-81B0-482F-88CB-36B9EFC5F6BE}"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Noviembre'&amp;anio='2023'&amp;origen='excel'" preserveFormatting="0" connectionId="5874" xr16:uid="{B5A5B3E1-684E-4627-9777-A1B097D7E149}"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Noviembre'&amp;anio='2023'&amp;origen='excel'" preserveFormatting="0" connectionId="5875" xr16:uid="{D09EAE04-52B4-4FEB-BC43-2B79763B17D3}"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Noviembre'&amp;anio='2023'&amp;origen='excel'" preserveFormatting="0" connectionId="5876" xr16:uid="{E5F01B77-232D-40AB-A06B-377BF1711F96}"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Noviembre'&amp;anio='2023'&amp;origen='excel'" preserveFormatting="0" connectionId="5877" xr16:uid="{6ADF8AAC-D80B-40AE-8920-2E98E1C431F2}"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Noviembre'&amp;anio='2023'&amp;origen='excel'" preserveFormatting="0" connectionId="5879" xr16:uid="{3E16A528-988D-4F2D-8724-71FEEF0F4EEF}"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Noviembre'&amp;anio='2023'&amp;origen='excel'" preserveFormatting="0" connectionId="5880" xr16:uid="{D2734EA4-B540-4A22-9D80-228EACDCC247}"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Noviembre'&amp;anio='2023'&amp;origen='excel'" preserveFormatting="0" connectionId="5881" xr16:uid="{BA1507A5-8A62-4D33-A6F5-A98330653D1B}"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Noviembre'&amp;anio='2023'&amp;origen='excel'" preserveFormatting="0" connectionId="5882" xr16:uid="{466A21C3-1D7B-456F-8AF5-7C551DCC6544}"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Noviembre'&amp;anio='2023'&amp;origen='excel'" preserveFormatting="0" connectionId="5842" xr16:uid="{EC27477A-7298-4023-A7C5-C53D7ACB62C0}"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Noviembre'&amp;anio='2023'&amp;origen='excel'" preserveFormatting="0" connectionId="5883" xr16:uid="{F8D83C3C-9E61-40CA-8797-260559788ED6}"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542B43BE-CFD1-4412-B60B-3D39904D6E4E}"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Noviembre'&amp;anio='2023'&amp;origen='excel'" preserveFormatting="0" connectionId="5843" xr16:uid="{BACAE8B1-632E-496C-A319-78E44C611FD1}"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Noviembre'&amp;anio='2023'&amp;origen='excel'" preserveFormatting="0" connectionId="5844" xr16:uid="{335093E7-AEAA-4686-ADE5-A5C703AE1196}"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Noviembre'&amp;anio='2023'&amp;origen='excel'" preserveFormatting="0" connectionId="5847" xr16:uid="{E2D9D776-B033-4F2B-BDC3-95FFD7F2CB71}"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Noviembre'&amp;anio='2023'&amp;origen='excel'" preserveFormatting="0" connectionId="5849" xr16:uid="{F4CD653C-5A4D-4E13-8963-55D14DE3D749}"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Noviembre'&amp;anio='2023'&amp;origen='excel'" preserveFormatting="0" connectionId="5850" xr16:uid="{D3995C45-DC31-41A1-A451-BEF8BFC787BC}"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C1D531-0F0A-4E7A-BD25-CCA8D84183F7}" name="Tabla24" displayName="Tabla24" ref="A1:B19" totalsRowShown="0" headerRowDxfId="3" dataDxfId="2">
  <tableColumns count="2">
    <tableColumn id="1" xr3:uid="{E8D25BF3-D209-4C08-BA2D-0A0AA6A08017}" name="ESTUDIOS" dataDxfId="1"/>
    <tableColumn id="2" xr3:uid="{C21E7428-2A8E-40EE-B975-323632E97803}" name="CANTIDAD" dataDxfId="0"/>
  </tableColumns>
  <tableStyleInfo name="TableStyleLight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 Id="rId4" Type="http://schemas.openxmlformats.org/officeDocument/2006/relationships/table" Target="../tables/table1.xml"/></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9.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0.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1.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dimension ref="A1:N323"/>
  <sheetViews>
    <sheetView showGridLines="0" tabSelected="1" view="pageBreakPreview" zoomScale="70" zoomScaleNormal="70" zoomScaleSheetLayoutView="70" zoomScalePageLayoutView="75" workbookViewId="0">
      <selection activeCell="Z20" sqref="Z20"/>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7B808-E0FA-4A83-B7A7-00184C121653}">
  <sheetPr>
    <pageSetUpPr fitToPage="1"/>
  </sheetPr>
  <dimension ref="A1:O46"/>
  <sheetViews>
    <sheetView view="pageBreakPreview" topLeftCell="A9" zoomScaleNormal="100" zoomScaleSheetLayoutView="100" workbookViewId="0">
      <selection activeCell="S37" sqref="S37"/>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42" t="s">
        <v>177</v>
      </c>
      <c r="B2" s="642"/>
      <c r="C2" s="642"/>
      <c r="D2" s="642"/>
      <c r="E2" s="642"/>
      <c r="F2" s="642"/>
      <c r="G2" s="642"/>
      <c r="H2" s="642"/>
      <c r="I2" s="642"/>
      <c r="J2" s="642"/>
      <c r="K2" s="642"/>
      <c r="L2" s="642"/>
      <c r="M2" s="642"/>
      <c r="N2" s="642"/>
      <c r="O2" s="642"/>
    </row>
    <row r="3" spans="1:15" ht="24.95" customHeight="1">
      <c r="A3" s="642" t="str">
        <f>UPPER(CONCATENATE("Noviembre 2023"))</f>
        <v>NOVIEMBRE 2023</v>
      </c>
      <c r="B3" s="642"/>
      <c r="C3" s="642"/>
      <c r="D3" s="642"/>
      <c r="E3" s="642"/>
      <c r="F3" s="642"/>
      <c r="G3" s="642"/>
      <c r="H3" s="642"/>
      <c r="I3" s="642"/>
      <c r="J3" s="642"/>
      <c r="K3" s="642"/>
      <c r="L3" s="642"/>
      <c r="M3" s="642"/>
      <c r="N3" s="642"/>
      <c r="O3" s="642"/>
    </row>
    <row r="4" spans="1:15">
      <c r="A4" s="136"/>
      <c r="B4" s="128"/>
      <c r="C4" s="128"/>
      <c r="D4" s="128"/>
      <c r="E4" s="128"/>
      <c r="F4" s="128"/>
      <c r="G4" s="128"/>
      <c r="H4" s="128"/>
      <c r="I4" s="128"/>
      <c r="J4" s="128"/>
      <c r="K4" s="128"/>
      <c r="L4" s="128"/>
      <c r="M4" s="128"/>
      <c r="N4" s="128"/>
      <c r="O4" s="128"/>
    </row>
    <row r="5" spans="1:15" ht="24.95" customHeight="1">
      <c r="A5" s="642" t="str">
        <f>UPPER(CONCATENATE("2013 - 2023*"))</f>
        <v>2013 - 2023*</v>
      </c>
      <c r="B5" s="642"/>
      <c r="C5" s="642"/>
      <c r="D5" s="642"/>
      <c r="E5" s="642"/>
      <c r="F5" s="642"/>
      <c r="G5" s="642"/>
      <c r="H5" s="642"/>
      <c r="I5" s="642"/>
      <c r="J5" s="642"/>
      <c r="K5" s="642"/>
      <c r="L5" s="642"/>
      <c r="M5" s="642"/>
      <c r="N5" s="642"/>
      <c r="O5" s="642"/>
    </row>
    <row r="6" spans="1:15">
      <c r="A6" s="136"/>
      <c r="B6" s="128"/>
      <c r="C6" s="128"/>
      <c r="D6" s="128"/>
      <c r="E6" s="128"/>
      <c r="F6" s="128"/>
      <c r="G6" s="128"/>
      <c r="H6" s="128"/>
      <c r="I6" s="128"/>
      <c r="J6" s="128"/>
      <c r="K6" s="128"/>
      <c r="L6" s="128"/>
      <c r="M6" s="128"/>
      <c r="N6" s="128"/>
      <c r="O6" s="128"/>
    </row>
    <row r="7" spans="1:15">
      <c r="A7" s="360" t="s">
        <v>178</v>
      </c>
      <c r="B7" s="360" t="s">
        <v>104</v>
      </c>
      <c r="C7" s="128"/>
      <c r="D7" s="128"/>
      <c r="E7" s="128"/>
      <c r="F7" s="128"/>
      <c r="G7" s="128"/>
      <c r="H7" s="128"/>
      <c r="I7" s="128"/>
      <c r="J7" s="128"/>
      <c r="K7" s="128"/>
      <c r="L7" s="128"/>
      <c r="M7" s="128"/>
      <c r="N7" s="128"/>
      <c r="O7" s="128"/>
    </row>
    <row r="8" spans="1:15">
      <c r="A8" s="358">
        <v>2013</v>
      </c>
      <c r="B8" s="359">
        <v>246334</v>
      </c>
      <c r="C8" s="128"/>
      <c r="D8" s="128"/>
      <c r="E8" s="128"/>
      <c r="F8" s="128"/>
      <c r="G8" s="128"/>
      <c r="H8" s="128"/>
      <c r="I8" s="128"/>
      <c r="J8" s="128"/>
      <c r="K8" s="128"/>
      <c r="L8" s="128"/>
      <c r="M8" s="128"/>
      <c r="N8" s="128"/>
      <c r="O8" s="128"/>
    </row>
    <row r="9" spans="1:15">
      <c r="A9" s="358">
        <v>2014</v>
      </c>
      <c r="B9" s="359">
        <v>255638</v>
      </c>
      <c r="C9" s="128"/>
      <c r="D9" s="128"/>
      <c r="E9" s="128"/>
      <c r="F9" s="128"/>
      <c r="G9" s="128"/>
      <c r="H9" s="128"/>
      <c r="I9" s="128"/>
      <c r="J9" s="128"/>
      <c r="K9" s="128"/>
      <c r="L9" s="128"/>
      <c r="M9" s="128"/>
      <c r="N9" s="128"/>
      <c r="O9" s="128"/>
    </row>
    <row r="10" spans="1:15">
      <c r="A10" s="358">
        <v>2015</v>
      </c>
      <c r="B10" s="359">
        <v>247488</v>
      </c>
      <c r="C10" s="128"/>
      <c r="D10" s="128"/>
      <c r="E10" s="128"/>
      <c r="F10" s="128"/>
      <c r="G10" s="128"/>
      <c r="H10" s="128"/>
      <c r="I10" s="128"/>
      <c r="J10" s="128"/>
      <c r="K10" s="128"/>
      <c r="L10" s="128"/>
      <c r="M10" s="128"/>
      <c r="N10" s="128"/>
      <c r="O10" s="128"/>
    </row>
    <row r="11" spans="1:15">
      <c r="A11" s="358">
        <v>2016</v>
      </c>
      <c r="B11" s="359">
        <v>217868</v>
      </c>
      <c r="C11" s="128"/>
      <c r="D11" s="128"/>
      <c r="E11" s="128"/>
      <c r="F11" s="128"/>
      <c r="G11" s="128"/>
      <c r="H11" s="128"/>
      <c r="I11" s="128"/>
      <c r="J11" s="128"/>
      <c r="K11" s="128"/>
      <c r="L11" s="128"/>
      <c r="M11" s="128"/>
      <c r="N11" s="128"/>
      <c r="O11" s="128"/>
    </row>
    <row r="12" spans="1:15">
      <c r="A12" s="358">
        <v>2017</v>
      </c>
      <c r="B12" s="359">
        <v>204617</v>
      </c>
      <c r="C12" s="128"/>
      <c r="D12" s="128"/>
      <c r="E12" s="128"/>
      <c r="F12" s="128"/>
      <c r="G12" s="128"/>
      <c r="H12" s="128"/>
      <c r="I12" s="128"/>
      <c r="J12" s="128"/>
      <c r="K12" s="128"/>
      <c r="L12" s="128"/>
      <c r="M12" s="128"/>
      <c r="N12" s="128"/>
      <c r="O12" s="128"/>
    </row>
    <row r="13" spans="1:15">
      <c r="A13" s="358">
        <v>2018</v>
      </c>
      <c r="B13" s="359">
        <v>197988</v>
      </c>
      <c r="C13" s="128"/>
      <c r="D13" s="128"/>
      <c r="E13" s="128"/>
      <c r="F13" s="128"/>
      <c r="G13" s="128"/>
      <c r="H13" s="128"/>
      <c r="I13" s="128"/>
      <c r="J13" s="128"/>
      <c r="K13" s="128"/>
      <c r="L13" s="128"/>
      <c r="M13" s="128"/>
      <c r="N13" s="128"/>
      <c r="O13" s="128"/>
    </row>
    <row r="14" spans="1:15">
      <c r="A14" s="358">
        <v>2019</v>
      </c>
      <c r="B14" s="359">
        <v>200936</v>
      </c>
      <c r="C14" s="128"/>
      <c r="D14" s="128"/>
      <c r="E14" s="128"/>
      <c r="F14" s="128"/>
      <c r="G14" s="128"/>
      <c r="H14" s="128"/>
      <c r="I14" s="128"/>
      <c r="J14" s="128"/>
      <c r="K14" s="128"/>
      <c r="L14" s="128"/>
      <c r="M14" s="128"/>
      <c r="N14" s="128"/>
      <c r="O14" s="128"/>
    </row>
    <row r="15" spans="1:15">
      <c r="A15" s="358">
        <v>2020</v>
      </c>
      <c r="B15" s="359">
        <v>214231</v>
      </c>
      <c r="C15" s="128"/>
      <c r="D15" s="128"/>
      <c r="E15" s="128"/>
      <c r="F15" s="128"/>
      <c r="G15" s="128"/>
      <c r="H15" s="128"/>
      <c r="I15" s="128"/>
      <c r="J15" s="128"/>
      <c r="K15" s="128"/>
      <c r="L15" s="128"/>
      <c r="M15" s="128"/>
      <c r="N15" s="128"/>
      <c r="O15" s="128"/>
    </row>
    <row r="16" spans="1:15">
      <c r="A16" s="358">
        <v>2021</v>
      </c>
      <c r="B16" s="359">
        <v>222369</v>
      </c>
      <c r="C16" s="128"/>
      <c r="D16" s="128"/>
      <c r="E16" s="128"/>
      <c r="F16" s="128"/>
      <c r="G16" s="128"/>
      <c r="H16" s="128"/>
      <c r="I16" s="128"/>
      <c r="J16" s="128"/>
      <c r="K16" s="128"/>
      <c r="L16" s="128"/>
      <c r="M16" s="128"/>
      <c r="N16" s="128"/>
      <c r="O16" s="128"/>
    </row>
    <row r="17" spans="1:15">
      <c r="A17" s="358">
        <v>2022</v>
      </c>
      <c r="B17" s="359">
        <v>228530</v>
      </c>
      <c r="C17" s="128"/>
      <c r="D17" s="128"/>
      <c r="E17" s="128"/>
      <c r="F17" s="128"/>
      <c r="G17" s="128"/>
      <c r="H17" s="128"/>
      <c r="I17" s="128"/>
      <c r="J17" s="128"/>
      <c r="K17" s="128"/>
      <c r="L17" s="128"/>
      <c r="M17" s="128"/>
      <c r="N17" s="128"/>
      <c r="O17" s="128"/>
    </row>
    <row r="18" spans="1:15">
      <c r="A18" s="360" t="s">
        <v>649</v>
      </c>
      <c r="B18" s="361">
        <v>233836</v>
      </c>
      <c r="C18" s="128"/>
      <c r="D18" s="128"/>
      <c r="E18" s="128"/>
      <c r="F18" s="128"/>
      <c r="G18" s="128"/>
      <c r="H18" s="128"/>
      <c r="I18" s="128"/>
      <c r="J18" s="128"/>
      <c r="K18" s="128"/>
      <c r="L18" s="128"/>
      <c r="M18" s="128"/>
      <c r="N18" s="128"/>
      <c r="O18" s="128"/>
    </row>
    <row r="19" spans="1:15">
      <c r="A19" s="136"/>
      <c r="B19" s="136"/>
      <c r="C19" s="128"/>
      <c r="D19" s="128"/>
      <c r="E19" s="128"/>
      <c r="F19" s="128"/>
      <c r="G19" s="128"/>
      <c r="H19" s="128"/>
      <c r="I19" s="128"/>
      <c r="J19" s="128"/>
      <c r="K19" s="128"/>
      <c r="L19" s="128"/>
      <c r="M19" s="128"/>
      <c r="N19" s="128"/>
      <c r="O19" s="128"/>
    </row>
    <row r="20" spans="1:15">
      <c r="A20" s="136"/>
      <c r="B20" s="128"/>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642" t="str">
        <f>UPPER(CONCATENATE("Noviembre 2022 - Noviembre 2023"))</f>
        <v>NOVIEMBRE 2022 - NOVIEMBRE 2023</v>
      </c>
      <c r="B24" s="642"/>
      <c r="C24" s="642"/>
      <c r="D24" s="642"/>
      <c r="E24" s="642"/>
      <c r="F24" s="642"/>
      <c r="G24" s="642"/>
      <c r="H24" s="642"/>
      <c r="I24" s="642"/>
      <c r="J24" s="642"/>
      <c r="K24" s="642"/>
      <c r="L24" s="642"/>
      <c r="M24" s="642"/>
      <c r="N24" s="642"/>
      <c r="O24" s="642"/>
    </row>
    <row r="25" spans="1:15">
      <c r="A25" s="171" t="s">
        <v>63</v>
      </c>
      <c r="B25" s="171" t="s">
        <v>64</v>
      </c>
      <c r="C25" s="171" t="s">
        <v>83</v>
      </c>
      <c r="D25" s="128"/>
      <c r="E25" s="128"/>
      <c r="F25" s="128"/>
      <c r="G25" s="128"/>
      <c r="H25" s="128"/>
      <c r="I25" s="128"/>
      <c r="J25" s="128"/>
      <c r="K25" s="128"/>
      <c r="L25" s="128"/>
      <c r="M25" s="128"/>
      <c r="N25" s="128"/>
      <c r="O25" s="128"/>
    </row>
    <row r="26" spans="1:15">
      <c r="A26" s="641">
        <v>2022</v>
      </c>
      <c r="B26" s="171" t="s">
        <v>164</v>
      </c>
      <c r="C26" s="172">
        <v>230000</v>
      </c>
      <c r="D26" s="128"/>
      <c r="E26" s="128"/>
      <c r="F26" s="128"/>
      <c r="G26" s="128"/>
      <c r="H26" s="128"/>
      <c r="I26" s="128"/>
      <c r="J26" s="128"/>
      <c r="K26" s="128"/>
      <c r="L26" s="128"/>
      <c r="M26" s="128"/>
      <c r="N26" s="128"/>
      <c r="O26" s="128"/>
    </row>
    <row r="27" spans="1:15">
      <c r="A27" s="641"/>
      <c r="B27" s="171" t="s">
        <v>165</v>
      </c>
      <c r="C27" s="172">
        <v>228530</v>
      </c>
      <c r="D27" s="128"/>
      <c r="E27" s="128"/>
      <c r="F27" s="128"/>
      <c r="G27" s="128"/>
      <c r="H27" s="128"/>
      <c r="I27" s="128"/>
      <c r="J27" s="128"/>
      <c r="K27" s="128"/>
      <c r="L27" s="128"/>
      <c r="M27" s="128"/>
      <c r="N27" s="128"/>
      <c r="O27" s="128"/>
    </row>
    <row r="28" spans="1:15">
      <c r="A28" s="641">
        <v>2023</v>
      </c>
      <c r="B28" s="171" t="s">
        <v>166</v>
      </c>
      <c r="C28" s="172">
        <v>230051</v>
      </c>
      <c r="D28" s="128"/>
      <c r="E28" s="128"/>
      <c r="F28" s="128"/>
      <c r="G28" s="128"/>
      <c r="H28" s="128"/>
      <c r="I28" s="128"/>
      <c r="J28" s="128"/>
      <c r="K28" s="128"/>
      <c r="L28" s="128"/>
      <c r="M28" s="128"/>
      <c r="N28" s="128"/>
      <c r="O28" s="128"/>
    </row>
    <row r="29" spans="1:15">
      <c r="A29" s="641"/>
      <c r="B29" s="171" t="s">
        <v>167</v>
      </c>
      <c r="C29" s="172">
        <v>230730</v>
      </c>
      <c r="D29" s="128"/>
      <c r="E29" s="128"/>
      <c r="F29" s="128"/>
      <c r="G29" s="128"/>
      <c r="H29" s="128"/>
      <c r="I29" s="128"/>
      <c r="J29" s="128"/>
      <c r="K29" s="128"/>
      <c r="L29" s="128"/>
      <c r="M29" s="128"/>
      <c r="N29" s="128"/>
      <c r="O29" s="128"/>
    </row>
    <row r="30" spans="1:15">
      <c r="A30" s="641"/>
      <c r="B30" s="171" t="s">
        <v>168</v>
      </c>
      <c r="C30" s="172">
        <v>231100</v>
      </c>
      <c r="D30" s="128"/>
      <c r="E30" s="128"/>
      <c r="F30" s="128"/>
      <c r="G30" s="128"/>
      <c r="H30" s="128"/>
      <c r="I30" s="128"/>
      <c r="J30" s="128"/>
      <c r="K30" s="128"/>
      <c r="L30" s="128"/>
      <c r="M30" s="128"/>
      <c r="N30" s="128"/>
      <c r="O30" s="128"/>
    </row>
    <row r="31" spans="1:15">
      <c r="A31" s="641"/>
      <c r="B31" s="171" t="s">
        <v>169</v>
      </c>
      <c r="C31" s="172">
        <v>231907</v>
      </c>
      <c r="D31" s="128"/>
      <c r="E31" s="128"/>
      <c r="F31" s="128"/>
      <c r="G31" s="128"/>
      <c r="H31" s="128"/>
      <c r="I31" s="128"/>
      <c r="J31" s="128"/>
      <c r="K31" s="128"/>
      <c r="L31" s="128"/>
      <c r="M31" s="128"/>
      <c r="N31" s="128"/>
      <c r="O31" s="128"/>
    </row>
    <row r="32" spans="1:15">
      <c r="A32" s="641"/>
      <c r="B32" s="171" t="s">
        <v>170</v>
      </c>
      <c r="C32" s="172">
        <v>232230</v>
      </c>
      <c r="D32" s="128"/>
      <c r="E32" s="128"/>
      <c r="F32" s="128"/>
      <c r="G32" s="128"/>
      <c r="H32" s="128"/>
      <c r="I32" s="128"/>
      <c r="J32" s="128"/>
      <c r="K32" s="128"/>
      <c r="L32" s="128"/>
      <c r="M32" s="128"/>
      <c r="N32" s="128"/>
      <c r="O32" s="128"/>
    </row>
    <row r="33" spans="1:15">
      <c r="A33" s="641"/>
      <c r="B33" s="171" t="s">
        <v>171</v>
      </c>
      <c r="C33" s="172">
        <v>232807</v>
      </c>
      <c r="D33" s="128"/>
      <c r="E33" s="128"/>
      <c r="F33" s="128"/>
      <c r="G33" s="128"/>
      <c r="H33" s="128"/>
      <c r="I33" s="128"/>
      <c r="J33" s="128"/>
      <c r="K33" s="128"/>
      <c r="L33" s="128"/>
      <c r="M33" s="128"/>
      <c r="N33" s="128"/>
      <c r="O33" s="128"/>
    </row>
    <row r="34" spans="1:15">
      <c r="A34" s="641"/>
      <c r="B34" s="171" t="s">
        <v>172</v>
      </c>
      <c r="C34" s="172">
        <v>234067</v>
      </c>
      <c r="D34" s="128"/>
      <c r="E34" s="128"/>
      <c r="F34" s="128"/>
      <c r="G34" s="128"/>
      <c r="H34" s="128"/>
      <c r="I34" s="128"/>
      <c r="J34" s="128"/>
      <c r="K34" s="128"/>
      <c r="L34" s="128"/>
      <c r="M34" s="128"/>
      <c r="N34" s="128"/>
      <c r="O34" s="128"/>
    </row>
    <row r="35" spans="1:15">
      <c r="A35" s="641"/>
      <c r="B35" s="171" t="s">
        <v>173</v>
      </c>
      <c r="C35" s="172">
        <v>234561</v>
      </c>
      <c r="D35" s="128"/>
      <c r="E35" s="128"/>
      <c r="F35" s="128"/>
      <c r="G35" s="128"/>
      <c r="H35" s="128"/>
      <c r="I35" s="128"/>
      <c r="J35" s="128"/>
      <c r="K35" s="128"/>
      <c r="L35" s="128"/>
      <c r="M35" s="128"/>
      <c r="N35" s="128"/>
      <c r="O35" s="128"/>
    </row>
    <row r="36" spans="1:15">
      <c r="A36" s="641"/>
      <c r="B36" s="171" t="s">
        <v>174</v>
      </c>
      <c r="C36" s="172">
        <v>234762</v>
      </c>
      <c r="D36" s="128"/>
      <c r="E36" s="128"/>
      <c r="F36" s="128"/>
      <c r="G36" s="128"/>
      <c r="H36" s="128"/>
      <c r="I36" s="128"/>
      <c r="J36" s="128"/>
      <c r="K36" s="128"/>
      <c r="L36" s="128"/>
      <c r="M36" s="128"/>
      <c r="N36" s="128"/>
      <c r="O36" s="128"/>
    </row>
    <row r="37" spans="1:15">
      <c r="A37" s="641"/>
      <c r="B37" s="171" t="s">
        <v>175</v>
      </c>
      <c r="C37" s="172">
        <v>234324</v>
      </c>
      <c r="D37" s="128"/>
      <c r="E37" s="128"/>
      <c r="F37" s="128"/>
      <c r="G37" s="128"/>
      <c r="H37" s="128"/>
      <c r="I37" s="128"/>
      <c r="J37" s="128"/>
      <c r="K37" s="128"/>
      <c r="L37" s="128"/>
      <c r="M37" s="128"/>
      <c r="N37" s="128"/>
      <c r="O37" s="128"/>
    </row>
    <row r="38" spans="1:15">
      <c r="A38" s="641"/>
      <c r="B38" s="171" t="s">
        <v>164</v>
      </c>
      <c r="C38" s="172">
        <v>233836</v>
      </c>
      <c r="D38" s="128"/>
      <c r="E38" s="128"/>
      <c r="F38" s="128"/>
      <c r="G38" s="128"/>
      <c r="H38" s="128"/>
      <c r="I38" s="128"/>
      <c r="J38" s="128"/>
      <c r="K38" s="128"/>
      <c r="L38" s="128"/>
      <c r="M38" s="128"/>
      <c r="N38" s="128"/>
      <c r="O38" s="128"/>
    </row>
    <row r="39" spans="1:15">
      <c r="A39" s="171"/>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ht="21" customHeight="1">
      <c r="A42" s="136"/>
      <c r="B42" s="128"/>
      <c r="C42" s="128"/>
      <c r="D42" s="128"/>
      <c r="E42" s="128"/>
      <c r="F42" s="128"/>
      <c r="G42" s="128"/>
      <c r="H42" s="128"/>
      <c r="I42" s="128"/>
      <c r="J42" s="128"/>
      <c r="K42" s="128"/>
      <c r="L42" s="128"/>
      <c r="M42" s="128"/>
      <c r="N42" s="128"/>
      <c r="O42" s="128"/>
    </row>
    <row r="43" spans="1:15" ht="9" customHeight="1">
      <c r="A43" s="173" t="s">
        <v>179</v>
      </c>
      <c r="B43" s="128"/>
      <c r="C43" s="128"/>
      <c r="D43" s="128"/>
      <c r="E43" s="128"/>
      <c r="F43" s="128"/>
      <c r="G43" s="128"/>
      <c r="H43" s="128"/>
      <c r="I43" s="128"/>
      <c r="J43" s="128"/>
      <c r="K43" s="128"/>
      <c r="L43" s="128"/>
      <c r="M43" s="128"/>
      <c r="N43" s="128"/>
      <c r="O43" s="128"/>
    </row>
    <row r="44" spans="1:15" ht="9" customHeight="1">
      <c r="A44" s="173" t="s">
        <v>95</v>
      </c>
      <c r="B44" s="128"/>
      <c r="C44" s="128"/>
      <c r="D44" s="128"/>
      <c r="E44" s="128"/>
      <c r="F44" s="128"/>
      <c r="G44" s="128"/>
      <c r="H44" s="128"/>
      <c r="I44" s="128"/>
      <c r="J44" s="128"/>
      <c r="K44" s="128"/>
      <c r="L44" s="128"/>
      <c r="M44" s="128"/>
      <c r="N44" s="128"/>
      <c r="O44" s="128"/>
    </row>
    <row r="45" spans="1:15" ht="9" customHeight="1">
      <c r="A45" s="173" t="s">
        <v>96</v>
      </c>
      <c r="B45" s="128"/>
      <c r="C45" s="128"/>
      <c r="D45" s="128"/>
      <c r="E45" s="128"/>
      <c r="F45" s="128"/>
      <c r="G45" s="128"/>
      <c r="H45" s="128"/>
      <c r="I45" s="128"/>
      <c r="J45" s="128"/>
      <c r="K45" s="128"/>
      <c r="L45" s="128"/>
      <c r="M45" s="128"/>
      <c r="N45" s="128"/>
      <c r="O45" s="128"/>
    </row>
    <row r="46" spans="1:15" ht="12" customHeight="1">
      <c r="A46" s="157"/>
    </row>
  </sheetData>
  <mergeCells count="6">
    <mergeCell ref="A26:A27"/>
    <mergeCell ref="A28:A38"/>
    <mergeCell ref="A24:O24"/>
    <mergeCell ref="A3:O3"/>
    <mergeCell ref="A2:O2"/>
    <mergeCell ref="A5:O5"/>
  </mergeCells>
  <printOptions horizontalCentered="1"/>
  <pageMargins left="0.23622047244094502" right="0.23622047244094502" top="0.74803149606299202" bottom="0.35433070866141703" header="0" footer="0.31496062992126"/>
  <pageSetup scale="83"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18CF2-AE23-4EF0-A568-EF0436A1D8EC}">
  <sheetPr>
    <pageSetUpPr fitToPage="1"/>
  </sheetPr>
  <dimension ref="A1:L49"/>
  <sheetViews>
    <sheetView view="pageBreakPreview" zoomScale="85" zoomScaleNormal="100" zoomScaleSheetLayoutView="85" workbookViewId="0">
      <selection activeCell="O22" sqref="O22"/>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43" t="s">
        <v>180</v>
      </c>
      <c r="B2" s="643"/>
      <c r="C2" s="643"/>
      <c r="D2" s="643"/>
      <c r="E2" s="643"/>
      <c r="F2" s="643"/>
      <c r="G2" s="643"/>
      <c r="H2" s="643"/>
      <c r="I2" s="643"/>
      <c r="J2" s="643"/>
      <c r="K2" s="643"/>
      <c r="L2" s="643"/>
    </row>
    <row r="3" spans="1:12" ht="24.95" customHeight="1">
      <c r="A3" s="643" t="str">
        <f>UPPER(CONCATENATE("Noviembre 2022 - Noviembre 2023"))</f>
        <v>NOVIEMBRE 2022 - NOVIEMBRE 2023</v>
      </c>
      <c r="B3" s="643"/>
      <c r="C3" s="643"/>
      <c r="D3" s="643"/>
      <c r="E3" s="643"/>
      <c r="F3" s="643"/>
      <c r="G3" s="643"/>
      <c r="H3" s="643"/>
      <c r="I3" s="643"/>
      <c r="J3" s="643"/>
      <c r="K3" s="643"/>
      <c r="L3" s="643"/>
    </row>
    <row r="4" spans="1:12" ht="22.5">
      <c r="A4" s="175"/>
      <c r="B4" s="128"/>
      <c r="C4" s="128"/>
      <c r="D4" s="128"/>
      <c r="E4" s="128"/>
      <c r="F4" s="128"/>
      <c r="G4" s="128"/>
      <c r="H4" s="128"/>
      <c r="I4" s="128"/>
      <c r="J4" s="128"/>
      <c r="K4" s="128"/>
      <c r="L4" s="128"/>
    </row>
    <row r="5" spans="1:12" ht="24.95" customHeight="1">
      <c r="A5" s="643" t="s">
        <v>181</v>
      </c>
      <c r="B5" s="643"/>
      <c r="C5" s="643"/>
      <c r="D5" s="643"/>
      <c r="E5" s="643"/>
      <c r="F5" s="643"/>
      <c r="G5" s="643"/>
      <c r="H5" s="643"/>
      <c r="I5" s="643"/>
      <c r="J5" s="643"/>
      <c r="K5" s="643"/>
      <c r="L5" s="643"/>
    </row>
    <row r="6" spans="1:12" ht="14.25" customHeight="1">
      <c r="A6" s="644" t="s">
        <v>101</v>
      </c>
      <c r="B6" s="644"/>
      <c r="C6" s="644"/>
      <c r="D6" s="644"/>
      <c r="E6" s="176" t="s">
        <v>182</v>
      </c>
      <c r="F6" s="644" t="s">
        <v>102</v>
      </c>
      <c r="G6" s="644"/>
      <c r="H6" s="644"/>
      <c r="I6" s="644"/>
      <c r="J6" s="128"/>
      <c r="K6" s="128"/>
      <c r="L6" s="128"/>
    </row>
    <row r="7" spans="1:12" ht="30">
      <c r="A7" s="176" t="s">
        <v>84</v>
      </c>
      <c r="B7" s="176" t="s">
        <v>85</v>
      </c>
      <c r="C7" s="176" t="s">
        <v>83</v>
      </c>
      <c r="D7" s="176" t="s">
        <v>64</v>
      </c>
      <c r="E7" s="176"/>
      <c r="F7" s="176" t="s">
        <v>84</v>
      </c>
      <c r="G7" s="176" t="s">
        <v>85</v>
      </c>
      <c r="H7" s="176" t="s">
        <v>83</v>
      </c>
      <c r="I7" s="176" t="s">
        <v>64</v>
      </c>
      <c r="J7" s="128"/>
      <c r="K7" s="128"/>
      <c r="L7" s="128"/>
    </row>
    <row r="8" spans="1:12" ht="15">
      <c r="A8" s="177">
        <v>79586</v>
      </c>
      <c r="B8" s="177">
        <v>120875</v>
      </c>
      <c r="C8" s="177">
        <v>200461</v>
      </c>
      <c r="D8" s="178" t="s">
        <v>164</v>
      </c>
      <c r="E8" s="176"/>
      <c r="F8" s="177">
        <v>13306</v>
      </c>
      <c r="G8" s="177">
        <v>16233</v>
      </c>
      <c r="H8" s="177">
        <v>29539</v>
      </c>
      <c r="I8" s="179" t="s">
        <v>164</v>
      </c>
      <c r="J8" s="128"/>
      <c r="K8" s="128"/>
      <c r="L8" s="128"/>
    </row>
    <row r="9" spans="1:12" ht="15">
      <c r="A9" s="177">
        <v>78558</v>
      </c>
      <c r="B9" s="177">
        <v>120451</v>
      </c>
      <c r="C9" s="177">
        <v>199009</v>
      </c>
      <c r="D9" s="178" t="s">
        <v>165</v>
      </c>
      <c r="E9" s="176"/>
      <c r="F9" s="177">
        <v>13263</v>
      </c>
      <c r="G9" s="177">
        <v>16258</v>
      </c>
      <c r="H9" s="177">
        <v>29521</v>
      </c>
      <c r="I9" s="179" t="s">
        <v>165</v>
      </c>
      <c r="J9" s="128"/>
      <c r="K9" s="128"/>
      <c r="L9" s="128"/>
    </row>
    <row r="10" spans="1:12" ht="15">
      <c r="A10" s="177">
        <v>79368</v>
      </c>
      <c r="B10" s="177">
        <v>121016</v>
      </c>
      <c r="C10" s="177">
        <v>200384</v>
      </c>
      <c r="D10" s="178" t="s">
        <v>166</v>
      </c>
      <c r="E10" s="176"/>
      <c r="F10" s="177">
        <v>13247</v>
      </c>
      <c r="G10" s="177">
        <v>16420</v>
      </c>
      <c r="H10" s="177">
        <v>29667</v>
      </c>
      <c r="I10" s="179" t="s">
        <v>166</v>
      </c>
      <c r="J10" s="128"/>
      <c r="K10" s="128"/>
      <c r="L10" s="128"/>
    </row>
    <row r="11" spans="1:12" ht="15">
      <c r="A11" s="177">
        <v>79624</v>
      </c>
      <c r="B11" s="177">
        <v>121347</v>
      </c>
      <c r="C11" s="177">
        <v>200971</v>
      </c>
      <c r="D11" s="178" t="s">
        <v>167</v>
      </c>
      <c r="E11" s="176"/>
      <c r="F11" s="177">
        <v>13221</v>
      </c>
      <c r="G11" s="177">
        <v>16538</v>
      </c>
      <c r="H11" s="177">
        <v>29759</v>
      </c>
      <c r="I11" s="179" t="s">
        <v>167</v>
      </c>
      <c r="J11" s="128"/>
      <c r="K11" s="128"/>
      <c r="L11" s="128"/>
    </row>
    <row r="12" spans="1:12" ht="15">
      <c r="A12" s="177">
        <v>79564</v>
      </c>
      <c r="B12" s="177">
        <v>121690</v>
      </c>
      <c r="C12" s="177">
        <v>201254</v>
      </c>
      <c r="D12" s="178" t="s">
        <v>168</v>
      </c>
      <c r="E12" s="176"/>
      <c r="F12" s="177">
        <v>13262</v>
      </c>
      <c r="G12" s="177">
        <v>16584</v>
      </c>
      <c r="H12" s="177">
        <v>29846</v>
      </c>
      <c r="I12" s="179" t="s">
        <v>168</v>
      </c>
      <c r="J12" s="128"/>
      <c r="K12" s="128"/>
      <c r="L12" s="128"/>
    </row>
    <row r="13" spans="1:12" ht="15">
      <c r="A13" s="177">
        <v>80352</v>
      </c>
      <c r="B13" s="177">
        <v>121589</v>
      </c>
      <c r="C13" s="177">
        <v>201941</v>
      </c>
      <c r="D13" s="178" t="s">
        <v>169</v>
      </c>
      <c r="E13" s="176"/>
      <c r="F13" s="177">
        <v>13219</v>
      </c>
      <c r="G13" s="177">
        <v>16747</v>
      </c>
      <c r="H13" s="177">
        <v>29966</v>
      </c>
      <c r="I13" s="179" t="s">
        <v>169</v>
      </c>
      <c r="J13" s="128"/>
      <c r="K13" s="128"/>
      <c r="L13" s="128"/>
    </row>
    <row r="14" spans="1:12" ht="15">
      <c r="A14" s="177">
        <v>80219</v>
      </c>
      <c r="B14" s="177">
        <v>121946</v>
      </c>
      <c r="C14" s="177">
        <v>202165</v>
      </c>
      <c r="D14" s="178" t="s">
        <v>170</v>
      </c>
      <c r="E14" s="176"/>
      <c r="F14" s="177">
        <v>13265</v>
      </c>
      <c r="G14" s="177">
        <v>16800</v>
      </c>
      <c r="H14" s="177">
        <v>30065</v>
      </c>
      <c r="I14" s="179" t="s">
        <v>170</v>
      </c>
      <c r="J14" s="128"/>
      <c r="K14" s="128"/>
      <c r="L14" s="128"/>
    </row>
    <row r="15" spans="1:12" ht="15">
      <c r="A15" s="177">
        <v>80120</v>
      </c>
      <c r="B15" s="177">
        <v>122437</v>
      </c>
      <c r="C15" s="177">
        <v>202557</v>
      </c>
      <c r="D15" s="178" t="s">
        <v>171</v>
      </c>
      <c r="E15" s="176"/>
      <c r="F15" s="177">
        <v>13378</v>
      </c>
      <c r="G15" s="177">
        <v>16872</v>
      </c>
      <c r="H15" s="177">
        <v>30250</v>
      </c>
      <c r="I15" s="179" t="s">
        <v>171</v>
      </c>
      <c r="J15" s="128"/>
      <c r="K15" s="128"/>
      <c r="L15" s="128"/>
    </row>
    <row r="16" spans="1:12" ht="15">
      <c r="A16" s="177">
        <v>80494</v>
      </c>
      <c r="B16" s="177">
        <v>123170</v>
      </c>
      <c r="C16" s="177">
        <v>203664</v>
      </c>
      <c r="D16" s="178" t="s">
        <v>172</v>
      </c>
      <c r="E16" s="176"/>
      <c r="F16" s="177">
        <v>13434</v>
      </c>
      <c r="G16" s="177">
        <v>16969</v>
      </c>
      <c r="H16" s="177">
        <v>30403</v>
      </c>
      <c r="I16" s="179" t="s">
        <v>172</v>
      </c>
      <c r="J16" s="128"/>
      <c r="K16" s="128"/>
      <c r="L16" s="128"/>
    </row>
    <row r="17" spans="1:12" ht="15">
      <c r="A17" s="177">
        <v>79376</v>
      </c>
      <c r="B17" s="177">
        <v>124667</v>
      </c>
      <c r="C17" s="177">
        <v>204043</v>
      </c>
      <c r="D17" s="178" t="s">
        <v>173</v>
      </c>
      <c r="E17" s="176"/>
      <c r="F17" s="177">
        <v>13444</v>
      </c>
      <c r="G17" s="177">
        <v>17074</v>
      </c>
      <c r="H17" s="177">
        <v>30518</v>
      </c>
      <c r="I17" s="179" t="s">
        <v>173</v>
      </c>
      <c r="J17" s="128"/>
      <c r="K17" s="128"/>
      <c r="L17" s="128"/>
    </row>
    <row r="18" spans="1:12" ht="15">
      <c r="A18" s="177">
        <v>78253</v>
      </c>
      <c r="B18" s="177">
        <v>126132</v>
      </c>
      <c r="C18" s="177">
        <v>204385</v>
      </c>
      <c r="D18" s="178" t="s">
        <v>174</v>
      </c>
      <c r="E18" s="176"/>
      <c r="F18" s="177">
        <v>13261</v>
      </c>
      <c r="G18" s="177">
        <v>17116</v>
      </c>
      <c r="H18" s="177">
        <v>30377</v>
      </c>
      <c r="I18" s="179" t="s">
        <v>174</v>
      </c>
      <c r="J18" s="128"/>
      <c r="K18" s="128"/>
      <c r="L18" s="128"/>
    </row>
    <row r="19" spans="1:12" ht="15">
      <c r="A19" s="177">
        <v>76854</v>
      </c>
      <c r="B19" s="177">
        <v>127308</v>
      </c>
      <c r="C19" s="177">
        <v>204162</v>
      </c>
      <c r="D19" s="178" t="s">
        <v>175</v>
      </c>
      <c r="E19" s="176"/>
      <c r="F19" s="177">
        <v>13140</v>
      </c>
      <c r="G19" s="177">
        <v>17022</v>
      </c>
      <c r="H19" s="177">
        <v>30162</v>
      </c>
      <c r="I19" s="179" t="s">
        <v>175</v>
      </c>
      <c r="J19" s="128"/>
      <c r="K19" s="128"/>
      <c r="L19" s="128"/>
    </row>
    <row r="20" spans="1:12" ht="15">
      <c r="A20" s="177">
        <v>76029</v>
      </c>
      <c r="B20" s="177">
        <v>127709</v>
      </c>
      <c r="C20" s="177">
        <v>203738</v>
      </c>
      <c r="D20" s="178" t="s">
        <v>164</v>
      </c>
      <c r="E20" s="176"/>
      <c r="F20" s="177">
        <v>12963</v>
      </c>
      <c r="G20" s="177">
        <v>17135</v>
      </c>
      <c r="H20" s="177">
        <v>30098</v>
      </c>
      <c r="I20" s="179" t="s">
        <v>164</v>
      </c>
      <c r="J20" s="128"/>
      <c r="K20" s="128"/>
      <c r="L20" s="128"/>
    </row>
    <row r="21" spans="1:12" ht="15">
      <c r="A21" s="176"/>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45" t="s">
        <v>183</v>
      </c>
      <c r="B25" s="645"/>
      <c r="C25" s="645"/>
      <c r="D25" s="645"/>
      <c r="E25" s="645"/>
      <c r="F25" s="645"/>
      <c r="G25" s="645"/>
      <c r="H25" s="645"/>
      <c r="I25" s="645"/>
      <c r="J25" s="645"/>
      <c r="K25" s="645"/>
      <c r="L25" s="645"/>
    </row>
    <row r="26" spans="1:12" ht="22.5">
      <c r="A26" s="180"/>
      <c r="B26" s="128"/>
      <c r="C26" s="128"/>
      <c r="D26" s="128"/>
      <c r="E26" s="128"/>
      <c r="F26" s="128"/>
      <c r="G26" s="128"/>
      <c r="H26" s="128"/>
      <c r="I26" s="128"/>
      <c r="J26" s="128"/>
      <c r="K26" s="128"/>
      <c r="L26" s="128"/>
    </row>
    <row r="27" spans="1:12">
      <c r="A27" s="181"/>
      <c r="B27" s="128"/>
      <c r="C27" s="128"/>
      <c r="D27" s="128"/>
      <c r="E27" s="128"/>
      <c r="F27" s="128"/>
      <c r="G27" s="128"/>
      <c r="H27" s="128"/>
      <c r="I27" s="128"/>
      <c r="J27" s="128"/>
      <c r="K27" s="128"/>
      <c r="L27" s="128"/>
    </row>
    <row r="28" spans="1:12">
      <c r="A28" s="181"/>
      <c r="B28" s="128"/>
      <c r="C28" s="128"/>
      <c r="D28" s="128"/>
      <c r="E28" s="128"/>
      <c r="F28" s="128"/>
      <c r="G28" s="128"/>
      <c r="H28" s="128"/>
      <c r="I28" s="128"/>
      <c r="J28" s="128"/>
      <c r="K28" s="128"/>
      <c r="L28" s="128"/>
    </row>
    <row r="29" spans="1:12">
      <c r="A29" s="181"/>
      <c r="B29" s="128"/>
      <c r="C29" s="128"/>
      <c r="D29" s="128"/>
      <c r="E29" s="128"/>
      <c r="F29" s="128"/>
      <c r="G29" s="128"/>
      <c r="H29" s="128"/>
      <c r="I29" s="128"/>
      <c r="J29" s="128"/>
      <c r="K29" s="128"/>
      <c r="L29" s="128"/>
    </row>
    <row r="30" spans="1:12">
      <c r="A30" s="181"/>
      <c r="B30" s="128"/>
      <c r="C30" s="128"/>
      <c r="D30" s="128"/>
      <c r="E30" s="128"/>
      <c r="F30" s="128"/>
      <c r="G30" s="128"/>
      <c r="H30" s="128"/>
      <c r="I30" s="128"/>
      <c r="J30" s="128"/>
      <c r="K30" s="128"/>
      <c r="L30" s="128"/>
    </row>
    <row r="31" spans="1:12">
      <c r="A31" s="181"/>
      <c r="B31" s="128"/>
      <c r="C31" s="128"/>
      <c r="D31" s="128"/>
      <c r="E31" s="128"/>
      <c r="F31" s="128"/>
      <c r="G31" s="128"/>
      <c r="H31" s="128"/>
      <c r="I31" s="128"/>
      <c r="J31" s="128"/>
      <c r="K31" s="128"/>
      <c r="L31" s="128"/>
    </row>
    <row r="32" spans="1:12">
      <c r="A32" s="181"/>
      <c r="B32" s="128"/>
      <c r="C32" s="128"/>
      <c r="D32" s="128"/>
      <c r="E32" s="128"/>
      <c r="F32" s="128"/>
      <c r="G32" s="128"/>
      <c r="H32" s="128"/>
      <c r="I32" s="128"/>
      <c r="J32" s="128"/>
      <c r="K32" s="128"/>
      <c r="L32" s="128"/>
    </row>
    <row r="33" spans="1:12">
      <c r="A33" s="181"/>
      <c r="B33" s="128"/>
      <c r="C33" s="128"/>
      <c r="D33" s="128"/>
      <c r="E33" s="128"/>
      <c r="F33" s="128"/>
      <c r="G33" s="128"/>
      <c r="H33" s="128"/>
      <c r="I33" s="128"/>
      <c r="J33" s="128"/>
      <c r="K33" s="128"/>
      <c r="L33" s="128"/>
    </row>
    <row r="34" spans="1:12">
      <c r="A34" s="181"/>
      <c r="B34" s="128"/>
      <c r="C34" s="128"/>
      <c r="D34" s="128"/>
      <c r="E34" s="128"/>
      <c r="F34" s="128"/>
      <c r="G34" s="128"/>
      <c r="H34" s="128"/>
      <c r="I34" s="128"/>
      <c r="J34" s="128"/>
      <c r="K34" s="128"/>
      <c r="L34" s="128"/>
    </row>
    <row r="35" spans="1:12">
      <c r="A35" s="181"/>
      <c r="B35" s="128"/>
      <c r="C35" s="128"/>
      <c r="D35" s="128"/>
      <c r="E35" s="128"/>
      <c r="F35" s="128"/>
      <c r="G35" s="128"/>
      <c r="H35" s="128"/>
      <c r="I35" s="128"/>
      <c r="J35" s="128"/>
      <c r="K35" s="128"/>
      <c r="L35" s="128"/>
    </row>
    <row r="36" spans="1:12">
      <c r="A36" s="181"/>
      <c r="B36" s="128"/>
      <c r="C36" s="128"/>
      <c r="D36" s="128"/>
      <c r="E36" s="128"/>
      <c r="F36" s="128"/>
      <c r="G36" s="128"/>
      <c r="H36" s="128"/>
      <c r="I36" s="128"/>
      <c r="J36" s="128"/>
      <c r="K36" s="128"/>
      <c r="L36" s="128"/>
    </row>
    <row r="37" spans="1:12">
      <c r="A37" s="181"/>
      <c r="B37" s="128"/>
      <c r="C37" s="128"/>
      <c r="D37" s="128"/>
      <c r="E37" s="128"/>
      <c r="F37" s="128"/>
      <c r="G37" s="128"/>
      <c r="H37" s="128"/>
      <c r="I37" s="128"/>
      <c r="J37" s="128"/>
      <c r="K37" s="128"/>
      <c r="L37" s="128"/>
    </row>
    <row r="38" spans="1:12">
      <c r="A38" s="181"/>
      <c r="B38" s="128"/>
      <c r="C38" s="128"/>
      <c r="D38" s="128"/>
      <c r="E38" s="128"/>
      <c r="F38" s="128"/>
      <c r="G38" s="128"/>
      <c r="H38" s="128"/>
      <c r="I38" s="128"/>
      <c r="J38" s="128"/>
      <c r="K38" s="128"/>
      <c r="L38" s="128"/>
    </row>
    <row r="39" spans="1:12">
      <c r="A39" s="181"/>
      <c r="B39" s="128"/>
      <c r="C39" s="128"/>
      <c r="D39" s="128"/>
      <c r="E39" s="128"/>
      <c r="F39" s="128"/>
      <c r="G39" s="128"/>
      <c r="H39" s="128"/>
      <c r="I39" s="128"/>
      <c r="J39" s="128"/>
      <c r="K39" s="128"/>
      <c r="L39" s="128"/>
    </row>
    <row r="40" spans="1:12">
      <c r="A40" s="181"/>
      <c r="B40" s="128"/>
      <c r="C40" s="128"/>
      <c r="D40" s="128"/>
      <c r="E40" s="128"/>
      <c r="F40" s="128"/>
      <c r="G40" s="128"/>
      <c r="H40" s="128"/>
      <c r="I40" s="128"/>
      <c r="J40" s="128"/>
      <c r="K40" s="128"/>
      <c r="L40" s="128"/>
    </row>
    <row r="41" spans="1:12">
      <c r="A41" s="181"/>
      <c r="B41" s="128"/>
      <c r="C41" s="128"/>
      <c r="D41" s="128"/>
      <c r="E41" s="128"/>
      <c r="F41" s="128"/>
      <c r="G41" s="128"/>
      <c r="H41" s="128"/>
      <c r="I41" s="128"/>
      <c r="J41" s="128"/>
      <c r="K41" s="128"/>
      <c r="L41" s="128"/>
    </row>
    <row r="42" spans="1:12">
      <c r="A42" s="181"/>
      <c r="B42" s="128"/>
      <c r="C42" s="128"/>
      <c r="D42" s="128"/>
      <c r="E42" s="128"/>
      <c r="F42" s="128"/>
      <c r="G42" s="128"/>
      <c r="H42" s="128"/>
      <c r="I42" s="128"/>
      <c r="J42" s="128"/>
      <c r="K42" s="128"/>
      <c r="L42" s="128"/>
    </row>
    <row r="43" spans="1:12">
      <c r="A43" s="181"/>
      <c r="B43" s="128"/>
      <c r="C43" s="128"/>
      <c r="D43" s="128"/>
      <c r="E43" s="128"/>
      <c r="F43" s="128"/>
      <c r="G43" s="128"/>
      <c r="H43" s="128"/>
      <c r="I43" s="128"/>
      <c r="J43" s="128"/>
      <c r="K43" s="128"/>
      <c r="L43" s="128"/>
    </row>
    <row r="44" spans="1:12">
      <c r="A44" s="181"/>
      <c r="B44" s="128"/>
      <c r="C44" s="128"/>
      <c r="D44" s="128"/>
      <c r="E44" s="128"/>
      <c r="F44" s="128"/>
      <c r="G44" s="128"/>
      <c r="H44" s="128"/>
      <c r="I44" s="128"/>
      <c r="J44" s="128"/>
      <c r="K44" s="128"/>
      <c r="L44" s="128"/>
    </row>
    <row r="45" spans="1:12">
      <c r="A45" s="181"/>
      <c r="B45" s="128"/>
      <c r="C45" s="128"/>
      <c r="D45" s="128"/>
      <c r="E45" s="128"/>
      <c r="F45" s="128"/>
      <c r="G45" s="128"/>
      <c r="H45" s="128"/>
      <c r="I45" s="128"/>
      <c r="J45" s="128"/>
      <c r="K45" s="128"/>
      <c r="L45" s="128"/>
    </row>
    <row r="46" spans="1:12">
      <c r="A46" s="181"/>
      <c r="B46" s="128"/>
      <c r="C46" s="128"/>
      <c r="D46" s="128"/>
      <c r="E46" s="128"/>
      <c r="F46" s="128"/>
      <c r="G46" s="128"/>
      <c r="H46" s="128"/>
      <c r="I46" s="128"/>
      <c r="J46" s="128"/>
      <c r="K46" s="128"/>
      <c r="L46" s="128"/>
    </row>
    <row r="47" spans="1:12" ht="12" customHeight="1">
      <c r="A47" s="182" t="s">
        <v>95</v>
      </c>
      <c r="B47" s="128"/>
      <c r="C47" s="128"/>
      <c r="D47" s="128"/>
      <c r="E47" s="128"/>
      <c r="F47" s="128"/>
      <c r="G47" s="128"/>
      <c r="H47" s="128"/>
      <c r="I47" s="128"/>
      <c r="J47" s="128"/>
      <c r="K47" s="128"/>
      <c r="L47" s="128"/>
    </row>
    <row r="48" spans="1:12" ht="12" customHeight="1">
      <c r="A48" s="182" t="s">
        <v>96</v>
      </c>
      <c r="B48" s="128"/>
      <c r="C48" s="128"/>
      <c r="D48" s="128"/>
      <c r="E48" s="128"/>
      <c r="F48" s="128"/>
      <c r="G48" s="128"/>
      <c r="H48" s="128"/>
      <c r="I48" s="128"/>
      <c r="J48" s="128"/>
      <c r="K48" s="128"/>
      <c r="L48" s="128"/>
    </row>
    <row r="49" spans="1:1" ht="14.25">
      <c r="A49" s="174"/>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scale="69"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88A5C-C77D-44A6-951E-50C36EE9E7AB}">
  <sheetPr>
    <pageSetUpPr fitToPage="1"/>
  </sheetPr>
  <dimension ref="A1:L35"/>
  <sheetViews>
    <sheetView view="pageBreakPreview" zoomScaleNormal="100" zoomScaleSheetLayoutView="100" workbookViewId="0">
      <selection activeCell="Q24" sqref="Q24"/>
    </sheetView>
  </sheetViews>
  <sheetFormatPr baseColWidth="10" defaultRowHeight="12.75"/>
  <cols>
    <col min="1" max="1" width="10.7109375" customWidth="1"/>
    <col min="2" max="2" width="12.28515625" bestFit="1" customWidth="1"/>
  </cols>
  <sheetData>
    <row r="1" spans="1:12">
      <c r="A1" s="120" t="s">
        <v>62</v>
      </c>
    </row>
    <row r="2" spans="1:12" ht="18" customHeight="1">
      <c r="A2" s="614" t="s">
        <v>184</v>
      </c>
      <c r="B2" s="614"/>
      <c r="C2" s="614"/>
      <c r="D2" s="614"/>
      <c r="E2" s="614"/>
      <c r="F2" s="614"/>
      <c r="G2" s="614"/>
      <c r="H2" s="614"/>
      <c r="I2" s="614"/>
      <c r="J2" s="614"/>
      <c r="K2" s="614"/>
      <c r="L2" s="614"/>
    </row>
    <row r="3" spans="1:12" ht="18" customHeight="1">
      <c r="A3" s="614" t="str">
        <f>UPPER(CONCATENATE("Noviembre 2023"))</f>
        <v>NOVIEMBRE 2023</v>
      </c>
      <c r="B3" s="614"/>
      <c r="C3" s="614"/>
      <c r="D3" s="614"/>
      <c r="E3" s="614"/>
      <c r="F3" s="614"/>
      <c r="G3" s="614"/>
      <c r="H3" s="614"/>
      <c r="I3" s="614"/>
      <c r="J3" s="614"/>
      <c r="K3" s="614"/>
      <c r="L3" s="614"/>
    </row>
    <row r="4" spans="1:12" ht="15.75">
      <c r="A4" s="183"/>
    </row>
    <row r="5" spans="1:12" ht="20.25" customHeight="1">
      <c r="A5" s="184" t="s">
        <v>86</v>
      </c>
      <c r="B5" s="184" t="s">
        <v>87</v>
      </c>
    </row>
    <row r="6" spans="1:12" ht="20.25" customHeight="1">
      <c r="A6" s="185" t="s">
        <v>10</v>
      </c>
      <c r="B6" s="184">
        <v>257</v>
      </c>
    </row>
    <row r="7" spans="1:12" ht="20.25" customHeight="1">
      <c r="A7" s="185" t="s">
        <v>11</v>
      </c>
      <c r="B7" s="184">
        <v>14</v>
      </c>
    </row>
    <row r="8" spans="1:12" ht="20.25" customHeight="1">
      <c r="A8" s="185" t="s">
        <v>50</v>
      </c>
      <c r="B8" s="184">
        <v>13</v>
      </c>
    </row>
    <row r="9" spans="1:12" ht="60">
      <c r="A9" s="185" t="s">
        <v>88</v>
      </c>
      <c r="B9" s="184">
        <v>0</v>
      </c>
    </row>
    <row r="10" spans="1:12" ht="15">
      <c r="A10" s="184" t="s">
        <v>104</v>
      </c>
      <c r="B10" s="184">
        <v>284</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c r="A25" s="121"/>
    </row>
    <row r="26" spans="1:7">
      <c r="A26" s="121"/>
    </row>
    <row r="27" spans="1:7">
      <c r="A27" s="121"/>
    </row>
    <row r="28" spans="1:7">
      <c r="A28" s="121"/>
    </row>
    <row r="29" spans="1:7" ht="18.75">
      <c r="A29" s="121"/>
      <c r="F29" s="187" t="s">
        <v>97</v>
      </c>
      <c r="G29" s="189">
        <v>284</v>
      </c>
    </row>
    <row r="30" spans="1:7">
      <c r="A30" s="121"/>
    </row>
    <row r="31" spans="1:7">
      <c r="A31" s="121"/>
    </row>
    <row r="32" spans="1:7">
      <c r="A32" s="121"/>
    </row>
    <row r="33" spans="1:1" ht="9.9499999999999993" customHeight="1">
      <c r="A33" s="173" t="s">
        <v>95</v>
      </c>
    </row>
    <row r="34" spans="1:1" ht="9.9499999999999993" customHeight="1">
      <c r="A34" s="173" t="s">
        <v>96</v>
      </c>
    </row>
    <row r="35" spans="1:1" ht="15">
      <c r="A35" s="185"/>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scale="99"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D3C84-8A91-41F5-990F-95A6048557A3}">
  <sheetPr>
    <pageSetUpPr fitToPage="1"/>
  </sheetPr>
  <dimension ref="A1:K63"/>
  <sheetViews>
    <sheetView view="pageBreakPreview" topLeftCell="A3" zoomScale="60" zoomScaleNormal="100" workbookViewId="0">
      <selection activeCell="O33" sqref="O33"/>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62</v>
      </c>
      <c r="B1" s="128"/>
      <c r="C1" s="128"/>
      <c r="D1" s="128"/>
      <c r="E1" s="128"/>
      <c r="F1" s="128"/>
      <c r="G1" s="128"/>
      <c r="H1" s="128"/>
      <c r="I1" s="128"/>
      <c r="J1" s="128"/>
      <c r="K1" s="128"/>
    </row>
    <row r="2" spans="1:11" ht="75" customHeight="1">
      <c r="A2" s="646" t="s">
        <v>185</v>
      </c>
      <c r="B2" s="646"/>
      <c r="C2" s="646"/>
      <c r="D2" s="646"/>
      <c r="E2" s="646"/>
      <c r="F2" s="646"/>
      <c r="G2" s="646"/>
      <c r="H2" s="646"/>
      <c r="I2" s="646"/>
      <c r="J2" s="646"/>
      <c r="K2" s="646"/>
    </row>
    <row r="3" spans="1:11" ht="24.95" customHeight="1">
      <c r="A3" s="646" t="str">
        <f>UPPER(CONCATENATE("Noviembre 2023"))</f>
        <v>NOVIEMBRE 2023</v>
      </c>
      <c r="B3" s="646"/>
      <c r="C3" s="646"/>
      <c r="D3" s="646"/>
      <c r="E3" s="646"/>
      <c r="F3" s="646"/>
      <c r="G3" s="646"/>
      <c r="H3" s="646"/>
      <c r="I3" s="646"/>
      <c r="J3" s="646"/>
      <c r="K3" s="646"/>
    </row>
    <row r="4" spans="1:11">
      <c r="A4" s="136"/>
      <c r="B4" s="128"/>
      <c r="C4" s="128"/>
      <c r="D4" s="128"/>
      <c r="E4" s="128"/>
      <c r="F4" s="128"/>
      <c r="G4" s="128"/>
      <c r="H4" s="128"/>
      <c r="I4" s="128"/>
      <c r="J4" s="128"/>
      <c r="K4" s="128"/>
    </row>
    <row r="5" spans="1:11" ht="30" customHeight="1">
      <c r="A5" s="630" t="s">
        <v>100</v>
      </c>
      <c r="B5" s="614"/>
      <c r="C5" s="630" t="s">
        <v>186</v>
      </c>
      <c r="D5" s="631" t="s">
        <v>48</v>
      </c>
      <c r="E5" s="614"/>
      <c r="F5" s="630" t="s">
        <v>187</v>
      </c>
      <c r="G5" s="630" t="s">
        <v>48</v>
      </c>
      <c r="H5" s="614"/>
      <c r="I5" s="630" t="s">
        <v>188</v>
      </c>
      <c r="J5" s="630" t="s">
        <v>0</v>
      </c>
      <c r="K5" s="630"/>
    </row>
    <row r="6" spans="1:11" ht="30" customHeight="1">
      <c r="A6" s="630"/>
      <c r="B6" s="614"/>
      <c r="C6" s="630"/>
      <c r="D6" s="631"/>
      <c r="E6" s="614"/>
      <c r="F6" s="630"/>
      <c r="G6" s="630"/>
      <c r="H6" s="614"/>
      <c r="I6" s="630"/>
      <c r="J6" s="355" t="s">
        <v>189</v>
      </c>
      <c r="K6" s="355" t="s">
        <v>190</v>
      </c>
    </row>
    <row r="7" spans="1:11" ht="8.1" customHeight="1">
      <c r="A7" s="362"/>
      <c r="B7" s="132"/>
      <c r="C7" s="362"/>
      <c r="D7" s="199"/>
      <c r="E7" s="132"/>
      <c r="F7" s="362"/>
      <c r="G7" s="362"/>
      <c r="H7" s="132"/>
      <c r="I7" s="362"/>
      <c r="J7" s="362"/>
      <c r="K7" s="362"/>
    </row>
    <row r="8" spans="1:11" ht="15" customHeight="1">
      <c r="A8" s="191" t="s">
        <v>122</v>
      </c>
      <c r="B8" s="192"/>
      <c r="C8" s="148">
        <v>23</v>
      </c>
      <c r="D8" s="143">
        <v>8.1</v>
      </c>
      <c r="E8" s="193"/>
      <c r="F8" s="144">
        <v>14327</v>
      </c>
      <c r="G8" s="143">
        <v>6.54</v>
      </c>
      <c r="H8" s="193"/>
      <c r="I8" s="144">
        <v>35650</v>
      </c>
      <c r="J8" s="141">
        <v>21323</v>
      </c>
      <c r="K8" s="194">
        <v>148.83000000000001</v>
      </c>
    </row>
    <row r="9" spans="1:11" ht="15" customHeight="1">
      <c r="A9" s="191" t="s">
        <v>133</v>
      </c>
      <c r="B9" s="192"/>
      <c r="C9" s="148">
        <v>13</v>
      </c>
      <c r="D9" s="143">
        <v>4.58</v>
      </c>
      <c r="E9" s="193"/>
      <c r="F9" s="144">
        <v>7988</v>
      </c>
      <c r="G9" s="143">
        <v>3.65</v>
      </c>
      <c r="H9" s="193"/>
      <c r="I9" s="144">
        <v>10899</v>
      </c>
      <c r="J9" s="141">
        <v>2911</v>
      </c>
      <c r="K9" s="194">
        <v>36.44</v>
      </c>
    </row>
    <row r="10" spans="1:11" ht="15" customHeight="1">
      <c r="A10" s="191" t="s">
        <v>124</v>
      </c>
      <c r="B10" s="192"/>
      <c r="C10" s="148">
        <v>5</v>
      </c>
      <c r="D10" s="143">
        <v>1.76</v>
      </c>
      <c r="E10" s="193"/>
      <c r="F10" s="144">
        <v>2047</v>
      </c>
      <c r="G10" s="143">
        <v>0.93</v>
      </c>
      <c r="H10" s="193"/>
      <c r="I10" s="144">
        <v>3871</v>
      </c>
      <c r="J10" s="141">
        <v>1824</v>
      </c>
      <c r="K10" s="194">
        <v>89.11</v>
      </c>
    </row>
    <row r="11" spans="1:11" ht="15" customHeight="1">
      <c r="A11" s="191" t="s">
        <v>117</v>
      </c>
      <c r="B11" s="192"/>
      <c r="C11" s="148">
        <v>3</v>
      </c>
      <c r="D11" s="143">
        <v>1.06</v>
      </c>
      <c r="E11" s="193"/>
      <c r="F11" s="144">
        <v>2295</v>
      </c>
      <c r="G11" s="143">
        <v>1.05</v>
      </c>
      <c r="H11" s="193"/>
      <c r="I11" s="144">
        <v>4077</v>
      </c>
      <c r="J11" s="141">
        <v>1782</v>
      </c>
      <c r="K11" s="194">
        <v>77.650000000000006</v>
      </c>
    </row>
    <row r="12" spans="1:11" ht="15" customHeight="1">
      <c r="A12" s="191" t="s">
        <v>120</v>
      </c>
      <c r="B12" s="192"/>
      <c r="C12" s="148">
        <v>12</v>
      </c>
      <c r="D12" s="143">
        <v>4.2300000000000004</v>
      </c>
      <c r="E12" s="193"/>
      <c r="F12" s="144">
        <v>3478</v>
      </c>
      <c r="G12" s="143">
        <v>1.59</v>
      </c>
      <c r="H12" s="193"/>
      <c r="I12" s="144">
        <v>5022</v>
      </c>
      <c r="J12" s="141">
        <v>1544</v>
      </c>
      <c r="K12" s="194">
        <v>44.39</v>
      </c>
    </row>
    <row r="13" spans="1:11" ht="15" customHeight="1">
      <c r="A13" s="191" t="s">
        <v>112</v>
      </c>
      <c r="B13" s="192"/>
      <c r="C13" s="148">
        <v>6</v>
      </c>
      <c r="D13" s="143">
        <v>2.11</v>
      </c>
      <c r="E13" s="193"/>
      <c r="F13" s="144">
        <v>2940</v>
      </c>
      <c r="G13" s="143">
        <v>1.34</v>
      </c>
      <c r="H13" s="193"/>
      <c r="I13" s="144">
        <v>4472</v>
      </c>
      <c r="J13" s="141">
        <v>1532</v>
      </c>
      <c r="K13" s="194">
        <v>52.11</v>
      </c>
    </row>
    <row r="14" spans="1:11" ht="15" customHeight="1">
      <c r="A14" s="191" t="s">
        <v>125</v>
      </c>
      <c r="B14" s="192"/>
      <c r="C14" s="148">
        <v>3</v>
      </c>
      <c r="D14" s="143">
        <v>1.06</v>
      </c>
      <c r="E14" s="193"/>
      <c r="F14" s="144">
        <v>1173</v>
      </c>
      <c r="G14" s="143">
        <v>0.54</v>
      </c>
      <c r="H14" s="193"/>
      <c r="I14" s="144">
        <v>2679</v>
      </c>
      <c r="J14" s="141">
        <v>1506</v>
      </c>
      <c r="K14" s="194">
        <v>128.38999999999999</v>
      </c>
    </row>
    <row r="15" spans="1:11" ht="15" customHeight="1">
      <c r="A15" s="191" t="s">
        <v>115</v>
      </c>
      <c r="B15" s="192"/>
      <c r="C15" s="148">
        <v>9</v>
      </c>
      <c r="D15" s="143">
        <v>3.17</v>
      </c>
      <c r="E15" s="193"/>
      <c r="F15" s="144">
        <v>7386</v>
      </c>
      <c r="G15" s="143">
        <v>3.37</v>
      </c>
      <c r="H15" s="193"/>
      <c r="I15" s="144">
        <v>8880</v>
      </c>
      <c r="J15" s="141">
        <v>1494</v>
      </c>
      <c r="K15" s="194">
        <v>20.23</v>
      </c>
    </row>
    <row r="16" spans="1:11" ht="15" customHeight="1">
      <c r="A16" s="191" t="s">
        <v>128</v>
      </c>
      <c r="B16" s="192"/>
      <c r="C16" s="148">
        <v>23</v>
      </c>
      <c r="D16" s="143">
        <v>8.1</v>
      </c>
      <c r="E16" s="193"/>
      <c r="F16" s="144">
        <v>6717</v>
      </c>
      <c r="G16" s="143">
        <v>3.07</v>
      </c>
      <c r="H16" s="193"/>
      <c r="I16" s="144">
        <v>7776</v>
      </c>
      <c r="J16" s="141">
        <v>1059</v>
      </c>
      <c r="K16" s="194">
        <v>15.77</v>
      </c>
    </row>
    <row r="17" spans="1:11" ht="15" customHeight="1">
      <c r="A17" s="191" t="s">
        <v>134</v>
      </c>
      <c r="B17" s="192"/>
      <c r="C17" s="148">
        <v>8</v>
      </c>
      <c r="D17" s="143">
        <v>2.82</v>
      </c>
      <c r="E17" s="193"/>
      <c r="F17" s="144">
        <v>3146</v>
      </c>
      <c r="G17" s="143">
        <v>1.44</v>
      </c>
      <c r="H17" s="193"/>
      <c r="I17" s="144">
        <v>4153</v>
      </c>
      <c r="J17" s="141">
        <v>1007</v>
      </c>
      <c r="K17" s="194">
        <v>32.01</v>
      </c>
    </row>
    <row r="18" spans="1:11" ht="15" customHeight="1">
      <c r="A18" s="191" t="s">
        <v>130</v>
      </c>
      <c r="B18" s="192"/>
      <c r="C18" s="148">
        <v>4</v>
      </c>
      <c r="D18" s="143">
        <v>1.41</v>
      </c>
      <c r="E18" s="193"/>
      <c r="F18" s="144">
        <v>2695</v>
      </c>
      <c r="G18" s="143">
        <v>1.23</v>
      </c>
      <c r="H18" s="193"/>
      <c r="I18" s="144">
        <v>3655</v>
      </c>
      <c r="J18" s="139">
        <v>960</v>
      </c>
      <c r="K18" s="194">
        <v>35.619999999999997</v>
      </c>
    </row>
    <row r="19" spans="1:11" ht="15" customHeight="1">
      <c r="A19" s="191" t="s">
        <v>137</v>
      </c>
      <c r="B19" s="192"/>
      <c r="C19" s="148">
        <v>17</v>
      </c>
      <c r="D19" s="143">
        <v>5.99</v>
      </c>
      <c r="E19" s="193"/>
      <c r="F19" s="144">
        <v>6946</v>
      </c>
      <c r="G19" s="143">
        <v>3.17</v>
      </c>
      <c r="H19" s="193"/>
      <c r="I19" s="144">
        <v>7869</v>
      </c>
      <c r="J19" s="139">
        <v>923</v>
      </c>
      <c r="K19" s="194">
        <v>13.29</v>
      </c>
    </row>
    <row r="20" spans="1:11" ht="15" customHeight="1">
      <c r="A20" s="191" t="s">
        <v>114</v>
      </c>
      <c r="B20" s="192"/>
      <c r="C20" s="148">
        <v>15</v>
      </c>
      <c r="D20" s="143">
        <v>5.28</v>
      </c>
      <c r="E20" s="193"/>
      <c r="F20" s="144">
        <v>4610</v>
      </c>
      <c r="G20" s="143">
        <v>2.11</v>
      </c>
      <c r="H20" s="193"/>
      <c r="I20" s="144">
        <v>5530</v>
      </c>
      <c r="J20" s="139">
        <v>920</v>
      </c>
      <c r="K20" s="194">
        <v>19.96</v>
      </c>
    </row>
    <row r="21" spans="1:11" ht="15" customHeight="1">
      <c r="A21" s="191" t="s">
        <v>126</v>
      </c>
      <c r="B21" s="192"/>
      <c r="C21" s="148">
        <v>4</v>
      </c>
      <c r="D21" s="143">
        <v>1.41</v>
      </c>
      <c r="E21" s="193"/>
      <c r="F21" s="144">
        <v>9663</v>
      </c>
      <c r="G21" s="143">
        <v>4.41</v>
      </c>
      <c r="H21" s="193"/>
      <c r="I21" s="144">
        <v>10363</v>
      </c>
      <c r="J21" s="139">
        <v>700</v>
      </c>
      <c r="K21" s="194">
        <v>7.24</v>
      </c>
    </row>
    <row r="22" spans="1:11" ht="15" customHeight="1">
      <c r="A22" s="191" t="s">
        <v>118</v>
      </c>
      <c r="B22" s="192"/>
      <c r="C22" s="148">
        <v>11</v>
      </c>
      <c r="D22" s="143">
        <v>3.87</v>
      </c>
      <c r="E22" s="193"/>
      <c r="F22" s="144">
        <v>6043</v>
      </c>
      <c r="G22" s="143">
        <v>2.76</v>
      </c>
      <c r="H22" s="193"/>
      <c r="I22" s="144">
        <v>6686</v>
      </c>
      <c r="J22" s="139">
        <v>643</v>
      </c>
      <c r="K22" s="194">
        <v>10.64</v>
      </c>
    </row>
    <row r="23" spans="1:11" ht="15" customHeight="1">
      <c r="A23" s="191" t="s">
        <v>108</v>
      </c>
      <c r="B23" s="192"/>
      <c r="C23" s="148">
        <v>3</v>
      </c>
      <c r="D23" s="143">
        <v>1.06</v>
      </c>
      <c r="E23" s="193"/>
      <c r="F23" s="144">
        <v>1808</v>
      </c>
      <c r="G23" s="143">
        <v>0.83</v>
      </c>
      <c r="H23" s="193"/>
      <c r="I23" s="144">
        <v>2064</v>
      </c>
      <c r="J23" s="139">
        <v>256</v>
      </c>
      <c r="K23" s="194">
        <v>14.16</v>
      </c>
    </row>
    <row r="24" spans="1:11" ht="15" customHeight="1">
      <c r="A24" s="191" t="s">
        <v>119</v>
      </c>
      <c r="B24" s="192"/>
      <c r="C24" s="148">
        <v>12</v>
      </c>
      <c r="D24" s="143">
        <v>4.2300000000000004</v>
      </c>
      <c r="E24" s="193"/>
      <c r="F24" s="144">
        <v>3827</v>
      </c>
      <c r="G24" s="143">
        <v>1.75</v>
      </c>
      <c r="H24" s="193"/>
      <c r="I24" s="144">
        <v>4037</v>
      </c>
      <c r="J24" s="139">
        <v>210</v>
      </c>
      <c r="K24" s="194">
        <v>5.49</v>
      </c>
    </row>
    <row r="25" spans="1:11" ht="15" customHeight="1">
      <c r="A25" s="191" t="s">
        <v>136</v>
      </c>
      <c r="B25" s="192"/>
      <c r="C25" s="148">
        <v>2</v>
      </c>
      <c r="D25" s="143">
        <v>0.7</v>
      </c>
      <c r="E25" s="193"/>
      <c r="F25" s="144">
        <v>1060</v>
      </c>
      <c r="G25" s="143">
        <v>0.48</v>
      </c>
      <c r="H25" s="193"/>
      <c r="I25" s="144">
        <v>1026</v>
      </c>
      <c r="J25" s="139">
        <v>-34</v>
      </c>
      <c r="K25" s="194">
        <v>-3.21</v>
      </c>
    </row>
    <row r="26" spans="1:11" ht="15" customHeight="1">
      <c r="A26" s="191" t="s">
        <v>139</v>
      </c>
      <c r="B26" s="192"/>
      <c r="C26" s="148">
        <v>13</v>
      </c>
      <c r="D26" s="143">
        <v>4.58</v>
      </c>
      <c r="E26" s="193"/>
      <c r="F26" s="144">
        <v>2415</v>
      </c>
      <c r="G26" s="353">
        <v>1.1000000000000001</v>
      </c>
      <c r="H26" s="193"/>
      <c r="I26" s="144">
        <v>2331</v>
      </c>
      <c r="J26" s="139">
        <v>-84</v>
      </c>
      <c r="K26" s="194">
        <v>-3.48</v>
      </c>
    </row>
    <row r="27" spans="1:11" ht="15" customHeight="1">
      <c r="A27" s="191" t="s">
        <v>131</v>
      </c>
      <c r="B27" s="192"/>
      <c r="C27" s="148">
        <v>5</v>
      </c>
      <c r="D27" s="143">
        <v>1.76</v>
      </c>
      <c r="E27" s="193"/>
      <c r="F27" s="144">
        <v>3230</v>
      </c>
      <c r="G27" s="143">
        <v>1.48</v>
      </c>
      <c r="H27" s="193"/>
      <c r="I27" s="144">
        <v>3078</v>
      </c>
      <c r="J27" s="139">
        <v>-152</v>
      </c>
      <c r="K27" s="194">
        <v>-4.71</v>
      </c>
    </row>
    <row r="28" spans="1:11" ht="15" customHeight="1">
      <c r="A28" s="191" t="s">
        <v>127</v>
      </c>
      <c r="B28" s="192"/>
      <c r="C28" s="148">
        <v>9</v>
      </c>
      <c r="D28" s="143">
        <v>3.17</v>
      </c>
      <c r="E28" s="193"/>
      <c r="F28" s="144">
        <v>4072</v>
      </c>
      <c r="G28" s="143">
        <v>1.86</v>
      </c>
      <c r="H28" s="193"/>
      <c r="I28" s="144">
        <v>3848</v>
      </c>
      <c r="J28" s="139">
        <v>-224</v>
      </c>
      <c r="K28" s="194">
        <v>-5.5</v>
      </c>
    </row>
    <row r="29" spans="1:11" ht="15" customHeight="1">
      <c r="A29" s="191" t="s">
        <v>147</v>
      </c>
      <c r="B29" s="192"/>
      <c r="C29" s="148">
        <v>1</v>
      </c>
      <c r="D29" s="143">
        <v>0.35</v>
      </c>
      <c r="E29" s="193"/>
      <c r="F29" s="144">
        <v>2520</v>
      </c>
      <c r="G29" s="143">
        <v>1.1499999999999999</v>
      </c>
      <c r="H29" s="193"/>
      <c r="I29" s="144">
        <v>2274</v>
      </c>
      <c r="J29" s="139">
        <v>-246</v>
      </c>
      <c r="K29" s="194">
        <v>-9.76</v>
      </c>
    </row>
    <row r="30" spans="1:11" ht="15" customHeight="1">
      <c r="A30" s="191" t="s">
        <v>121</v>
      </c>
      <c r="B30" s="192"/>
      <c r="C30" s="148">
        <v>12</v>
      </c>
      <c r="D30" s="143">
        <v>4.2300000000000004</v>
      </c>
      <c r="E30" s="193"/>
      <c r="F30" s="144">
        <v>13667</v>
      </c>
      <c r="G30" s="143">
        <v>6.24</v>
      </c>
      <c r="H30" s="193"/>
      <c r="I30" s="144">
        <v>13414</v>
      </c>
      <c r="J30" s="139">
        <v>-253</v>
      </c>
      <c r="K30" s="194">
        <v>-1.85</v>
      </c>
    </row>
    <row r="31" spans="1:11" ht="15" customHeight="1">
      <c r="A31" s="191" t="s">
        <v>144</v>
      </c>
      <c r="B31" s="192"/>
      <c r="C31" s="148">
        <v>1</v>
      </c>
      <c r="D31" s="143">
        <v>0.35</v>
      </c>
      <c r="E31" s="193"/>
      <c r="F31" s="148">
        <v>812</v>
      </c>
      <c r="G31" s="143">
        <v>0.37</v>
      </c>
      <c r="H31" s="193"/>
      <c r="I31" s="148">
        <v>559</v>
      </c>
      <c r="J31" s="139">
        <v>-253</v>
      </c>
      <c r="K31" s="194">
        <v>-31.16</v>
      </c>
    </row>
    <row r="32" spans="1:11" ht="15" customHeight="1">
      <c r="A32" s="191" t="s">
        <v>140</v>
      </c>
      <c r="B32" s="192"/>
      <c r="C32" s="148">
        <v>1</v>
      </c>
      <c r="D32" s="143">
        <v>0.35</v>
      </c>
      <c r="E32" s="193"/>
      <c r="F32" s="148">
        <v>844</v>
      </c>
      <c r="G32" s="143">
        <v>0.39</v>
      </c>
      <c r="H32" s="193"/>
      <c r="I32" s="148">
        <v>558</v>
      </c>
      <c r="J32" s="139">
        <v>-286</v>
      </c>
      <c r="K32" s="194">
        <v>-33.89</v>
      </c>
    </row>
    <row r="33" spans="1:11" ht="15" customHeight="1">
      <c r="A33" s="191" t="s">
        <v>153</v>
      </c>
      <c r="B33" s="192"/>
      <c r="C33" s="148">
        <v>1</v>
      </c>
      <c r="D33" s="143">
        <v>0.35</v>
      </c>
      <c r="E33" s="193"/>
      <c r="F33" s="148">
        <v>460</v>
      </c>
      <c r="G33" s="143">
        <v>0.21</v>
      </c>
      <c r="H33" s="193"/>
      <c r="I33" s="148">
        <v>129</v>
      </c>
      <c r="J33" s="139">
        <v>-331</v>
      </c>
      <c r="K33" s="194">
        <v>-71.959999999999994</v>
      </c>
    </row>
    <row r="34" spans="1:11" ht="15" customHeight="1">
      <c r="A34" s="191" t="s">
        <v>143</v>
      </c>
      <c r="B34" s="192"/>
      <c r="C34" s="148">
        <v>1</v>
      </c>
      <c r="D34" s="143">
        <v>0.35</v>
      </c>
      <c r="E34" s="193"/>
      <c r="F34" s="148">
        <v>480</v>
      </c>
      <c r="G34" s="143">
        <v>0.22</v>
      </c>
      <c r="H34" s="193"/>
      <c r="I34" s="148">
        <v>128</v>
      </c>
      <c r="J34" s="139">
        <v>-352</v>
      </c>
      <c r="K34" s="194">
        <v>-73.33</v>
      </c>
    </row>
    <row r="35" spans="1:11" ht="15" customHeight="1">
      <c r="A35" s="191" t="s">
        <v>148</v>
      </c>
      <c r="B35" s="192"/>
      <c r="C35" s="148">
        <v>1</v>
      </c>
      <c r="D35" s="143">
        <v>0.35</v>
      </c>
      <c r="E35" s="193"/>
      <c r="F35" s="144">
        <v>2520</v>
      </c>
      <c r="G35" s="143">
        <v>1.1499999999999999</v>
      </c>
      <c r="H35" s="193"/>
      <c r="I35" s="144">
        <v>2111</v>
      </c>
      <c r="J35" s="139">
        <v>-409</v>
      </c>
      <c r="K35" s="194">
        <v>-16.23</v>
      </c>
    </row>
    <row r="36" spans="1:11" ht="15" customHeight="1">
      <c r="A36" s="191" t="s">
        <v>129</v>
      </c>
      <c r="B36" s="192"/>
      <c r="C36" s="148">
        <v>4</v>
      </c>
      <c r="D36" s="143">
        <v>1.41</v>
      </c>
      <c r="E36" s="193"/>
      <c r="F36" s="144">
        <v>3463</v>
      </c>
      <c r="G36" s="143">
        <v>1.58</v>
      </c>
      <c r="H36" s="193"/>
      <c r="I36" s="144">
        <v>3043</v>
      </c>
      <c r="J36" s="139">
        <v>-420</v>
      </c>
      <c r="K36" s="194">
        <v>-12.13</v>
      </c>
    </row>
    <row r="37" spans="1:11" ht="15" customHeight="1">
      <c r="A37" s="191" t="s">
        <v>152</v>
      </c>
      <c r="B37" s="192"/>
      <c r="C37" s="148">
        <v>1</v>
      </c>
      <c r="D37" s="143">
        <v>0.35</v>
      </c>
      <c r="E37" s="193"/>
      <c r="F37" s="144">
        <v>2528</v>
      </c>
      <c r="G37" s="143">
        <v>1.1499999999999999</v>
      </c>
      <c r="H37" s="193"/>
      <c r="I37" s="144">
        <v>2076</v>
      </c>
      <c r="J37" s="139">
        <v>-452</v>
      </c>
      <c r="K37" s="194">
        <v>-17.88</v>
      </c>
    </row>
    <row r="38" spans="1:11" ht="15" customHeight="1">
      <c r="A38" s="191" t="s">
        <v>149</v>
      </c>
      <c r="B38" s="192"/>
      <c r="C38" s="148">
        <v>1</v>
      </c>
      <c r="D38" s="143">
        <v>0.35</v>
      </c>
      <c r="E38" s="193"/>
      <c r="F38" s="144">
        <v>2520</v>
      </c>
      <c r="G38" s="143">
        <v>1.1499999999999999</v>
      </c>
      <c r="H38" s="193"/>
      <c r="I38" s="144">
        <v>2054</v>
      </c>
      <c r="J38" s="139">
        <v>-466</v>
      </c>
      <c r="K38" s="194">
        <v>-18.489999999999998</v>
      </c>
    </row>
    <row r="39" spans="1:11" ht="15" customHeight="1">
      <c r="A39" s="191" t="s">
        <v>145</v>
      </c>
      <c r="B39" s="192"/>
      <c r="C39" s="148">
        <v>1</v>
      </c>
      <c r="D39" s="143">
        <v>0.35</v>
      </c>
      <c r="E39" s="193"/>
      <c r="F39" s="144">
        <v>2520</v>
      </c>
      <c r="G39" s="143">
        <v>1.1499999999999999</v>
      </c>
      <c r="H39" s="193"/>
      <c r="I39" s="144">
        <v>2011</v>
      </c>
      <c r="J39" s="139">
        <v>-509</v>
      </c>
      <c r="K39" s="194">
        <v>-20.2</v>
      </c>
    </row>
    <row r="40" spans="1:11" ht="15" customHeight="1">
      <c r="A40" s="191" t="s">
        <v>141</v>
      </c>
      <c r="B40" s="192"/>
      <c r="C40" s="148">
        <v>1</v>
      </c>
      <c r="D40" s="143">
        <v>0.35</v>
      </c>
      <c r="E40" s="193"/>
      <c r="F40" s="144">
        <v>2670</v>
      </c>
      <c r="G40" s="143">
        <v>1.22</v>
      </c>
      <c r="H40" s="193"/>
      <c r="I40" s="144">
        <v>2135</v>
      </c>
      <c r="J40" s="139">
        <v>-535</v>
      </c>
      <c r="K40" s="194">
        <v>-20.04</v>
      </c>
    </row>
    <row r="41" spans="1:11" ht="15" customHeight="1">
      <c r="A41" s="191" t="s">
        <v>146</v>
      </c>
      <c r="B41" s="192"/>
      <c r="C41" s="148">
        <v>1</v>
      </c>
      <c r="D41" s="143">
        <v>0.35</v>
      </c>
      <c r="E41" s="193"/>
      <c r="F41" s="144">
        <v>2520</v>
      </c>
      <c r="G41" s="143">
        <v>1.1499999999999999</v>
      </c>
      <c r="H41" s="193"/>
      <c r="I41" s="144">
        <v>1934</v>
      </c>
      <c r="J41" s="139">
        <v>-586</v>
      </c>
      <c r="K41" s="194">
        <v>-23.25</v>
      </c>
    </row>
    <row r="42" spans="1:11" ht="15" customHeight="1">
      <c r="A42" s="191" t="s">
        <v>110</v>
      </c>
      <c r="B42" s="192"/>
      <c r="C42" s="148">
        <v>4</v>
      </c>
      <c r="D42" s="143">
        <v>1.41</v>
      </c>
      <c r="E42" s="193"/>
      <c r="F42" s="144">
        <v>1909</v>
      </c>
      <c r="G42" s="143">
        <v>0.87</v>
      </c>
      <c r="H42" s="193"/>
      <c r="I42" s="144">
        <v>1251</v>
      </c>
      <c r="J42" s="139">
        <v>-658</v>
      </c>
      <c r="K42" s="194">
        <v>-34.47</v>
      </c>
    </row>
    <row r="43" spans="1:11" ht="15" customHeight="1">
      <c r="A43" s="191" t="s">
        <v>111</v>
      </c>
      <c r="B43" s="192"/>
      <c r="C43" s="148">
        <v>2</v>
      </c>
      <c r="D43" s="143">
        <v>0.7</v>
      </c>
      <c r="E43" s="193"/>
      <c r="F43" s="144">
        <v>1782</v>
      </c>
      <c r="G43" s="143">
        <v>0.81</v>
      </c>
      <c r="H43" s="193"/>
      <c r="I43" s="144">
        <v>1007</v>
      </c>
      <c r="J43" s="139">
        <v>-775</v>
      </c>
      <c r="K43" s="194">
        <v>-43.49</v>
      </c>
    </row>
    <row r="44" spans="1:11" ht="15" customHeight="1">
      <c r="A44" s="191" t="s">
        <v>151</v>
      </c>
      <c r="B44" s="192"/>
      <c r="C44" s="148">
        <v>1</v>
      </c>
      <c r="D44" s="143">
        <v>0.35</v>
      </c>
      <c r="E44" s="193"/>
      <c r="F44" s="144">
        <v>2520</v>
      </c>
      <c r="G44" s="143">
        <v>1.1499999999999999</v>
      </c>
      <c r="H44" s="193"/>
      <c r="I44" s="144">
        <v>1307</v>
      </c>
      <c r="J44" s="141">
        <v>-1213</v>
      </c>
      <c r="K44" s="194">
        <v>-48.13</v>
      </c>
    </row>
    <row r="45" spans="1:11" ht="15" customHeight="1">
      <c r="A45" s="191" t="s">
        <v>142</v>
      </c>
      <c r="B45" s="192"/>
      <c r="C45" s="148">
        <v>1</v>
      </c>
      <c r="D45" s="143">
        <v>0.35</v>
      </c>
      <c r="E45" s="193"/>
      <c r="F45" s="144">
        <v>3078</v>
      </c>
      <c r="G45" s="143">
        <v>1.41</v>
      </c>
      <c r="H45" s="193"/>
      <c r="I45" s="144">
        <v>1812</v>
      </c>
      <c r="J45" s="141">
        <v>-1266</v>
      </c>
      <c r="K45" s="194">
        <v>-41.13</v>
      </c>
    </row>
    <row r="46" spans="1:11" ht="15" customHeight="1">
      <c r="A46" s="191" t="s">
        <v>150</v>
      </c>
      <c r="B46" s="192"/>
      <c r="C46" s="148">
        <v>1</v>
      </c>
      <c r="D46" s="143">
        <v>0.35</v>
      </c>
      <c r="E46" s="193"/>
      <c r="F46" s="144">
        <v>2528</v>
      </c>
      <c r="G46" s="143">
        <v>1.1499999999999999</v>
      </c>
      <c r="H46" s="193"/>
      <c r="I46" s="144">
        <v>1212</v>
      </c>
      <c r="J46" s="141">
        <v>-1316</v>
      </c>
      <c r="K46" s="194">
        <v>-52.06</v>
      </c>
    </row>
    <row r="47" spans="1:11" ht="15" customHeight="1">
      <c r="A47" s="191" t="s">
        <v>138</v>
      </c>
      <c r="B47" s="192"/>
      <c r="C47" s="148">
        <v>4</v>
      </c>
      <c r="D47" s="143">
        <v>1.41</v>
      </c>
      <c r="E47" s="193"/>
      <c r="F47" s="144">
        <v>3019</v>
      </c>
      <c r="G47" s="143">
        <v>1.38</v>
      </c>
      <c r="H47" s="193"/>
      <c r="I47" s="144">
        <v>1681</v>
      </c>
      <c r="J47" s="141">
        <v>-1338</v>
      </c>
      <c r="K47" s="194">
        <v>-44.32</v>
      </c>
    </row>
    <row r="48" spans="1:11" ht="15" customHeight="1">
      <c r="A48" s="191" t="s">
        <v>123</v>
      </c>
      <c r="B48" s="192"/>
      <c r="C48" s="148">
        <v>11</v>
      </c>
      <c r="D48" s="143">
        <v>3.87</v>
      </c>
      <c r="E48" s="193"/>
      <c r="F48" s="144">
        <v>8233</v>
      </c>
      <c r="G48" s="143">
        <v>3.76</v>
      </c>
      <c r="H48" s="193"/>
      <c r="I48" s="144">
        <v>6582</v>
      </c>
      <c r="J48" s="141">
        <v>-1651</v>
      </c>
      <c r="K48" s="194">
        <v>-20.05</v>
      </c>
    </row>
    <row r="49" spans="1:11" ht="15" customHeight="1">
      <c r="A49" s="191" t="s">
        <v>135</v>
      </c>
      <c r="B49" s="192"/>
      <c r="C49" s="148">
        <v>7</v>
      </c>
      <c r="D49" s="143">
        <v>2.46</v>
      </c>
      <c r="E49" s="193"/>
      <c r="F49" s="144">
        <v>6158</v>
      </c>
      <c r="G49" s="143">
        <v>2.81</v>
      </c>
      <c r="H49" s="193"/>
      <c r="I49" s="144">
        <v>4017</v>
      </c>
      <c r="J49" s="141">
        <v>-2141</v>
      </c>
      <c r="K49" s="194">
        <v>-34.770000000000003</v>
      </c>
    </row>
    <row r="50" spans="1:11" ht="15" customHeight="1">
      <c r="A50" s="191" t="s">
        <v>116</v>
      </c>
      <c r="B50" s="192"/>
      <c r="C50" s="148">
        <v>13</v>
      </c>
      <c r="D50" s="143">
        <v>4.58</v>
      </c>
      <c r="E50" s="193"/>
      <c r="F50" s="144">
        <v>27963</v>
      </c>
      <c r="G50" s="143">
        <v>12.77</v>
      </c>
      <c r="H50" s="193"/>
      <c r="I50" s="144">
        <v>25646</v>
      </c>
      <c r="J50" s="141">
        <v>-2317</v>
      </c>
      <c r="K50" s="194">
        <v>-8.2899999999999991</v>
      </c>
    </row>
    <row r="51" spans="1:11" ht="15" customHeight="1">
      <c r="A51" s="191" t="s">
        <v>113</v>
      </c>
      <c r="B51" s="192"/>
      <c r="C51" s="148">
        <v>4</v>
      </c>
      <c r="D51" s="143">
        <v>1.41</v>
      </c>
      <c r="E51" s="193"/>
      <c r="F51" s="144">
        <v>3573</v>
      </c>
      <c r="G51" s="143">
        <v>1.63</v>
      </c>
      <c r="H51" s="193"/>
      <c r="I51" s="144">
        <v>1250</v>
      </c>
      <c r="J51" s="141">
        <v>-2323</v>
      </c>
      <c r="K51" s="194">
        <v>-65.02</v>
      </c>
    </row>
    <row r="52" spans="1:11" ht="15" customHeight="1">
      <c r="A52" s="191" t="s">
        <v>109</v>
      </c>
      <c r="B52" s="192"/>
      <c r="C52" s="148">
        <v>5</v>
      </c>
      <c r="D52" s="143">
        <v>1.76</v>
      </c>
      <c r="E52" s="193"/>
      <c r="F52" s="144">
        <v>16065</v>
      </c>
      <c r="G52" s="143">
        <v>7.34</v>
      </c>
      <c r="H52" s="193"/>
      <c r="I52" s="144">
        <v>13558</v>
      </c>
      <c r="J52" s="141">
        <v>-2507</v>
      </c>
      <c r="K52" s="194">
        <v>-15.61</v>
      </c>
    </row>
    <row r="53" spans="1:11" ht="15" customHeight="1">
      <c r="A53" s="191" t="s">
        <v>132</v>
      </c>
      <c r="B53" s="192"/>
      <c r="C53" s="148">
        <v>4</v>
      </c>
      <c r="D53" s="143">
        <v>1.41</v>
      </c>
      <c r="E53" s="193"/>
      <c r="F53" s="144">
        <v>6732</v>
      </c>
      <c r="G53" s="143">
        <v>3.07</v>
      </c>
      <c r="H53" s="193"/>
      <c r="I53" s="144">
        <v>4121</v>
      </c>
      <c r="J53" s="141">
        <v>-2611</v>
      </c>
      <c r="K53" s="194">
        <v>-38.78</v>
      </c>
    </row>
    <row r="54" spans="1:11" ht="8.1" customHeight="1">
      <c r="A54" s="136"/>
      <c r="B54" s="136"/>
      <c r="C54" s="136"/>
      <c r="D54" s="136"/>
      <c r="E54" s="136"/>
      <c r="F54" s="136"/>
      <c r="G54" s="136"/>
      <c r="H54" s="136"/>
      <c r="I54" s="136"/>
      <c r="J54" s="136"/>
      <c r="K54" s="136"/>
    </row>
    <row r="55" spans="1:11" ht="18.75">
      <c r="A55" s="155" t="s">
        <v>191</v>
      </c>
      <c r="B55" s="163"/>
      <c r="C55" s="195">
        <v>284</v>
      </c>
      <c r="D55" s="147">
        <v>100</v>
      </c>
      <c r="E55" s="196"/>
      <c r="F55" s="151">
        <v>218950</v>
      </c>
      <c r="G55" s="154">
        <v>100</v>
      </c>
      <c r="H55" s="196"/>
      <c r="I55" s="151">
        <v>233836</v>
      </c>
      <c r="J55" s="152">
        <v>14886</v>
      </c>
      <c r="K55" s="363">
        <v>6.8</v>
      </c>
    </row>
    <row r="56" spans="1:11" ht="8.1" customHeight="1">
      <c r="A56" s="197"/>
      <c r="B56" s="163"/>
      <c r="C56" s="132"/>
      <c r="D56" s="132"/>
      <c r="E56" s="163"/>
      <c r="F56" s="132"/>
      <c r="G56" s="132"/>
      <c r="H56" s="163"/>
      <c r="I56" s="132"/>
      <c r="J56" s="132"/>
      <c r="K56" s="132"/>
    </row>
    <row r="57" spans="1:11" ht="18.75">
      <c r="A57" s="155" t="s">
        <v>192</v>
      </c>
      <c r="B57" s="163"/>
      <c r="C57" s="195">
        <v>284</v>
      </c>
      <c r="D57" s="147">
        <v>100</v>
      </c>
      <c r="E57" s="196"/>
      <c r="F57" s="151">
        <v>218853</v>
      </c>
      <c r="G57" s="154">
        <v>100</v>
      </c>
      <c r="H57" s="196"/>
      <c r="I57" s="151">
        <v>234324</v>
      </c>
      <c r="J57" s="152">
        <v>15471</v>
      </c>
      <c r="K57" s="154">
        <v>7.07</v>
      </c>
    </row>
    <row r="58" spans="1:11">
      <c r="A58" s="198"/>
      <c r="B58" s="136"/>
      <c r="C58" s="128"/>
      <c r="D58" s="128"/>
      <c r="E58" s="128"/>
      <c r="F58" s="128"/>
      <c r="G58" s="128"/>
      <c r="H58" s="128"/>
      <c r="I58" s="128"/>
      <c r="J58" s="128"/>
      <c r="K58" s="128"/>
    </row>
    <row r="59" spans="1:11" s="190" customFormat="1" ht="15" customHeight="1">
      <c r="A59" s="128" t="s">
        <v>194</v>
      </c>
      <c r="B59" s="128"/>
      <c r="C59" s="128"/>
      <c r="D59" s="128"/>
      <c r="E59" s="128"/>
      <c r="F59" s="128"/>
      <c r="G59" s="128"/>
      <c r="H59" s="128"/>
      <c r="I59" s="128"/>
      <c r="J59" s="128"/>
      <c r="K59" s="128"/>
    </row>
    <row r="60" spans="1:11" s="190" customFormat="1" ht="15" customHeight="1">
      <c r="A60" s="128" t="s">
        <v>195</v>
      </c>
      <c r="B60" s="128"/>
      <c r="C60" s="128"/>
      <c r="D60" s="128"/>
      <c r="E60" s="128"/>
      <c r="F60" s="128"/>
      <c r="G60" s="128"/>
      <c r="H60" s="128"/>
      <c r="I60" s="128"/>
      <c r="J60" s="128"/>
      <c r="K60" s="128"/>
    </row>
    <row r="61" spans="1:11" s="190" customFormat="1" ht="15" customHeight="1">
      <c r="A61" s="128" t="s">
        <v>95</v>
      </c>
      <c r="B61" s="128"/>
      <c r="C61" s="128"/>
      <c r="D61" s="128"/>
      <c r="E61" s="128"/>
      <c r="F61" s="128"/>
      <c r="G61" s="128"/>
      <c r="H61" s="128"/>
      <c r="I61" s="128"/>
      <c r="J61" s="128"/>
      <c r="K61" s="128"/>
    </row>
    <row r="62" spans="1:11" s="190" customFormat="1" ht="15" customHeight="1">
      <c r="A62" s="128" t="s">
        <v>96</v>
      </c>
      <c r="B62" s="128"/>
      <c r="C62" s="128"/>
      <c r="D62" s="128"/>
      <c r="E62" s="128"/>
      <c r="F62" s="128"/>
      <c r="G62" s="128"/>
      <c r="H62" s="128"/>
      <c r="I62" s="128"/>
      <c r="J62" s="128"/>
      <c r="K62" s="128"/>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C738-361E-4505-812A-710B9901BBF6}">
  <sheetPr>
    <pageSetUpPr fitToPage="1"/>
  </sheetPr>
  <dimension ref="A1:L78"/>
  <sheetViews>
    <sheetView view="pageBreakPreview" zoomScaleNormal="100" zoomScaleSheetLayoutView="100" workbookViewId="0">
      <selection activeCell="M47" sqref="M47"/>
    </sheetView>
  </sheetViews>
  <sheetFormatPr baseColWidth="10" defaultRowHeight="12.75"/>
  <cols>
    <col min="1" max="1" width="10.7109375" customWidth="1"/>
    <col min="2" max="2" width="12.140625" bestFit="1" customWidth="1"/>
  </cols>
  <sheetData>
    <row r="1" spans="1:12">
      <c r="A1" s="120" t="s">
        <v>62</v>
      </c>
    </row>
    <row r="2" spans="1:12" ht="21.95" customHeight="1">
      <c r="A2" s="614" t="s">
        <v>196</v>
      </c>
      <c r="B2" s="614"/>
      <c r="C2" s="614"/>
      <c r="D2" s="614"/>
      <c r="E2" s="614"/>
      <c r="F2" s="614"/>
      <c r="G2" s="614"/>
      <c r="H2" s="614"/>
      <c r="I2" s="614"/>
      <c r="J2" s="614"/>
      <c r="K2" s="614"/>
      <c r="L2" s="614"/>
    </row>
    <row r="3" spans="1:12" ht="21.95" customHeight="1">
      <c r="A3" s="614" t="str">
        <f>UPPER(CONCATENATE("Noviembre 2023"))</f>
        <v>NOVIEMBRE 2023</v>
      </c>
      <c r="B3" s="614"/>
      <c r="C3" s="614"/>
      <c r="D3" s="614"/>
      <c r="E3" s="614"/>
      <c r="F3" s="614"/>
      <c r="G3" s="614"/>
      <c r="H3" s="614"/>
      <c r="I3" s="614"/>
      <c r="J3" s="614"/>
      <c r="K3" s="614"/>
      <c r="L3" s="614"/>
    </row>
    <row r="4" spans="1:12">
      <c r="A4" s="121"/>
    </row>
    <row r="5" spans="1:12" ht="6" customHeight="1">
      <c r="A5" s="200" t="s">
        <v>197</v>
      </c>
      <c r="B5" s="200" t="s">
        <v>198</v>
      </c>
    </row>
    <row r="6" spans="1:12" ht="6" customHeight="1">
      <c r="A6" s="201" t="s">
        <v>122</v>
      </c>
      <c r="B6" s="202">
        <v>21323</v>
      </c>
    </row>
    <row r="7" spans="1:12" ht="6" customHeight="1">
      <c r="A7" s="201" t="s">
        <v>133</v>
      </c>
      <c r="B7" s="202">
        <v>2911</v>
      </c>
    </row>
    <row r="8" spans="1:12" ht="6" customHeight="1">
      <c r="A8" s="201" t="s">
        <v>124</v>
      </c>
      <c r="B8" s="202">
        <v>1824</v>
      </c>
    </row>
    <row r="9" spans="1:12" ht="6" customHeight="1">
      <c r="A9" s="201" t="s">
        <v>117</v>
      </c>
      <c r="B9" s="202">
        <v>1782</v>
      </c>
    </row>
    <row r="10" spans="1:12" ht="6" customHeight="1">
      <c r="A10" s="201" t="s">
        <v>120</v>
      </c>
      <c r="B10" s="202">
        <v>1544</v>
      </c>
    </row>
    <row r="11" spans="1:12" ht="6" customHeight="1">
      <c r="A11" s="201" t="s">
        <v>112</v>
      </c>
      <c r="B11" s="202">
        <v>1532</v>
      </c>
    </row>
    <row r="12" spans="1:12" ht="6" customHeight="1">
      <c r="A12" s="201" t="s">
        <v>125</v>
      </c>
      <c r="B12" s="202">
        <v>1506</v>
      </c>
    </row>
    <row r="13" spans="1:12" ht="6" customHeight="1">
      <c r="A13" s="201" t="s">
        <v>115</v>
      </c>
      <c r="B13" s="202">
        <v>1494</v>
      </c>
    </row>
    <row r="14" spans="1:12" ht="6" customHeight="1">
      <c r="A14" s="201" t="s">
        <v>128</v>
      </c>
      <c r="B14" s="202">
        <v>1059</v>
      </c>
    </row>
    <row r="15" spans="1:12" ht="6" customHeight="1">
      <c r="A15" s="201" t="s">
        <v>134</v>
      </c>
      <c r="B15" s="202">
        <v>1007</v>
      </c>
    </row>
    <row r="16" spans="1:12" ht="6" customHeight="1">
      <c r="A16" s="201" t="s">
        <v>130</v>
      </c>
      <c r="B16" s="200">
        <v>960</v>
      </c>
    </row>
    <row r="17" spans="1:2" ht="6" customHeight="1">
      <c r="A17" s="201" t="s">
        <v>137</v>
      </c>
      <c r="B17" s="200">
        <v>923</v>
      </c>
    </row>
    <row r="18" spans="1:2" ht="6" customHeight="1">
      <c r="A18" s="201" t="s">
        <v>114</v>
      </c>
      <c r="B18" s="200">
        <v>920</v>
      </c>
    </row>
    <row r="19" spans="1:2" ht="6" customHeight="1">
      <c r="A19" s="201" t="s">
        <v>126</v>
      </c>
      <c r="B19" s="200">
        <v>700</v>
      </c>
    </row>
    <row r="20" spans="1:2" ht="6" customHeight="1">
      <c r="A20" s="201" t="s">
        <v>118</v>
      </c>
      <c r="B20" s="200">
        <v>643</v>
      </c>
    </row>
    <row r="21" spans="1:2" ht="6" customHeight="1">
      <c r="A21" s="201" t="s">
        <v>108</v>
      </c>
      <c r="B21" s="200">
        <v>256</v>
      </c>
    </row>
    <row r="22" spans="1:2" ht="6" customHeight="1">
      <c r="A22" s="201" t="s">
        <v>119</v>
      </c>
      <c r="B22" s="200">
        <v>210</v>
      </c>
    </row>
    <row r="23" spans="1:2" ht="6" customHeight="1">
      <c r="A23" s="201" t="s">
        <v>136</v>
      </c>
      <c r="B23" s="200">
        <v>-34</v>
      </c>
    </row>
    <row r="24" spans="1:2" ht="6" customHeight="1">
      <c r="A24" s="201" t="s">
        <v>139</v>
      </c>
      <c r="B24" s="200">
        <v>-84</v>
      </c>
    </row>
    <row r="25" spans="1:2" ht="6" customHeight="1">
      <c r="A25" s="201" t="s">
        <v>131</v>
      </c>
      <c r="B25" s="200">
        <v>-152</v>
      </c>
    </row>
    <row r="26" spans="1:2" ht="6" customHeight="1">
      <c r="A26" s="201" t="s">
        <v>127</v>
      </c>
      <c r="B26" s="200">
        <v>-224</v>
      </c>
    </row>
    <row r="27" spans="1:2" ht="6" customHeight="1">
      <c r="A27" s="201" t="s">
        <v>147</v>
      </c>
      <c r="B27" s="200">
        <v>-246</v>
      </c>
    </row>
    <row r="28" spans="1:2" ht="6" customHeight="1">
      <c r="A28" s="201" t="s">
        <v>121</v>
      </c>
      <c r="B28" s="200">
        <v>-253</v>
      </c>
    </row>
    <row r="29" spans="1:2" ht="6" customHeight="1">
      <c r="A29" s="201" t="s">
        <v>144</v>
      </c>
      <c r="B29" s="200">
        <v>-253</v>
      </c>
    </row>
    <row r="30" spans="1:2" ht="6" customHeight="1">
      <c r="A30" s="201" t="s">
        <v>140</v>
      </c>
      <c r="B30" s="200">
        <v>-286</v>
      </c>
    </row>
    <row r="31" spans="1:2" ht="6" customHeight="1">
      <c r="A31" s="201" t="s">
        <v>153</v>
      </c>
      <c r="B31" s="200">
        <v>-331</v>
      </c>
    </row>
    <row r="32" spans="1:2" ht="6" customHeight="1">
      <c r="A32" s="201" t="s">
        <v>143</v>
      </c>
      <c r="B32" s="200">
        <v>-352</v>
      </c>
    </row>
    <row r="33" spans="1:2" ht="6" customHeight="1">
      <c r="A33" s="201" t="s">
        <v>148</v>
      </c>
      <c r="B33" s="200">
        <v>-409</v>
      </c>
    </row>
    <row r="34" spans="1:2" ht="6" customHeight="1">
      <c r="A34" s="201" t="s">
        <v>129</v>
      </c>
      <c r="B34" s="200">
        <v>-420</v>
      </c>
    </row>
    <row r="35" spans="1:2" ht="6" customHeight="1">
      <c r="A35" s="201" t="s">
        <v>152</v>
      </c>
      <c r="B35" s="200">
        <v>-452</v>
      </c>
    </row>
    <row r="36" spans="1:2" ht="6" customHeight="1">
      <c r="A36" s="201" t="s">
        <v>149</v>
      </c>
      <c r="B36" s="200">
        <v>-466</v>
      </c>
    </row>
    <row r="37" spans="1:2" ht="6" customHeight="1">
      <c r="A37" s="201" t="s">
        <v>145</v>
      </c>
      <c r="B37" s="200">
        <v>-509</v>
      </c>
    </row>
    <row r="38" spans="1:2" ht="6" customHeight="1">
      <c r="A38" s="201" t="s">
        <v>141</v>
      </c>
      <c r="B38" s="200">
        <v>-535</v>
      </c>
    </row>
    <row r="39" spans="1:2" ht="6" customHeight="1">
      <c r="A39" s="201" t="s">
        <v>146</v>
      </c>
      <c r="B39" s="200">
        <v>-586</v>
      </c>
    </row>
    <row r="40" spans="1:2" ht="6" customHeight="1">
      <c r="A40" s="201" t="s">
        <v>110</v>
      </c>
      <c r="B40" s="200">
        <v>-658</v>
      </c>
    </row>
    <row r="41" spans="1:2" ht="6" customHeight="1">
      <c r="A41" s="201" t="s">
        <v>111</v>
      </c>
      <c r="B41" s="200">
        <v>-775</v>
      </c>
    </row>
    <row r="42" spans="1:2" ht="6" customHeight="1">
      <c r="A42" s="201" t="s">
        <v>151</v>
      </c>
      <c r="B42" s="202">
        <v>-1213</v>
      </c>
    </row>
    <row r="43" spans="1:2" ht="6" customHeight="1">
      <c r="A43" s="201" t="s">
        <v>142</v>
      </c>
      <c r="B43" s="202">
        <v>-1266</v>
      </c>
    </row>
    <row r="44" spans="1:2" ht="6" customHeight="1">
      <c r="A44" s="201" t="s">
        <v>150</v>
      </c>
      <c r="B44" s="202">
        <v>-1316</v>
      </c>
    </row>
    <row r="45" spans="1:2" ht="6" customHeight="1">
      <c r="A45" s="201" t="s">
        <v>138</v>
      </c>
      <c r="B45" s="202">
        <v>-1338</v>
      </c>
    </row>
    <row r="46" spans="1:2" ht="6" customHeight="1">
      <c r="A46" s="201" t="s">
        <v>123</v>
      </c>
      <c r="B46" s="202">
        <v>-1651</v>
      </c>
    </row>
    <row r="47" spans="1:2" ht="6" customHeight="1">
      <c r="A47" s="201" t="s">
        <v>135</v>
      </c>
      <c r="B47" s="202">
        <v>-2141</v>
      </c>
    </row>
    <row r="48" spans="1:2" ht="6" customHeight="1">
      <c r="A48" s="201" t="s">
        <v>116</v>
      </c>
      <c r="B48" s="202">
        <v>-2317</v>
      </c>
    </row>
    <row r="49" spans="1:2" ht="6" customHeight="1">
      <c r="A49" s="201" t="s">
        <v>113</v>
      </c>
      <c r="B49" s="202">
        <v>-2323</v>
      </c>
    </row>
    <row r="50" spans="1:2" ht="6" customHeight="1">
      <c r="A50" s="201" t="s">
        <v>109</v>
      </c>
      <c r="B50" s="202">
        <v>-2507</v>
      </c>
    </row>
    <row r="51" spans="1:2" ht="6" customHeight="1">
      <c r="A51" s="201" t="s">
        <v>132</v>
      </c>
      <c r="B51" s="202">
        <v>-2611</v>
      </c>
    </row>
    <row r="52" spans="1:2" ht="6" customHeight="1">
      <c r="A52" s="121"/>
    </row>
    <row r="53" spans="1:2" ht="6" customHeight="1">
      <c r="A53" s="186"/>
    </row>
    <row r="54" spans="1:2" ht="6" customHeight="1">
      <c r="A54" s="186"/>
    </row>
    <row r="55" spans="1:2" ht="6" customHeight="1">
      <c r="A55" s="186"/>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2" t="s">
        <v>199</v>
      </c>
    </row>
    <row r="77" spans="1:1" ht="12" customHeight="1">
      <c r="A77" s="182" t="s">
        <v>95</v>
      </c>
    </row>
    <row r="78" spans="1:1" ht="12" customHeight="1">
      <c r="A78" s="182" t="s">
        <v>96</v>
      </c>
    </row>
  </sheetData>
  <mergeCells count="2">
    <mergeCell ref="A3:L3"/>
    <mergeCell ref="A2:L2"/>
  </mergeCells>
  <printOptions horizontalCentered="1"/>
  <pageMargins left="0.23622047244094502" right="0.23622047244094502" top="0.74803149606299202" bottom="0.35433070866141703" header="0" footer="0.31496062992126"/>
  <pageSetup scale="98"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C66B-0D08-48C5-B6DE-5F1882981F89}">
  <sheetPr>
    <tabColor theme="0" tint="-4.9989318521683403E-2"/>
    <pageSetUpPr fitToPage="1"/>
  </sheetPr>
  <dimension ref="A1:Z58"/>
  <sheetViews>
    <sheetView view="pageBreakPreview" topLeftCell="A2" zoomScale="40" zoomScaleNormal="40" zoomScaleSheetLayoutView="40" workbookViewId="0">
      <selection activeCell="N46" sqref="N46"/>
    </sheetView>
  </sheetViews>
  <sheetFormatPr baseColWidth="10" defaultRowHeight="12.75"/>
  <cols>
    <col min="1" max="1" width="69.85546875" style="313" customWidth="1"/>
    <col min="2" max="2" width="2.42578125" style="313" customWidth="1"/>
    <col min="3" max="23" width="18.7109375" style="313" customWidth="1"/>
    <col min="24" max="24" width="2" style="313" customWidth="1"/>
    <col min="25" max="25" width="21.85546875" style="313" customWidth="1"/>
    <col min="26" max="256" width="11.42578125" style="313"/>
    <col min="257" max="257" width="63.7109375" style="313" customWidth="1"/>
    <col min="258" max="258" width="2.42578125" style="313" customWidth="1"/>
    <col min="259" max="279" width="21" style="313" customWidth="1"/>
    <col min="280" max="280" width="2" style="313" customWidth="1"/>
    <col min="281" max="281" width="19.7109375" style="313" customWidth="1"/>
    <col min="282" max="512" width="11.42578125" style="313"/>
    <col min="513" max="513" width="63.7109375" style="313" customWidth="1"/>
    <col min="514" max="514" width="2.42578125" style="313" customWidth="1"/>
    <col min="515" max="535" width="21" style="313" customWidth="1"/>
    <col min="536" max="536" width="2" style="313" customWidth="1"/>
    <col min="537" max="537" width="19.7109375" style="313" customWidth="1"/>
    <col min="538" max="768" width="11.42578125" style="313"/>
    <col min="769" max="769" width="63.7109375" style="313" customWidth="1"/>
    <col min="770" max="770" width="2.42578125" style="313" customWidth="1"/>
    <col min="771" max="791" width="21" style="313" customWidth="1"/>
    <col min="792" max="792" width="2" style="313" customWidth="1"/>
    <col min="793" max="793" width="19.7109375" style="313" customWidth="1"/>
    <col min="794" max="1024" width="11.42578125" style="313"/>
    <col min="1025" max="1025" width="63.7109375" style="313" customWidth="1"/>
    <col min="1026" max="1026" width="2.42578125" style="313" customWidth="1"/>
    <col min="1027" max="1047" width="21" style="313" customWidth="1"/>
    <col min="1048" max="1048" width="2" style="313" customWidth="1"/>
    <col min="1049" max="1049" width="19.7109375" style="313" customWidth="1"/>
    <col min="1050" max="1280" width="11.42578125" style="313"/>
    <col min="1281" max="1281" width="63.7109375" style="313" customWidth="1"/>
    <col min="1282" max="1282" width="2.42578125" style="313" customWidth="1"/>
    <col min="1283" max="1303" width="21" style="313" customWidth="1"/>
    <col min="1304" max="1304" width="2" style="313" customWidth="1"/>
    <col min="1305" max="1305" width="19.7109375" style="313" customWidth="1"/>
    <col min="1306" max="1536" width="11.42578125" style="313"/>
    <col min="1537" max="1537" width="63.7109375" style="313" customWidth="1"/>
    <col min="1538" max="1538" width="2.42578125" style="313" customWidth="1"/>
    <col min="1539" max="1559" width="21" style="313" customWidth="1"/>
    <col min="1560" max="1560" width="2" style="313" customWidth="1"/>
    <col min="1561" max="1561" width="19.7109375" style="313" customWidth="1"/>
    <col min="1562" max="1792" width="11.42578125" style="313"/>
    <col min="1793" max="1793" width="63.7109375" style="313" customWidth="1"/>
    <col min="1794" max="1794" width="2.42578125" style="313" customWidth="1"/>
    <col min="1795" max="1815" width="21" style="313" customWidth="1"/>
    <col min="1816" max="1816" width="2" style="313" customWidth="1"/>
    <col min="1817" max="1817" width="19.7109375" style="313" customWidth="1"/>
    <col min="1818" max="2048" width="11.42578125" style="313"/>
    <col min="2049" max="2049" width="63.7109375" style="313" customWidth="1"/>
    <col min="2050" max="2050" width="2.42578125" style="313" customWidth="1"/>
    <col min="2051" max="2071" width="21" style="313" customWidth="1"/>
    <col min="2072" max="2072" width="2" style="313" customWidth="1"/>
    <col min="2073" max="2073" width="19.7109375" style="313" customWidth="1"/>
    <col min="2074" max="2304" width="11.42578125" style="313"/>
    <col min="2305" max="2305" width="63.7109375" style="313" customWidth="1"/>
    <col min="2306" max="2306" width="2.42578125" style="313" customWidth="1"/>
    <col min="2307" max="2327" width="21" style="313" customWidth="1"/>
    <col min="2328" max="2328" width="2" style="313" customWidth="1"/>
    <col min="2329" max="2329" width="19.7109375" style="313" customWidth="1"/>
    <col min="2330" max="2560" width="11.42578125" style="313"/>
    <col min="2561" max="2561" width="63.7109375" style="313" customWidth="1"/>
    <col min="2562" max="2562" width="2.42578125" style="313" customWidth="1"/>
    <col min="2563" max="2583" width="21" style="313" customWidth="1"/>
    <col min="2584" max="2584" width="2" style="313" customWidth="1"/>
    <col min="2585" max="2585" width="19.7109375" style="313" customWidth="1"/>
    <col min="2586" max="2816" width="11.42578125" style="313"/>
    <col min="2817" max="2817" width="63.7109375" style="313" customWidth="1"/>
    <col min="2818" max="2818" width="2.42578125" style="313" customWidth="1"/>
    <col min="2819" max="2839" width="21" style="313" customWidth="1"/>
    <col min="2840" max="2840" width="2" style="313" customWidth="1"/>
    <col min="2841" max="2841" width="19.7109375" style="313" customWidth="1"/>
    <col min="2842" max="3072" width="11.42578125" style="313"/>
    <col min="3073" max="3073" width="63.7109375" style="313" customWidth="1"/>
    <col min="3074" max="3074" width="2.42578125" style="313" customWidth="1"/>
    <col min="3075" max="3095" width="21" style="313" customWidth="1"/>
    <col min="3096" max="3096" width="2" style="313" customWidth="1"/>
    <col min="3097" max="3097" width="19.7109375" style="313" customWidth="1"/>
    <col min="3098" max="3328" width="11.42578125" style="313"/>
    <col min="3329" max="3329" width="63.7109375" style="313" customWidth="1"/>
    <col min="3330" max="3330" width="2.42578125" style="313" customWidth="1"/>
    <col min="3331" max="3351" width="21" style="313" customWidth="1"/>
    <col min="3352" max="3352" width="2" style="313" customWidth="1"/>
    <col min="3353" max="3353" width="19.7109375" style="313" customWidth="1"/>
    <col min="3354" max="3584" width="11.42578125" style="313"/>
    <col min="3585" max="3585" width="63.7109375" style="313" customWidth="1"/>
    <col min="3586" max="3586" width="2.42578125" style="313" customWidth="1"/>
    <col min="3587" max="3607" width="21" style="313" customWidth="1"/>
    <col min="3608" max="3608" width="2" style="313" customWidth="1"/>
    <col min="3609" max="3609" width="19.7109375" style="313" customWidth="1"/>
    <col min="3610" max="3840" width="11.42578125" style="313"/>
    <col min="3841" max="3841" width="63.7109375" style="313" customWidth="1"/>
    <col min="3842" max="3842" width="2.42578125" style="313" customWidth="1"/>
    <col min="3843" max="3863" width="21" style="313" customWidth="1"/>
    <col min="3864" max="3864" width="2" style="313" customWidth="1"/>
    <col min="3865" max="3865" width="19.7109375" style="313" customWidth="1"/>
    <col min="3866" max="4096" width="11.42578125" style="313"/>
    <col min="4097" max="4097" width="63.7109375" style="313" customWidth="1"/>
    <col min="4098" max="4098" width="2.42578125" style="313" customWidth="1"/>
    <col min="4099" max="4119" width="21" style="313" customWidth="1"/>
    <col min="4120" max="4120" width="2" style="313" customWidth="1"/>
    <col min="4121" max="4121" width="19.7109375" style="313" customWidth="1"/>
    <col min="4122" max="4352" width="11.42578125" style="313"/>
    <col min="4353" max="4353" width="63.7109375" style="313" customWidth="1"/>
    <col min="4354" max="4354" width="2.42578125" style="313" customWidth="1"/>
    <col min="4355" max="4375" width="21" style="313" customWidth="1"/>
    <col min="4376" max="4376" width="2" style="313" customWidth="1"/>
    <col min="4377" max="4377" width="19.7109375" style="313" customWidth="1"/>
    <col min="4378" max="4608" width="11.42578125" style="313"/>
    <col min="4609" max="4609" width="63.7109375" style="313" customWidth="1"/>
    <col min="4610" max="4610" width="2.42578125" style="313" customWidth="1"/>
    <col min="4611" max="4631" width="21" style="313" customWidth="1"/>
    <col min="4632" max="4632" width="2" style="313" customWidth="1"/>
    <col min="4633" max="4633" width="19.7109375" style="313" customWidth="1"/>
    <col min="4634" max="4864" width="11.42578125" style="313"/>
    <col min="4865" max="4865" width="63.7109375" style="313" customWidth="1"/>
    <col min="4866" max="4866" width="2.42578125" style="313" customWidth="1"/>
    <col min="4867" max="4887" width="21" style="313" customWidth="1"/>
    <col min="4888" max="4888" width="2" style="313" customWidth="1"/>
    <col min="4889" max="4889" width="19.7109375" style="313" customWidth="1"/>
    <col min="4890" max="5120" width="11.42578125" style="313"/>
    <col min="5121" max="5121" width="63.7109375" style="313" customWidth="1"/>
    <col min="5122" max="5122" width="2.42578125" style="313" customWidth="1"/>
    <col min="5123" max="5143" width="21" style="313" customWidth="1"/>
    <col min="5144" max="5144" width="2" style="313" customWidth="1"/>
    <col min="5145" max="5145" width="19.7109375" style="313" customWidth="1"/>
    <col min="5146" max="5376" width="11.42578125" style="313"/>
    <col min="5377" max="5377" width="63.7109375" style="313" customWidth="1"/>
    <col min="5378" max="5378" width="2.42578125" style="313" customWidth="1"/>
    <col min="5379" max="5399" width="21" style="313" customWidth="1"/>
    <col min="5400" max="5400" width="2" style="313" customWidth="1"/>
    <col min="5401" max="5401" width="19.7109375" style="313" customWidth="1"/>
    <col min="5402" max="5632" width="11.42578125" style="313"/>
    <col min="5633" max="5633" width="63.7109375" style="313" customWidth="1"/>
    <col min="5634" max="5634" width="2.42578125" style="313" customWidth="1"/>
    <col min="5635" max="5655" width="21" style="313" customWidth="1"/>
    <col min="5656" max="5656" width="2" style="313" customWidth="1"/>
    <col min="5657" max="5657" width="19.7109375" style="313" customWidth="1"/>
    <col min="5658" max="5888" width="11.42578125" style="313"/>
    <col min="5889" max="5889" width="63.7109375" style="313" customWidth="1"/>
    <col min="5890" max="5890" width="2.42578125" style="313" customWidth="1"/>
    <col min="5891" max="5911" width="21" style="313" customWidth="1"/>
    <col min="5912" max="5912" width="2" style="313" customWidth="1"/>
    <col min="5913" max="5913" width="19.7109375" style="313" customWidth="1"/>
    <col min="5914" max="6144" width="11.42578125" style="313"/>
    <col min="6145" max="6145" width="63.7109375" style="313" customWidth="1"/>
    <col min="6146" max="6146" width="2.42578125" style="313" customWidth="1"/>
    <col min="6147" max="6167" width="21" style="313" customWidth="1"/>
    <col min="6168" max="6168" width="2" style="313" customWidth="1"/>
    <col min="6169" max="6169" width="19.7109375" style="313" customWidth="1"/>
    <col min="6170" max="6400" width="11.42578125" style="313"/>
    <col min="6401" max="6401" width="63.7109375" style="313" customWidth="1"/>
    <col min="6402" max="6402" width="2.42578125" style="313" customWidth="1"/>
    <col min="6403" max="6423" width="21" style="313" customWidth="1"/>
    <col min="6424" max="6424" width="2" style="313" customWidth="1"/>
    <col min="6425" max="6425" width="19.7109375" style="313" customWidth="1"/>
    <col min="6426" max="6656" width="11.42578125" style="313"/>
    <col min="6657" max="6657" width="63.7109375" style="313" customWidth="1"/>
    <col min="6658" max="6658" width="2.42578125" style="313" customWidth="1"/>
    <col min="6659" max="6679" width="21" style="313" customWidth="1"/>
    <col min="6680" max="6680" width="2" style="313" customWidth="1"/>
    <col min="6681" max="6681" width="19.7109375" style="313" customWidth="1"/>
    <col min="6682" max="6912" width="11.42578125" style="313"/>
    <col min="6913" max="6913" width="63.7109375" style="313" customWidth="1"/>
    <col min="6914" max="6914" width="2.42578125" style="313" customWidth="1"/>
    <col min="6915" max="6935" width="21" style="313" customWidth="1"/>
    <col min="6936" max="6936" width="2" style="313" customWidth="1"/>
    <col min="6937" max="6937" width="19.7109375" style="313" customWidth="1"/>
    <col min="6938" max="7168" width="11.42578125" style="313"/>
    <col min="7169" max="7169" width="63.7109375" style="313" customWidth="1"/>
    <col min="7170" max="7170" width="2.42578125" style="313" customWidth="1"/>
    <col min="7171" max="7191" width="21" style="313" customWidth="1"/>
    <col min="7192" max="7192" width="2" style="313" customWidth="1"/>
    <col min="7193" max="7193" width="19.7109375" style="313" customWidth="1"/>
    <col min="7194" max="7424" width="11.42578125" style="313"/>
    <col min="7425" max="7425" width="63.7109375" style="313" customWidth="1"/>
    <col min="7426" max="7426" width="2.42578125" style="313" customWidth="1"/>
    <col min="7427" max="7447" width="21" style="313" customWidth="1"/>
    <col min="7448" max="7448" width="2" style="313" customWidth="1"/>
    <col min="7449" max="7449" width="19.7109375" style="313" customWidth="1"/>
    <col min="7450" max="7680" width="11.42578125" style="313"/>
    <col min="7681" max="7681" width="63.7109375" style="313" customWidth="1"/>
    <col min="7682" max="7682" width="2.42578125" style="313" customWidth="1"/>
    <col min="7683" max="7703" width="21" style="313" customWidth="1"/>
    <col min="7704" max="7704" width="2" style="313" customWidth="1"/>
    <col min="7705" max="7705" width="19.7109375" style="313" customWidth="1"/>
    <col min="7706" max="7936" width="11.42578125" style="313"/>
    <col min="7937" max="7937" width="63.7109375" style="313" customWidth="1"/>
    <col min="7938" max="7938" width="2.42578125" style="313" customWidth="1"/>
    <col min="7939" max="7959" width="21" style="313" customWidth="1"/>
    <col min="7960" max="7960" width="2" style="313" customWidth="1"/>
    <col min="7961" max="7961" width="19.7109375" style="313" customWidth="1"/>
    <col min="7962" max="8192" width="11.42578125" style="313"/>
    <col min="8193" max="8193" width="63.7109375" style="313" customWidth="1"/>
    <col min="8194" max="8194" width="2.42578125" style="313" customWidth="1"/>
    <col min="8195" max="8215" width="21" style="313" customWidth="1"/>
    <col min="8216" max="8216" width="2" style="313" customWidth="1"/>
    <col min="8217" max="8217" width="19.7109375" style="313" customWidth="1"/>
    <col min="8218" max="8448" width="11.42578125" style="313"/>
    <col min="8449" max="8449" width="63.7109375" style="313" customWidth="1"/>
    <col min="8450" max="8450" width="2.42578125" style="313" customWidth="1"/>
    <col min="8451" max="8471" width="21" style="313" customWidth="1"/>
    <col min="8472" max="8472" width="2" style="313" customWidth="1"/>
    <col min="8473" max="8473" width="19.7109375" style="313" customWidth="1"/>
    <col min="8474" max="8704" width="11.42578125" style="313"/>
    <col min="8705" max="8705" width="63.7109375" style="313" customWidth="1"/>
    <col min="8706" max="8706" width="2.42578125" style="313" customWidth="1"/>
    <col min="8707" max="8727" width="21" style="313" customWidth="1"/>
    <col min="8728" max="8728" width="2" style="313" customWidth="1"/>
    <col min="8729" max="8729" width="19.7109375" style="313" customWidth="1"/>
    <col min="8730" max="8960" width="11.42578125" style="313"/>
    <col min="8961" max="8961" width="63.7109375" style="313" customWidth="1"/>
    <col min="8962" max="8962" width="2.42578125" style="313" customWidth="1"/>
    <col min="8963" max="8983" width="21" style="313" customWidth="1"/>
    <col min="8984" max="8984" width="2" style="313" customWidth="1"/>
    <col min="8985" max="8985" width="19.7109375" style="313" customWidth="1"/>
    <col min="8986" max="9216" width="11.42578125" style="313"/>
    <col min="9217" max="9217" width="63.7109375" style="313" customWidth="1"/>
    <col min="9218" max="9218" width="2.42578125" style="313" customWidth="1"/>
    <col min="9219" max="9239" width="21" style="313" customWidth="1"/>
    <col min="9240" max="9240" width="2" style="313" customWidth="1"/>
    <col min="9241" max="9241" width="19.7109375" style="313" customWidth="1"/>
    <col min="9242" max="9472" width="11.42578125" style="313"/>
    <col min="9473" max="9473" width="63.7109375" style="313" customWidth="1"/>
    <col min="9474" max="9474" width="2.42578125" style="313" customWidth="1"/>
    <col min="9475" max="9495" width="21" style="313" customWidth="1"/>
    <col min="9496" max="9496" width="2" style="313" customWidth="1"/>
    <col min="9497" max="9497" width="19.7109375" style="313" customWidth="1"/>
    <col min="9498" max="9728" width="11.42578125" style="313"/>
    <col min="9729" max="9729" width="63.7109375" style="313" customWidth="1"/>
    <col min="9730" max="9730" width="2.42578125" style="313" customWidth="1"/>
    <col min="9731" max="9751" width="21" style="313" customWidth="1"/>
    <col min="9752" max="9752" width="2" style="313" customWidth="1"/>
    <col min="9753" max="9753" width="19.7109375" style="313" customWidth="1"/>
    <col min="9754" max="9984" width="11.42578125" style="313"/>
    <col min="9985" max="9985" width="63.7109375" style="313" customWidth="1"/>
    <col min="9986" max="9986" width="2.42578125" style="313" customWidth="1"/>
    <col min="9987" max="10007" width="21" style="313" customWidth="1"/>
    <col min="10008" max="10008" width="2" style="313" customWidth="1"/>
    <col min="10009" max="10009" width="19.7109375" style="313" customWidth="1"/>
    <col min="10010" max="10240" width="11.42578125" style="313"/>
    <col min="10241" max="10241" width="63.7109375" style="313" customWidth="1"/>
    <col min="10242" max="10242" width="2.42578125" style="313" customWidth="1"/>
    <col min="10243" max="10263" width="21" style="313" customWidth="1"/>
    <col min="10264" max="10264" width="2" style="313" customWidth="1"/>
    <col min="10265" max="10265" width="19.7109375" style="313" customWidth="1"/>
    <col min="10266" max="10496" width="11.42578125" style="313"/>
    <col min="10497" max="10497" width="63.7109375" style="313" customWidth="1"/>
    <col min="10498" max="10498" width="2.42578125" style="313" customWidth="1"/>
    <col min="10499" max="10519" width="21" style="313" customWidth="1"/>
    <col min="10520" max="10520" width="2" style="313" customWidth="1"/>
    <col min="10521" max="10521" width="19.7109375" style="313" customWidth="1"/>
    <col min="10522" max="10752" width="11.42578125" style="313"/>
    <col min="10753" max="10753" width="63.7109375" style="313" customWidth="1"/>
    <col min="10754" max="10754" width="2.42578125" style="313" customWidth="1"/>
    <col min="10755" max="10775" width="21" style="313" customWidth="1"/>
    <col min="10776" max="10776" width="2" style="313" customWidth="1"/>
    <col min="10777" max="10777" width="19.7109375" style="313" customWidth="1"/>
    <col min="10778" max="11008" width="11.42578125" style="313"/>
    <col min="11009" max="11009" width="63.7109375" style="313" customWidth="1"/>
    <col min="11010" max="11010" width="2.42578125" style="313" customWidth="1"/>
    <col min="11011" max="11031" width="21" style="313" customWidth="1"/>
    <col min="11032" max="11032" width="2" style="313" customWidth="1"/>
    <col min="11033" max="11033" width="19.7109375" style="313" customWidth="1"/>
    <col min="11034" max="11264" width="11.42578125" style="313"/>
    <col min="11265" max="11265" width="63.7109375" style="313" customWidth="1"/>
    <col min="11266" max="11266" width="2.42578125" style="313" customWidth="1"/>
    <col min="11267" max="11287" width="21" style="313" customWidth="1"/>
    <col min="11288" max="11288" width="2" style="313" customWidth="1"/>
    <col min="11289" max="11289" width="19.7109375" style="313" customWidth="1"/>
    <col min="11290" max="11520" width="11.42578125" style="313"/>
    <col min="11521" max="11521" width="63.7109375" style="313" customWidth="1"/>
    <col min="11522" max="11522" width="2.42578125" style="313" customWidth="1"/>
    <col min="11523" max="11543" width="21" style="313" customWidth="1"/>
    <col min="11544" max="11544" width="2" style="313" customWidth="1"/>
    <col min="11545" max="11545" width="19.7109375" style="313" customWidth="1"/>
    <col min="11546" max="11776" width="11.42578125" style="313"/>
    <col min="11777" max="11777" width="63.7109375" style="313" customWidth="1"/>
    <col min="11778" max="11778" width="2.42578125" style="313" customWidth="1"/>
    <col min="11779" max="11799" width="21" style="313" customWidth="1"/>
    <col min="11800" max="11800" width="2" style="313" customWidth="1"/>
    <col min="11801" max="11801" width="19.7109375" style="313" customWidth="1"/>
    <col min="11802" max="12032" width="11.42578125" style="313"/>
    <col min="12033" max="12033" width="63.7109375" style="313" customWidth="1"/>
    <col min="12034" max="12034" width="2.42578125" style="313" customWidth="1"/>
    <col min="12035" max="12055" width="21" style="313" customWidth="1"/>
    <col min="12056" max="12056" width="2" style="313" customWidth="1"/>
    <col min="12057" max="12057" width="19.7109375" style="313" customWidth="1"/>
    <col min="12058" max="12288" width="11.42578125" style="313"/>
    <col min="12289" max="12289" width="63.7109375" style="313" customWidth="1"/>
    <col min="12290" max="12290" width="2.42578125" style="313" customWidth="1"/>
    <col min="12291" max="12311" width="21" style="313" customWidth="1"/>
    <col min="12312" max="12312" width="2" style="313" customWidth="1"/>
    <col min="12313" max="12313" width="19.7109375" style="313" customWidth="1"/>
    <col min="12314" max="12544" width="11.42578125" style="313"/>
    <col min="12545" max="12545" width="63.7109375" style="313" customWidth="1"/>
    <col min="12546" max="12546" width="2.42578125" style="313" customWidth="1"/>
    <col min="12547" max="12567" width="21" style="313" customWidth="1"/>
    <col min="12568" max="12568" width="2" style="313" customWidth="1"/>
    <col min="12569" max="12569" width="19.7109375" style="313" customWidth="1"/>
    <col min="12570" max="12800" width="11.42578125" style="313"/>
    <col min="12801" max="12801" width="63.7109375" style="313" customWidth="1"/>
    <col min="12802" max="12802" width="2.42578125" style="313" customWidth="1"/>
    <col min="12803" max="12823" width="21" style="313" customWidth="1"/>
    <col min="12824" max="12824" width="2" style="313" customWidth="1"/>
    <col min="12825" max="12825" width="19.7109375" style="313" customWidth="1"/>
    <col min="12826" max="13056" width="11.42578125" style="313"/>
    <col min="13057" max="13057" width="63.7109375" style="313" customWidth="1"/>
    <col min="13058" max="13058" width="2.42578125" style="313" customWidth="1"/>
    <col min="13059" max="13079" width="21" style="313" customWidth="1"/>
    <col min="13080" max="13080" width="2" style="313" customWidth="1"/>
    <col min="13081" max="13081" width="19.7109375" style="313" customWidth="1"/>
    <col min="13082" max="13312" width="11.42578125" style="313"/>
    <col min="13313" max="13313" width="63.7109375" style="313" customWidth="1"/>
    <col min="13314" max="13314" width="2.42578125" style="313" customWidth="1"/>
    <col min="13315" max="13335" width="21" style="313" customWidth="1"/>
    <col min="13336" max="13336" width="2" style="313" customWidth="1"/>
    <col min="13337" max="13337" width="19.7109375" style="313" customWidth="1"/>
    <col min="13338" max="13568" width="11.42578125" style="313"/>
    <col min="13569" max="13569" width="63.7109375" style="313" customWidth="1"/>
    <col min="13570" max="13570" width="2.42578125" style="313" customWidth="1"/>
    <col min="13571" max="13591" width="21" style="313" customWidth="1"/>
    <col min="13592" max="13592" width="2" style="313" customWidth="1"/>
    <col min="13593" max="13593" width="19.7109375" style="313" customWidth="1"/>
    <col min="13594" max="13824" width="11.42578125" style="313"/>
    <col min="13825" max="13825" width="63.7109375" style="313" customWidth="1"/>
    <col min="13826" max="13826" width="2.42578125" style="313" customWidth="1"/>
    <col min="13827" max="13847" width="21" style="313" customWidth="1"/>
    <col min="13848" max="13848" width="2" style="313" customWidth="1"/>
    <col min="13849" max="13849" width="19.7109375" style="313" customWidth="1"/>
    <col min="13850" max="14080" width="11.42578125" style="313"/>
    <col min="14081" max="14081" width="63.7109375" style="313" customWidth="1"/>
    <col min="14082" max="14082" width="2.42578125" style="313" customWidth="1"/>
    <col min="14083" max="14103" width="21" style="313" customWidth="1"/>
    <col min="14104" max="14104" width="2" style="313" customWidth="1"/>
    <col min="14105" max="14105" width="19.7109375" style="313" customWidth="1"/>
    <col min="14106" max="14336" width="11.42578125" style="313"/>
    <col min="14337" max="14337" width="63.7109375" style="313" customWidth="1"/>
    <col min="14338" max="14338" width="2.42578125" style="313" customWidth="1"/>
    <col min="14339" max="14359" width="21" style="313" customWidth="1"/>
    <col min="14360" max="14360" width="2" style="313" customWidth="1"/>
    <col min="14361" max="14361" width="19.7109375" style="313" customWidth="1"/>
    <col min="14362" max="14592" width="11.42578125" style="313"/>
    <col min="14593" max="14593" width="63.7109375" style="313" customWidth="1"/>
    <col min="14594" max="14594" width="2.42578125" style="313" customWidth="1"/>
    <col min="14595" max="14615" width="21" style="313" customWidth="1"/>
    <col min="14616" max="14616" width="2" style="313" customWidth="1"/>
    <col min="14617" max="14617" width="19.7109375" style="313" customWidth="1"/>
    <col min="14618" max="14848" width="11.42578125" style="313"/>
    <col min="14849" max="14849" width="63.7109375" style="313" customWidth="1"/>
    <col min="14850" max="14850" width="2.42578125" style="313" customWidth="1"/>
    <col min="14851" max="14871" width="21" style="313" customWidth="1"/>
    <col min="14872" max="14872" width="2" style="313" customWidth="1"/>
    <col min="14873" max="14873" width="19.7109375" style="313" customWidth="1"/>
    <col min="14874" max="15104" width="11.42578125" style="313"/>
    <col min="15105" max="15105" width="63.7109375" style="313" customWidth="1"/>
    <col min="15106" max="15106" width="2.42578125" style="313" customWidth="1"/>
    <col min="15107" max="15127" width="21" style="313" customWidth="1"/>
    <col min="15128" max="15128" width="2" style="313" customWidth="1"/>
    <col min="15129" max="15129" width="19.7109375" style="313" customWidth="1"/>
    <col min="15130" max="15360" width="11.42578125" style="313"/>
    <col min="15361" max="15361" width="63.7109375" style="313" customWidth="1"/>
    <col min="15362" max="15362" width="2.42578125" style="313" customWidth="1"/>
    <col min="15363" max="15383" width="21" style="313" customWidth="1"/>
    <col min="15384" max="15384" width="2" style="313" customWidth="1"/>
    <col min="15385" max="15385" width="19.7109375" style="313" customWidth="1"/>
    <col min="15386" max="15616" width="11.42578125" style="313"/>
    <col min="15617" max="15617" width="63.7109375" style="313" customWidth="1"/>
    <col min="15618" max="15618" width="2.42578125" style="313" customWidth="1"/>
    <col min="15619" max="15639" width="21" style="313" customWidth="1"/>
    <col min="15640" max="15640" width="2" style="313" customWidth="1"/>
    <col min="15641" max="15641" width="19.7109375" style="313" customWidth="1"/>
    <col min="15642" max="15872" width="11.42578125" style="313"/>
    <col min="15873" max="15873" width="63.7109375" style="313" customWidth="1"/>
    <col min="15874" max="15874" width="2.42578125" style="313" customWidth="1"/>
    <col min="15875" max="15895" width="21" style="313" customWidth="1"/>
    <col min="15896" max="15896" width="2" style="313" customWidth="1"/>
    <col min="15897" max="15897" width="19.7109375" style="313" customWidth="1"/>
    <col min="15898" max="16128" width="11.42578125" style="313"/>
    <col min="16129" max="16129" width="63.7109375" style="313" customWidth="1"/>
    <col min="16130" max="16130" width="2.42578125" style="313" customWidth="1"/>
    <col min="16131" max="16151" width="21" style="313" customWidth="1"/>
    <col min="16152" max="16152" width="2" style="313" customWidth="1"/>
    <col min="16153" max="16153" width="19.7109375" style="313" customWidth="1"/>
    <col min="16154" max="16384" width="11.42578125" style="313"/>
  </cols>
  <sheetData>
    <row r="1" spans="1:26" ht="39.950000000000003" customHeight="1">
      <c r="A1" s="654" t="s">
        <v>200</v>
      </c>
      <c r="B1" s="654"/>
      <c r="C1" s="654"/>
      <c r="D1" s="654"/>
      <c r="E1" s="654"/>
      <c r="F1" s="654"/>
      <c r="G1" s="654"/>
      <c r="H1" s="654"/>
      <c r="I1" s="654"/>
      <c r="J1" s="654"/>
      <c r="K1" s="654"/>
      <c r="L1" s="654"/>
      <c r="M1" s="654"/>
      <c r="N1" s="654"/>
      <c r="O1" s="654"/>
      <c r="P1" s="654"/>
      <c r="Q1" s="654"/>
      <c r="R1" s="654"/>
      <c r="S1" s="654"/>
      <c r="T1" s="654"/>
      <c r="U1" s="654"/>
      <c r="V1" s="654"/>
      <c r="W1" s="654"/>
      <c r="X1" s="654"/>
      <c r="Y1" s="654"/>
    </row>
    <row r="2" spans="1:26" ht="39.950000000000003" customHeight="1">
      <c r="A2" s="655" t="s">
        <v>89</v>
      </c>
      <c r="B2" s="655"/>
      <c r="C2" s="655"/>
      <c r="D2" s="655"/>
      <c r="E2" s="655"/>
      <c r="F2" s="655"/>
      <c r="G2" s="655"/>
      <c r="H2" s="655"/>
      <c r="I2" s="655"/>
      <c r="J2" s="655"/>
      <c r="K2" s="655"/>
      <c r="L2" s="655"/>
      <c r="M2" s="655"/>
      <c r="N2" s="655"/>
      <c r="O2" s="655"/>
      <c r="P2" s="655"/>
      <c r="Q2" s="655"/>
      <c r="R2" s="655"/>
      <c r="S2" s="655"/>
      <c r="T2" s="655"/>
      <c r="U2" s="655"/>
      <c r="V2" s="655"/>
      <c r="W2" s="655"/>
      <c r="X2" s="655"/>
      <c r="Y2" s="655"/>
    </row>
    <row r="3" spans="1:26" ht="39.950000000000003" customHeight="1">
      <c r="A3" s="388"/>
      <c r="B3" s="389"/>
      <c r="C3" s="389"/>
      <c r="D3" s="389"/>
      <c r="E3" s="389"/>
      <c r="F3" s="389"/>
      <c r="G3" s="389"/>
      <c r="H3" s="389"/>
      <c r="I3" s="389"/>
      <c r="J3" s="389"/>
      <c r="K3" s="389"/>
      <c r="L3" s="389"/>
      <c r="M3" s="389"/>
      <c r="N3" s="389"/>
      <c r="O3" s="389"/>
      <c r="P3" s="389"/>
      <c r="Q3" s="389"/>
      <c r="R3" s="389"/>
      <c r="S3" s="389"/>
      <c r="T3" s="389"/>
      <c r="U3" s="389"/>
      <c r="V3" s="389"/>
      <c r="W3" s="389"/>
      <c r="X3" s="389"/>
      <c r="Y3" s="389"/>
    </row>
    <row r="4" spans="1:26" ht="51.75" customHeight="1">
      <c r="A4" s="656" t="s">
        <v>197</v>
      </c>
      <c r="B4" s="658"/>
      <c r="C4" s="659" t="s">
        <v>201</v>
      </c>
      <c r="D4" s="652" t="s">
        <v>202</v>
      </c>
      <c r="E4" s="652" t="s">
        <v>203</v>
      </c>
      <c r="F4" s="652" t="s">
        <v>204</v>
      </c>
      <c r="G4" s="652" t="s">
        <v>205</v>
      </c>
      <c r="H4" s="652" t="s">
        <v>652</v>
      </c>
      <c r="I4" s="652" t="s">
        <v>206</v>
      </c>
      <c r="J4" s="653" t="s">
        <v>87</v>
      </c>
      <c r="K4" s="653"/>
      <c r="L4" s="650"/>
      <c r="M4" s="650"/>
      <c r="N4" s="650"/>
      <c r="O4" s="650"/>
      <c r="P4" s="649" t="s">
        <v>653</v>
      </c>
      <c r="Q4" s="649" t="s">
        <v>654</v>
      </c>
      <c r="R4" s="649" t="s">
        <v>207</v>
      </c>
      <c r="S4" s="649" t="s">
        <v>208</v>
      </c>
      <c r="T4" s="649" t="s">
        <v>209</v>
      </c>
      <c r="U4" s="650" t="s">
        <v>210</v>
      </c>
      <c r="V4" s="650"/>
      <c r="W4" s="650"/>
      <c r="X4" s="651"/>
      <c r="Y4" s="650" t="s">
        <v>104</v>
      </c>
    </row>
    <row r="5" spans="1:26" ht="51.75" customHeight="1">
      <c r="A5" s="657"/>
      <c r="B5" s="658"/>
      <c r="C5" s="660"/>
      <c r="D5" s="649"/>
      <c r="E5" s="649"/>
      <c r="F5" s="649"/>
      <c r="G5" s="649"/>
      <c r="H5" s="649"/>
      <c r="I5" s="649"/>
      <c r="J5" s="649" t="s">
        <v>212</v>
      </c>
      <c r="K5" s="649" t="s">
        <v>213</v>
      </c>
      <c r="L5" s="649" t="s">
        <v>655</v>
      </c>
      <c r="M5" s="649" t="s">
        <v>214</v>
      </c>
      <c r="N5" s="650" t="s">
        <v>215</v>
      </c>
      <c r="O5" s="650"/>
      <c r="P5" s="649"/>
      <c r="Q5" s="649"/>
      <c r="R5" s="649"/>
      <c r="S5" s="649"/>
      <c r="T5" s="649"/>
      <c r="U5" s="650"/>
      <c r="V5" s="650"/>
      <c r="W5" s="650"/>
      <c r="X5" s="651"/>
      <c r="Y5" s="650"/>
    </row>
    <row r="6" spans="1:26" ht="150" customHeight="1">
      <c r="A6" s="657"/>
      <c r="B6" s="658"/>
      <c r="C6" s="660"/>
      <c r="D6" s="649"/>
      <c r="E6" s="649"/>
      <c r="F6" s="649"/>
      <c r="G6" s="649"/>
      <c r="H6" s="649"/>
      <c r="I6" s="649"/>
      <c r="J6" s="649"/>
      <c r="K6" s="649"/>
      <c r="L6" s="649"/>
      <c r="M6" s="649"/>
      <c r="N6" s="383" t="s">
        <v>217</v>
      </c>
      <c r="O6" s="383" t="s">
        <v>211</v>
      </c>
      <c r="P6" s="649"/>
      <c r="Q6" s="649"/>
      <c r="R6" s="649"/>
      <c r="S6" s="649"/>
      <c r="T6" s="649"/>
      <c r="U6" s="383" t="s">
        <v>216</v>
      </c>
      <c r="V6" s="383" t="s">
        <v>153</v>
      </c>
      <c r="W6" s="383" t="s">
        <v>656</v>
      </c>
      <c r="X6" s="651"/>
      <c r="Y6" s="650"/>
    </row>
    <row r="7" spans="1:26" ht="20.25" customHeight="1">
      <c r="A7" s="390"/>
      <c r="B7" s="391"/>
      <c r="C7" s="390"/>
      <c r="D7" s="390"/>
      <c r="E7" s="392"/>
      <c r="F7" s="392"/>
      <c r="G7" s="392"/>
      <c r="H7" s="392"/>
      <c r="I7" s="392"/>
      <c r="J7" s="392"/>
      <c r="K7" s="392"/>
      <c r="L7" s="393"/>
      <c r="M7" s="393"/>
      <c r="N7" s="393"/>
      <c r="O7" s="393"/>
      <c r="P7" s="393"/>
      <c r="Q7" s="393"/>
      <c r="R7" s="393"/>
      <c r="S7" s="393"/>
      <c r="T7" s="393"/>
      <c r="U7" s="393"/>
      <c r="V7" s="393"/>
      <c r="W7" s="389"/>
      <c r="X7" s="393"/>
      <c r="Y7" s="393"/>
    </row>
    <row r="8" spans="1:26" ht="40.5" customHeight="1">
      <c r="A8" s="394" t="s">
        <v>108</v>
      </c>
      <c r="B8" s="395"/>
      <c r="C8" s="396"/>
      <c r="D8" s="396">
        <v>3</v>
      </c>
      <c r="E8" s="396"/>
      <c r="F8" s="396"/>
      <c r="G8" s="396"/>
      <c r="H8" s="396"/>
      <c r="I8" s="396"/>
      <c r="J8" s="396"/>
      <c r="K8" s="396"/>
      <c r="L8" s="396"/>
      <c r="M8" s="396"/>
      <c r="N8" s="396"/>
      <c r="O8" s="396"/>
      <c r="P8" s="396"/>
      <c r="Q8" s="397"/>
      <c r="R8" s="396"/>
      <c r="S8" s="396"/>
      <c r="T8" s="396"/>
      <c r="U8" s="398"/>
      <c r="V8" s="398"/>
      <c r="W8" s="398"/>
      <c r="X8" s="399"/>
      <c r="Y8" s="400">
        <v>3</v>
      </c>
      <c r="Z8" s="432"/>
    </row>
    <row r="9" spans="1:26" ht="40.5" customHeight="1">
      <c r="A9" s="394" t="s">
        <v>109</v>
      </c>
      <c r="B9" s="395"/>
      <c r="C9" s="396"/>
      <c r="D9" s="396">
        <v>5</v>
      </c>
      <c r="E9" s="396"/>
      <c r="F9" s="396"/>
      <c r="G9" s="396"/>
      <c r="H9" s="396"/>
      <c r="I9" s="396"/>
      <c r="J9" s="396"/>
      <c r="K9" s="396"/>
      <c r="L9" s="396"/>
      <c r="M9" s="396"/>
      <c r="N9" s="396"/>
      <c r="O9" s="396"/>
      <c r="P9" s="396"/>
      <c r="Q9" s="397"/>
      <c r="R9" s="396"/>
      <c r="S9" s="396"/>
      <c r="T9" s="396"/>
      <c r="U9" s="398"/>
      <c r="V9" s="398"/>
      <c r="W9" s="398"/>
      <c r="X9" s="399"/>
      <c r="Y9" s="400">
        <v>5</v>
      </c>
      <c r="Z9" s="432"/>
    </row>
    <row r="10" spans="1:26" ht="40.5" customHeight="1">
      <c r="A10" s="394" t="s">
        <v>110</v>
      </c>
      <c r="B10" s="395"/>
      <c r="C10" s="396"/>
      <c r="D10" s="396">
        <v>4</v>
      </c>
      <c r="E10" s="396"/>
      <c r="F10" s="396"/>
      <c r="G10" s="396"/>
      <c r="H10" s="396"/>
      <c r="I10" s="396"/>
      <c r="J10" s="396"/>
      <c r="K10" s="396"/>
      <c r="L10" s="396"/>
      <c r="M10" s="396"/>
      <c r="N10" s="396"/>
      <c r="O10" s="396"/>
      <c r="P10" s="396"/>
      <c r="Q10" s="397"/>
      <c r="R10" s="396"/>
      <c r="S10" s="396"/>
      <c r="T10" s="396"/>
      <c r="U10" s="398"/>
      <c r="V10" s="398"/>
      <c r="W10" s="398"/>
      <c r="X10" s="399"/>
      <c r="Y10" s="400">
        <v>4</v>
      </c>
      <c r="Z10" s="432"/>
    </row>
    <row r="11" spans="1:26" ht="40.5" customHeight="1">
      <c r="A11" s="394" t="s">
        <v>111</v>
      </c>
      <c r="B11" s="395"/>
      <c r="C11" s="396"/>
      <c r="D11" s="396">
        <v>2</v>
      </c>
      <c r="E11" s="396"/>
      <c r="F11" s="396"/>
      <c r="G11" s="396"/>
      <c r="H11" s="396"/>
      <c r="I11" s="396"/>
      <c r="J11" s="396"/>
      <c r="K11" s="396"/>
      <c r="L11" s="396"/>
      <c r="M11" s="396"/>
      <c r="N11" s="396"/>
      <c r="O11" s="396"/>
      <c r="P11" s="396"/>
      <c r="Q11" s="397"/>
      <c r="R11" s="396"/>
      <c r="S11" s="396"/>
      <c r="T11" s="396"/>
      <c r="U11" s="398"/>
      <c r="V11" s="398"/>
      <c r="W11" s="398"/>
      <c r="X11" s="399"/>
      <c r="Y11" s="400">
        <v>2</v>
      </c>
      <c r="Z11" s="432"/>
    </row>
    <row r="12" spans="1:26" ht="40.5" customHeight="1">
      <c r="A12" s="394" t="s">
        <v>114</v>
      </c>
      <c r="B12" s="395"/>
      <c r="C12" s="396"/>
      <c r="D12" s="396">
        <v>14</v>
      </c>
      <c r="E12" s="396"/>
      <c r="F12" s="396"/>
      <c r="G12" s="396"/>
      <c r="H12" s="396"/>
      <c r="I12" s="396"/>
      <c r="J12" s="396"/>
      <c r="K12" s="396"/>
      <c r="L12" s="396"/>
      <c r="M12" s="396">
        <v>1</v>
      </c>
      <c r="N12" s="396"/>
      <c r="O12" s="396"/>
      <c r="P12" s="396"/>
      <c r="Q12" s="397"/>
      <c r="R12" s="396"/>
      <c r="S12" s="396"/>
      <c r="T12" s="396"/>
      <c r="U12" s="396"/>
      <c r="V12" s="396"/>
      <c r="W12" s="396">
        <v>1</v>
      </c>
      <c r="X12" s="399"/>
      <c r="Y12" s="400">
        <v>16</v>
      </c>
      <c r="Z12" s="432"/>
    </row>
    <row r="13" spans="1:26" ht="40.5" customHeight="1">
      <c r="A13" s="394" t="s">
        <v>115</v>
      </c>
      <c r="B13" s="395"/>
      <c r="C13" s="396">
        <v>1</v>
      </c>
      <c r="D13" s="396">
        <v>8</v>
      </c>
      <c r="E13" s="396"/>
      <c r="F13" s="396"/>
      <c r="G13" s="396"/>
      <c r="H13" s="396"/>
      <c r="I13" s="396"/>
      <c r="J13" s="396"/>
      <c r="K13" s="396"/>
      <c r="L13" s="396"/>
      <c r="M13" s="396"/>
      <c r="N13" s="396"/>
      <c r="O13" s="396"/>
      <c r="P13" s="396"/>
      <c r="Q13" s="397"/>
      <c r="R13" s="396"/>
      <c r="S13" s="396"/>
      <c r="T13" s="396"/>
      <c r="U13" s="396"/>
      <c r="V13" s="396"/>
      <c r="W13" s="396"/>
      <c r="X13" s="399"/>
      <c r="Y13" s="400">
        <v>9</v>
      </c>
      <c r="Z13" s="432"/>
    </row>
    <row r="14" spans="1:26" ht="40.5" customHeight="1">
      <c r="A14" s="394" t="s">
        <v>116</v>
      </c>
      <c r="B14" s="395"/>
      <c r="C14" s="396"/>
      <c r="D14" s="396">
        <v>3</v>
      </c>
      <c r="E14" s="396"/>
      <c r="F14" s="396"/>
      <c r="G14" s="396"/>
      <c r="H14" s="396"/>
      <c r="I14" s="396"/>
      <c r="J14" s="396">
        <v>1</v>
      </c>
      <c r="K14" s="396">
        <v>2</v>
      </c>
      <c r="L14" s="396"/>
      <c r="M14" s="396"/>
      <c r="N14" s="396">
        <v>2</v>
      </c>
      <c r="O14" s="396"/>
      <c r="P14" s="396">
        <v>3</v>
      </c>
      <c r="Q14" s="397"/>
      <c r="R14" s="396">
        <v>1</v>
      </c>
      <c r="S14" s="396">
        <v>1</v>
      </c>
      <c r="T14" s="396"/>
      <c r="U14" s="396"/>
      <c r="V14" s="396"/>
      <c r="W14" s="396"/>
      <c r="X14" s="399"/>
      <c r="Y14" s="400">
        <v>13</v>
      </c>
      <c r="Z14" s="432"/>
    </row>
    <row r="15" spans="1:26" ht="40.5" customHeight="1">
      <c r="A15" s="394" t="s">
        <v>112</v>
      </c>
      <c r="B15" s="395"/>
      <c r="C15" s="396"/>
      <c r="D15" s="396"/>
      <c r="E15" s="396"/>
      <c r="F15" s="396"/>
      <c r="G15" s="396"/>
      <c r="H15" s="396"/>
      <c r="I15" s="396"/>
      <c r="J15" s="396"/>
      <c r="K15" s="396"/>
      <c r="L15" s="396"/>
      <c r="M15" s="396"/>
      <c r="N15" s="396">
        <v>6</v>
      </c>
      <c r="O15" s="396"/>
      <c r="P15" s="396"/>
      <c r="Q15" s="397"/>
      <c r="R15" s="396"/>
      <c r="S15" s="396"/>
      <c r="T15" s="396"/>
      <c r="U15" s="396"/>
      <c r="V15" s="396"/>
      <c r="W15" s="396">
        <v>1</v>
      </c>
      <c r="X15" s="399"/>
      <c r="Y15" s="400">
        <v>7</v>
      </c>
      <c r="Z15" s="432"/>
    </row>
    <row r="16" spans="1:26" ht="40.5" customHeight="1">
      <c r="A16" s="394" t="s">
        <v>113</v>
      </c>
      <c r="B16" s="395"/>
      <c r="C16" s="396"/>
      <c r="D16" s="396">
        <v>3</v>
      </c>
      <c r="E16" s="396"/>
      <c r="F16" s="396"/>
      <c r="G16" s="396"/>
      <c r="H16" s="396"/>
      <c r="I16" s="396"/>
      <c r="J16" s="396"/>
      <c r="K16" s="396"/>
      <c r="L16" s="396"/>
      <c r="M16" s="396"/>
      <c r="N16" s="396"/>
      <c r="O16" s="396"/>
      <c r="P16" s="396">
        <v>1</v>
      </c>
      <c r="Q16" s="397"/>
      <c r="R16" s="396"/>
      <c r="S16" s="396"/>
      <c r="T16" s="396"/>
      <c r="U16" s="396"/>
      <c r="V16" s="396"/>
      <c r="W16" s="396"/>
      <c r="X16" s="399"/>
      <c r="Y16" s="400">
        <v>4</v>
      </c>
      <c r="Z16" s="432"/>
    </row>
    <row r="17" spans="1:26" ht="40.5" customHeight="1">
      <c r="A17" s="394" t="s">
        <v>117</v>
      </c>
      <c r="B17" s="395"/>
      <c r="C17" s="396"/>
      <c r="D17" s="396">
        <v>1</v>
      </c>
      <c r="E17" s="396"/>
      <c r="F17" s="396"/>
      <c r="G17" s="396"/>
      <c r="H17" s="396"/>
      <c r="I17" s="396"/>
      <c r="J17" s="396"/>
      <c r="K17" s="396"/>
      <c r="L17" s="396">
        <v>2</v>
      </c>
      <c r="M17" s="396"/>
      <c r="N17" s="396"/>
      <c r="O17" s="396"/>
      <c r="P17" s="396"/>
      <c r="Q17" s="397"/>
      <c r="R17" s="396"/>
      <c r="S17" s="396"/>
      <c r="T17" s="396"/>
      <c r="U17" s="396">
        <v>1</v>
      </c>
      <c r="V17" s="396"/>
      <c r="W17" s="396">
        <v>1</v>
      </c>
      <c r="X17" s="399"/>
      <c r="Y17" s="400">
        <v>5</v>
      </c>
      <c r="Z17" s="432"/>
    </row>
    <row r="18" spans="1:26" ht="40.5" customHeight="1">
      <c r="A18" s="394" t="s">
        <v>122</v>
      </c>
      <c r="B18" s="395"/>
      <c r="C18" s="396"/>
      <c r="D18" s="396"/>
      <c r="E18" s="396"/>
      <c r="F18" s="396"/>
      <c r="G18" s="396">
        <v>21</v>
      </c>
      <c r="H18" s="396"/>
      <c r="I18" s="396"/>
      <c r="J18" s="396"/>
      <c r="K18" s="396"/>
      <c r="L18" s="396"/>
      <c r="M18" s="396"/>
      <c r="N18" s="396"/>
      <c r="O18" s="396"/>
      <c r="P18" s="396"/>
      <c r="Q18" s="397"/>
      <c r="R18" s="396">
        <v>2</v>
      </c>
      <c r="S18" s="396"/>
      <c r="T18" s="396"/>
      <c r="U18" s="396">
        <v>1</v>
      </c>
      <c r="V18" s="396"/>
      <c r="W18" s="396"/>
      <c r="X18" s="399"/>
      <c r="Y18" s="400">
        <v>24</v>
      </c>
      <c r="Z18" s="432"/>
    </row>
    <row r="19" spans="1:26" ht="40.5" customHeight="1">
      <c r="A19" s="394" t="s">
        <v>118</v>
      </c>
      <c r="B19" s="395"/>
      <c r="C19" s="396"/>
      <c r="D19" s="396"/>
      <c r="E19" s="396"/>
      <c r="F19" s="396"/>
      <c r="G19" s="396">
        <v>11</v>
      </c>
      <c r="H19" s="396"/>
      <c r="I19" s="396"/>
      <c r="J19" s="396"/>
      <c r="K19" s="396"/>
      <c r="L19" s="396"/>
      <c r="M19" s="396"/>
      <c r="N19" s="396"/>
      <c r="O19" s="396"/>
      <c r="P19" s="396"/>
      <c r="Q19" s="397"/>
      <c r="R19" s="396"/>
      <c r="S19" s="396"/>
      <c r="T19" s="396"/>
      <c r="U19" s="396"/>
      <c r="V19" s="396"/>
      <c r="W19" s="396">
        <v>1</v>
      </c>
      <c r="X19" s="399"/>
      <c r="Y19" s="400">
        <v>12</v>
      </c>
      <c r="Z19" s="432"/>
    </row>
    <row r="20" spans="1:26" ht="40.5" customHeight="1">
      <c r="A20" s="394" t="s">
        <v>119</v>
      </c>
      <c r="B20" s="395"/>
      <c r="C20" s="396"/>
      <c r="D20" s="396">
        <v>12</v>
      </c>
      <c r="E20" s="396"/>
      <c r="F20" s="396"/>
      <c r="G20" s="396"/>
      <c r="H20" s="396"/>
      <c r="I20" s="396"/>
      <c r="J20" s="396"/>
      <c r="K20" s="396"/>
      <c r="L20" s="396"/>
      <c r="M20" s="396"/>
      <c r="N20" s="396"/>
      <c r="O20" s="396"/>
      <c r="P20" s="396"/>
      <c r="Q20" s="397"/>
      <c r="R20" s="396"/>
      <c r="S20" s="396"/>
      <c r="T20" s="396"/>
      <c r="U20" s="396"/>
      <c r="V20" s="396"/>
      <c r="W20" s="396"/>
      <c r="X20" s="399"/>
      <c r="Y20" s="400">
        <v>12</v>
      </c>
      <c r="Z20" s="432"/>
    </row>
    <row r="21" spans="1:26" ht="40.5" customHeight="1">
      <c r="A21" s="394" t="s">
        <v>120</v>
      </c>
      <c r="B21" s="395"/>
      <c r="C21" s="396"/>
      <c r="D21" s="396">
        <v>12</v>
      </c>
      <c r="E21" s="396"/>
      <c r="F21" s="396"/>
      <c r="G21" s="396"/>
      <c r="H21" s="396"/>
      <c r="I21" s="396"/>
      <c r="J21" s="396"/>
      <c r="K21" s="396"/>
      <c r="L21" s="396"/>
      <c r="M21" s="396"/>
      <c r="N21" s="396"/>
      <c r="O21" s="396"/>
      <c r="P21" s="396"/>
      <c r="Q21" s="397"/>
      <c r="R21" s="396"/>
      <c r="S21" s="396"/>
      <c r="T21" s="396"/>
      <c r="U21" s="398"/>
      <c r="V21" s="398"/>
      <c r="W21" s="398"/>
      <c r="X21" s="399"/>
      <c r="Y21" s="400">
        <v>12</v>
      </c>
      <c r="Z21" s="432"/>
    </row>
    <row r="22" spans="1:26" ht="40.5" customHeight="1">
      <c r="A22" s="401" t="s">
        <v>121</v>
      </c>
      <c r="B22" s="402"/>
      <c r="C22" s="397"/>
      <c r="D22" s="397"/>
      <c r="E22" s="397"/>
      <c r="F22" s="397">
        <v>8</v>
      </c>
      <c r="G22" s="397"/>
      <c r="H22" s="397">
        <v>4</v>
      </c>
      <c r="I22" s="397"/>
      <c r="J22" s="397"/>
      <c r="K22" s="397"/>
      <c r="L22" s="397"/>
      <c r="M22" s="397"/>
      <c r="N22" s="397"/>
      <c r="O22" s="397"/>
      <c r="P22" s="397"/>
      <c r="Q22" s="397"/>
      <c r="R22" s="397"/>
      <c r="S22" s="397"/>
      <c r="T22" s="397"/>
      <c r="U22" s="397"/>
      <c r="V22" s="397"/>
      <c r="W22" s="397"/>
      <c r="X22" s="403"/>
      <c r="Y22" s="400">
        <v>12</v>
      </c>
      <c r="Z22" s="432"/>
    </row>
    <row r="23" spans="1:26" ht="40.5" customHeight="1">
      <c r="A23" s="394" t="s">
        <v>123</v>
      </c>
      <c r="B23" s="395"/>
      <c r="C23" s="396"/>
      <c r="D23" s="396">
        <v>9</v>
      </c>
      <c r="E23" s="396"/>
      <c r="F23" s="396"/>
      <c r="G23" s="396"/>
      <c r="H23" s="396"/>
      <c r="I23" s="396">
        <v>1</v>
      </c>
      <c r="J23" s="396"/>
      <c r="K23" s="396"/>
      <c r="L23" s="396"/>
      <c r="M23" s="396">
        <v>1</v>
      </c>
      <c r="N23" s="396"/>
      <c r="O23" s="396"/>
      <c r="P23" s="396"/>
      <c r="Q23" s="397"/>
      <c r="R23" s="396"/>
      <c r="S23" s="396"/>
      <c r="T23" s="396"/>
      <c r="U23" s="396"/>
      <c r="V23" s="396"/>
      <c r="W23" s="396">
        <v>1</v>
      </c>
      <c r="X23" s="399"/>
      <c r="Y23" s="400">
        <v>12</v>
      </c>
      <c r="Z23" s="432"/>
    </row>
    <row r="24" spans="1:26" ht="40.5" customHeight="1">
      <c r="A24" s="394" t="s">
        <v>124</v>
      </c>
      <c r="B24" s="395"/>
      <c r="C24" s="396"/>
      <c r="D24" s="396">
        <v>4</v>
      </c>
      <c r="E24" s="396"/>
      <c r="F24" s="396"/>
      <c r="G24" s="396"/>
      <c r="H24" s="396"/>
      <c r="I24" s="396"/>
      <c r="J24" s="396"/>
      <c r="K24" s="396"/>
      <c r="L24" s="396"/>
      <c r="M24" s="396"/>
      <c r="N24" s="396"/>
      <c r="O24" s="396"/>
      <c r="P24" s="396"/>
      <c r="Q24" s="397">
        <v>1</v>
      </c>
      <c r="R24" s="396"/>
      <c r="S24" s="396"/>
      <c r="T24" s="396"/>
      <c r="U24" s="396"/>
      <c r="V24" s="396">
        <v>1</v>
      </c>
      <c r="W24" s="396">
        <v>1</v>
      </c>
      <c r="X24" s="399"/>
      <c r="Y24" s="400">
        <v>7</v>
      </c>
      <c r="Z24" s="432"/>
    </row>
    <row r="25" spans="1:26" ht="40.5" customHeight="1">
      <c r="A25" s="401" t="s">
        <v>125</v>
      </c>
      <c r="B25" s="402"/>
      <c r="C25" s="397">
        <v>1</v>
      </c>
      <c r="D25" s="397">
        <v>2</v>
      </c>
      <c r="E25" s="397"/>
      <c r="F25" s="397"/>
      <c r="G25" s="397"/>
      <c r="H25" s="397"/>
      <c r="I25" s="397"/>
      <c r="J25" s="397"/>
      <c r="K25" s="397"/>
      <c r="L25" s="397"/>
      <c r="M25" s="397"/>
      <c r="N25" s="397"/>
      <c r="O25" s="397"/>
      <c r="P25" s="397"/>
      <c r="Q25" s="397"/>
      <c r="R25" s="397"/>
      <c r="S25" s="397"/>
      <c r="T25" s="397"/>
      <c r="U25" s="397">
        <v>1</v>
      </c>
      <c r="V25" s="397"/>
      <c r="W25" s="397"/>
      <c r="X25" s="403"/>
      <c r="Y25" s="400">
        <v>4</v>
      </c>
      <c r="Z25" s="432"/>
    </row>
    <row r="26" spans="1:26" ht="40.5" customHeight="1">
      <c r="A26" s="394" t="s">
        <v>126</v>
      </c>
      <c r="B26" s="395"/>
      <c r="C26" s="396"/>
      <c r="D26" s="396">
        <v>4</v>
      </c>
      <c r="E26" s="396"/>
      <c r="F26" s="396"/>
      <c r="G26" s="396"/>
      <c r="H26" s="396"/>
      <c r="I26" s="396"/>
      <c r="J26" s="396"/>
      <c r="K26" s="396"/>
      <c r="L26" s="396"/>
      <c r="M26" s="396"/>
      <c r="N26" s="396"/>
      <c r="O26" s="396"/>
      <c r="P26" s="396"/>
      <c r="Q26" s="397"/>
      <c r="R26" s="396"/>
      <c r="S26" s="396"/>
      <c r="T26" s="396"/>
      <c r="U26" s="396"/>
      <c r="V26" s="396"/>
      <c r="W26" s="396"/>
      <c r="X26" s="399"/>
      <c r="Y26" s="400">
        <v>4</v>
      </c>
      <c r="Z26" s="432"/>
    </row>
    <row r="27" spans="1:26" ht="40.5" customHeight="1">
      <c r="A27" s="394" t="s">
        <v>127</v>
      </c>
      <c r="B27" s="395"/>
      <c r="C27" s="396"/>
      <c r="D27" s="396">
        <v>8</v>
      </c>
      <c r="E27" s="396"/>
      <c r="F27" s="396"/>
      <c r="G27" s="396"/>
      <c r="H27" s="396"/>
      <c r="I27" s="396"/>
      <c r="J27" s="396"/>
      <c r="K27" s="396"/>
      <c r="L27" s="396"/>
      <c r="M27" s="396"/>
      <c r="N27" s="396">
        <v>1</v>
      </c>
      <c r="O27" s="396"/>
      <c r="P27" s="396"/>
      <c r="Q27" s="397"/>
      <c r="R27" s="396"/>
      <c r="S27" s="396"/>
      <c r="T27" s="396"/>
      <c r="U27" s="396"/>
      <c r="V27" s="396"/>
      <c r="W27" s="396">
        <v>1</v>
      </c>
      <c r="X27" s="399"/>
      <c r="Y27" s="400">
        <v>10</v>
      </c>
      <c r="Z27" s="432"/>
    </row>
    <row r="28" spans="1:26" ht="40.5" customHeight="1">
      <c r="A28" s="394" t="s">
        <v>128</v>
      </c>
      <c r="B28" s="395"/>
      <c r="C28" s="396"/>
      <c r="D28" s="396">
        <v>19</v>
      </c>
      <c r="E28" s="396"/>
      <c r="F28" s="396"/>
      <c r="G28" s="396"/>
      <c r="H28" s="396"/>
      <c r="I28" s="396"/>
      <c r="J28" s="396"/>
      <c r="K28" s="396"/>
      <c r="L28" s="396"/>
      <c r="M28" s="396"/>
      <c r="N28" s="396">
        <v>1</v>
      </c>
      <c r="O28" s="396">
        <v>3</v>
      </c>
      <c r="P28" s="396"/>
      <c r="Q28" s="397"/>
      <c r="R28" s="396"/>
      <c r="S28" s="396"/>
      <c r="T28" s="396"/>
      <c r="U28" s="396"/>
      <c r="V28" s="396"/>
      <c r="W28" s="396"/>
      <c r="X28" s="399"/>
      <c r="Y28" s="400">
        <v>23</v>
      </c>
      <c r="Z28" s="432"/>
    </row>
    <row r="29" spans="1:26" ht="40.5" customHeight="1">
      <c r="A29" s="394" t="s">
        <v>129</v>
      </c>
      <c r="B29" s="395"/>
      <c r="C29" s="396"/>
      <c r="D29" s="396"/>
      <c r="E29" s="396"/>
      <c r="F29" s="396"/>
      <c r="G29" s="396"/>
      <c r="H29" s="396"/>
      <c r="I29" s="396"/>
      <c r="J29" s="396"/>
      <c r="K29" s="396"/>
      <c r="L29" s="396"/>
      <c r="M29" s="396"/>
      <c r="N29" s="396">
        <v>4</v>
      </c>
      <c r="O29" s="396"/>
      <c r="P29" s="396"/>
      <c r="Q29" s="397"/>
      <c r="R29" s="396"/>
      <c r="S29" s="396"/>
      <c r="T29" s="396"/>
      <c r="U29" s="396"/>
      <c r="V29" s="396"/>
      <c r="W29" s="396"/>
      <c r="X29" s="399"/>
      <c r="Y29" s="400">
        <v>4</v>
      </c>
      <c r="Z29" s="432"/>
    </row>
    <row r="30" spans="1:26" ht="40.5" customHeight="1">
      <c r="A30" s="394" t="s">
        <v>130</v>
      </c>
      <c r="B30" s="395"/>
      <c r="C30" s="396"/>
      <c r="D30" s="396"/>
      <c r="E30" s="396"/>
      <c r="F30" s="396"/>
      <c r="G30" s="396"/>
      <c r="H30" s="396"/>
      <c r="I30" s="396"/>
      <c r="J30" s="396"/>
      <c r="K30" s="396"/>
      <c r="L30" s="396"/>
      <c r="M30" s="396"/>
      <c r="N30" s="396">
        <v>4</v>
      </c>
      <c r="O30" s="396"/>
      <c r="P30" s="396"/>
      <c r="Q30" s="397"/>
      <c r="R30" s="396"/>
      <c r="S30" s="396"/>
      <c r="T30" s="396"/>
      <c r="U30" s="396"/>
      <c r="V30" s="396"/>
      <c r="W30" s="396"/>
      <c r="X30" s="399"/>
      <c r="Y30" s="400">
        <v>4</v>
      </c>
      <c r="Z30" s="432"/>
    </row>
    <row r="31" spans="1:26" ht="40.5" customHeight="1">
      <c r="A31" s="394" t="s">
        <v>131</v>
      </c>
      <c r="B31" s="395"/>
      <c r="C31" s="396"/>
      <c r="D31" s="396">
        <v>5</v>
      </c>
      <c r="E31" s="396"/>
      <c r="F31" s="396"/>
      <c r="G31" s="396"/>
      <c r="H31" s="396"/>
      <c r="I31" s="396"/>
      <c r="J31" s="396"/>
      <c r="K31" s="396"/>
      <c r="L31" s="396"/>
      <c r="M31" s="396"/>
      <c r="N31" s="396"/>
      <c r="O31" s="396"/>
      <c r="P31" s="396"/>
      <c r="Q31" s="397"/>
      <c r="R31" s="396"/>
      <c r="S31" s="396"/>
      <c r="T31" s="396"/>
      <c r="U31" s="396"/>
      <c r="V31" s="396"/>
      <c r="W31" s="396"/>
      <c r="X31" s="399"/>
      <c r="Y31" s="400">
        <v>5</v>
      </c>
      <c r="Z31" s="432"/>
    </row>
    <row r="32" spans="1:26" ht="40.5" customHeight="1">
      <c r="A32" s="394" t="s">
        <v>132</v>
      </c>
      <c r="B32" s="395"/>
      <c r="C32" s="396"/>
      <c r="D32" s="396"/>
      <c r="E32" s="396"/>
      <c r="F32" s="396"/>
      <c r="G32" s="396"/>
      <c r="H32" s="396"/>
      <c r="I32" s="396"/>
      <c r="J32" s="396"/>
      <c r="K32" s="396"/>
      <c r="L32" s="396"/>
      <c r="M32" s="396"/>
      <c r="N32" s="396">
        <v>4</v>
      </c>
      <c r="O32" s="396"/>
      <c r="P32" s="396"/>
      <c r="Q32" s="397"/>
      <c r="R32" s="396"/>
      <c r="S32" s="396"/>
      <c r="T32" s="396"/>
      <c r="U32" s="396">
        <v>1</v>
      </c>
      <c r="V32" s="396"/>
      <c r="W32" s="396"/>
      <c r="X32" s="399"/>
      <c r="Y32" s="400">
        <v>5</v>
      </c>
      <c r="Z32" s="432"/>
    </row>
    <row r="33" spans="1:26" ht="40.5" customHeight="1">
      <c r="A33" s="394" t="s">
        <v>133</v>
      </c>
      <c r="B33" s="395"/>
      <c r="C33" s="396"/>
      <c r="D33" s="396">
        <v>13</v>
      </c>
      <c r="E33" s="396"/>
      <c r="F33" s="396"/>
      <c r="G33" s="396"/>
      <c r="H33" s="396"/>
      <c r="I33" s="396"/>
      <c r="J33" s="396"/>
      <c r="K33" s="396"/>
      <c r="L33" s="396"/>
      <c r="M33" s="396"/>
      <c r="N33" s="396"/>
      <c r="O33" s="396"/>
      <c r="P33" s="396"/>
      <c r="Q33" s="397"/>
      <c r="R33" s="396"/>
      <c r="S33" s="396"/>
      <c r="T33" s="396"/>
      <c r="U33" s="396"/>
      <c r="V33" s="396"/>
      <c r="W33" s="396">
        <v>1</v>
      </c>
      <c r="X33" s="399"/>
      <c r="Y33" s="400">
        <v>14</v>
      </c>
      <c r="Z33" s="432"/>
    </row>
    <row r="34" spans="1:26" ht="40.5" customHeight="1">
      <c r="A34" s="401" t="s">
        <v>134</v>
      </c>
      <c r="B34" s="402"/>
      <c r="C34" s="397"/>
      <c r="D34" s="397">
        <v>6</v>
      </c>
      <c r="E34" s="397"/>
      <c r="F34" s="397"/>
      <c r="G34" s="397"/>
      <c r="H34" s="397"/>
      <c r="I34" s="397"/>
      <c r="J34" s="397"/>
      <c r="K34" s="397"/>
      <c r="L34" s="397"/>
      <c r="M34" s="397"/>
      <c r="N34" s="397"/>
      <c r="O34" s="397">
        <v>2</v>
      </c>
      <c r="P34" s="397"/>
      <c r="Q34" s="397"/>
      <c r="R34" s="397"/>
      <c r="S34" s="397"/>
      <c r="T34" s="397"/>
      <c r="U34" s="397"/>
      <c r="V34" s="397"/>
      <c r="W34" s="397"/>
      <c r="X34" s="403"/>
      <c r="Y34" s="400">
        <v>8</v>
      </c>
      <c r="Z34" s="432"/>
    </row>
    <row r="35" spans="1:26" ht="40.5" customHeight="1">
      <c r="A35" s="394" t="s">
        <v>135</v>
      </c>
      <c r="B35" s="395"/>
      <c r="C35" s="396"/>
      <c r="D35" s="396"/>
      <c r="E35" s="396"/>
      <c r="F35" s="396"/>
      <c r="G35" s="396"/>
      <c r="H35" s="396"/>
      <c r="I35" s="396"/>
      <c r="J35" s="396"/>
      <c r="K35" s="396">
        <v>6</v>
      </c>
      <c r="L35" s="396"/>
      <c r="M35" s="396"/>
      <c r="N35" s="396"/>
      <c r="O35" s="396"/>
      <c r="P35" s="396"/>
      <c r="Q35" s="397"/>
      <c r="R35" s="396"/>
      <c r="S35" s="396">
        <v>1</v>
      </c>
      <c r="T35" s="396"/>
      <c r="U35" s="396"/>
      <c r="V35" s="396"/>
      <c r="W35" s="396"/>
      <c r="X35" s="399"/>
      <c r="Y35" s="400">
        <v>7</v>
      </c>
      <c r="Z35" s="432"/>
    </row>
    <row r="36" spans="1:26" ht="40.5" customHeight="1">
      <c r="A36" s="394" t="s">
        <v>136</v>
      </c>
      <c r="B36" s="395"/>
      <c r="C36" s="396"/>
      <c r="D36" s="396">
        <v>2</v>
      </c>
      <c r="E36" s="396"/>
      <c r="F36" s="396"/>
      <c r="G36" s="396"/>
      <c r="H36" s="396"/>
      <c r="I36" s="396"/>
      <c r="J36" s="396"/>
      <c r="K36" s="396"/>
      <c r="L36" s="396"/>
      <c r="M36" s="396"/>
      <c r="N36" s="396"/>
      <c r="O36" s="396"/>
      <c r="P36" s="396"/>
      <c r="Q36" s="397"/>
      <c r="R36" s="396"/>
      <c r="S36" s="396"/>
      <c r="T36" s="396"/>
      <c r="U36" s="396"/>
      <c r="V36" s="396"/>
      <c r="W36" s="396"/>
      <c r="X36" s="399"/>
      <c r="Y36" s="400">
        <v>2</v>
      </c>
      <c r="Z36" s="432"/>
    </row>
    <row r="37" spans="1:26" ht="40.5" customHeight="1">
      <c r="A37" s="394" t="s">
        <v>137</v>
      </c>
      <c r="B37" s="395"/>
      <c r="C37" s="396"/>
      <c r="D37" s="396">
        <v>17</v>
      </c>
      <c r="E37" s="396"/>
      <c r="F37" s="396"/>
      <c r="G37" s="396"/>
      <c r="H37" s="396"/>
      <c r="I37" s="396"/>
      <c r="J37" s="396"/>
      <c r="K37" s="396"/>
      <c r="L37" s="396"/>
      <c r="M37" s="396"/>
      <c r="N37" s="396"/>
      <c r="O37" s="396"/>
      <c r="P37" s="396"/>
      <c r="Q37" s="397"/>
      <c r="R37" s="396"/>
      <c r="S37" s="396"/>
      <c r="T37" s="396"/>
      <c r="U37" s="396">
        <v>1</v>
      </c>
      <c r="V37" s="396"/>
      <c r="W37" s="396"/>
      <c r="X37" s="399"/>
      <c r="Y37" s="400">
        <v>18</v>
      </c>
      <c r="Z37" s="432"/>
    </row>
    <row r="38" spans="1:26" ht="40.5" customHeight="1">
      <c r="A38" s="394" t="s">
        <v>138</v>
      </c>
      <c r="B38" s="395"/>
      <c r="C38" s="396"/>
      <c r="D38" s="396">
        <v>4</v>
      </c>
      <c r="E38" s="396"/>
      <c r="F38" s="396"/>
      <c r="G38" s="396"/>
      <c r="H38" s="396"/>
      <c r="I38" s="396"/>
      <c r="J38" s="396"/>
      <c r="K38" s="396"/>
      <c r="L38" s="396"/>
      <c r="M38" s="396"/>
      <c r="N38" s="396"/>
      <c r="O38" s="396"/>
      <c r="P38" s="396"/>
      <c r="Q38" s="397"/>
      <c r="R38" s="396"/>
      <c r="S38" s="396"/>
      <c r="T38" s="396"/>
      <c r="U38" s="396"/>
      <c r="V38" s="396"/>
      <c r="W38" s="396"/>
      <c r="X38" s="399"/>
      <c r="Y38" s="400">
        <v>4</v>
      </c>
      <c r="Z38" s="432"/>
    </row>
    <row r="39" spans="1:26" ht="40.5" customHeight="1">
      <c r="A39" s="394" t="s">
        <v>139</v>
      </c>
      <c r="B39" s="395"/>
      <c r="C39" s="396"/>
      <c r="D39" s="396"/>
      <c r="E39" s="396">
        <v>3</v>
      </c>
      <c r="F39" s="396"/>
      <c r="G39" s="396"/>
      <c r="H39" s="396"/>
      <c r="I39" s="396"/>
      <c r="J39" s="396"/>
      <c r="K39" s="396"/>
      <c r="L39" s="396"/>
      <c r="M39" s="396"/>
      <c r="N39" s="396"/>
      <c r="O39" s="396"/>
      <c r="P39" s="396"/>
      <c r="Q39" s="397"/>
      <c r="R39" s="396"/>
      <c r="S39" s="396"/>
      <c r="T39" s="396">
        <v>10</v>
      </c>
      <c r="U39" s="396"/>
      <c r="V39" s="396"/>
      <c r="W39" s="396"/>
      <c r="X39" s="399"/>
      <c r="Y39" s="400">
        <v>13</v>
      </c>
      <c r="Z39" s="432"/>
    </row>
    <row r="40" spans="1:26" ht="15.75" customHeight="1">
      <c r="A40" s="404"/>
      <c r="B40" s="395"/>
      <c r="C40" s="399"/>
      <c r="D40" s="399"/>
      <c r="E40" s="405"/>
      <c r="F40" s="405"/>
      <c r="G40" s="405"/>
      <c r="H40" s="405"/>
      <c r="I40" s="405"/>
      <c r="J40" s="405"/>
      <c r="K40" s="405"/>
      <c r="L40" s="405"/>
      <c r="M40" s="405"/>
      <c r="N40" s="405"/>
      <c r="O40" s="405"/>
      <c r="P40" s="405"/>
      <c r="Q40" s="405"/>
      <c r="R40" s="405"/>
      <c r="S40" s="405"/>
      <c r="T40" s="405"/>
      <c r="U40" s="405"/>
      <c r="V40" s="405"/>
      <c r="W40" s="405"/>
      <c r="X40" s="647"/>
      <c r="Y40" s="405"/>
    </row>
    <row r="41" spans="1:26" ht="51" customHeight="1">
      <c r="A41" s="406" t="s">
        <v>104</v>
      </c>
      <c r="B41" s="395"/>
      <c r="C41" s="407">
        <v>2</v>
      </c>
      <c r="D41" s="407">
        <v>160</v>
      </c>
      <c r="E41" s="407">
        <v>3</v>
      </c>
      <c r="F41" s="407">
        <v>8</v>
      </c>
      <c r="G41" s="407">
        <v>32</v>
      </c>
      <c r="H41" s="407">
        <v>4</v>
      </c>
      <c r="I41" s="407">
        <v>1</v>
      </c>
      <c r="J41" s="407">
        <v>1</v>
      </c>
      <c r="K41" s="407">
        <v>8</v>
      </c>
      <c r="L41" s="407">
        <v>2</v>
      </c>
      <c r="M41" s="407">
        <v>2</v>
      </c>
      <c r="N41" s="407">
        <v>22</v>
      </c>
      <c r="O41" s="407">
        <v>5</v>
      </c>
      <c r="P41" s="407">
        <v>4</v>
      </c>
      <c r="Q41" s="407">
        <v>1</v>
      </c>
      <c r="R41" s="407">
        <v>3</v>
      </c>
      <c r="S41" s="407">
        <v>2</v>
      </c>
      <c r="T41" s="407">
        <v>10</v>
      </c>
      <c r="U41" s="407">
        <v>5</v>
      </c>
      <c r="V41" s="407">
        <v>1</v>
      </c>
      <c r="W41" s="407">
        <v>8</v>
      </c>
      <c r="X41" s="647"/>
      <c r="Y41" s="407">
        <v>284</v>
      </c>
    </row>
    <row r="42" spans="1:26" ht="35.1" customHeight="1">
      <c r="A42" s="395"/>
      <c r="B42" s="395"/>
      <c r="C42" s="405"/>
      <c r="D42" s="405"/>
      <c r="E42" s="405"/>
      <c r="F42" s="405"/>
      <c r="G42" s="405"/>
      <c r="H42" s="405"/>
      <c r="I42" s="405"/>
      <c r="J42" s="405"/>
      <c r="K42" s="405"/>
      <c r="L42" s="405"/>
      <c r="M42" s="405"/>
      <c r="N42" s="405"/>
      <c r="O42" s="405"/>
      <c r="P42" s="405"/>
      <c r="Q42" s="405"/>
      <c r="R42" s="405"/>
      <c r="S42" s="405"/>
      <c r="T42" s="405"/>
      <c r="U42" s="405"/>
      <c r="V42" s="405"/>
      <c r="W42" s="405"/>
      <c r="X42" s="647"/>
      <c r="Y42" s="405"/>
    </row>
    <row r="43" spans="1:26" ht="35.1" customHeight="1">
      <c r="A43" s="395"/>
      <c r="B43" s="395"/>
      <c r="C43" s="408"/>
      <c r="D43" s="408"/>
      <c r="E43" s="408"/>
      <c r="F43" s="408"/>
      <c r="G43" s="408"/>
      <c r="H43" s="408"/>
      <c r="I43" s="408"/>
      <c r="J43" s="408"/>
      <c r="K43" s="408"/>
      <c r="L43" s="408"/>
      <c r="M43" s="408"/>
      <c r="N43" s="408"/>
      <c r="O43" s="408"/>
      <c r="P43" s="408"/>
      <c r="Q43" s="408"/>
      <c r="R43" s="408"/>
      <c r="S43" s="408"/>
      <c r="T43" s="408"/>
      <c r="U43" s="408"/>
      <c r="V43" s="408"/>
      <c r="W43" s="408"/>
      <c r="X43" s="409"/>
      <c r="Y43" s="408"/>
    </row>
    <row r="44" spans="1:26" ht="20.25">
      <c r="A44" s="410" t="s">
        <v>227</v>
      </c>
      <c r="B44" s="411"/>
      <c r="C44" s="410"/>
      <c r="D44" s="410"/>
      <c r="E44" s="410"/>
      <c r="F44" s="410"/>
      <c r="G44" s="410"/>
      <c r="H44" s="410"/>
      <c r="I44" s="410"/>
      <c r="J44" s="410" t="s">
        <v>224</v>
      </c>
      <c r="K44" s="410"/>
      <c r="L44" s="410"/>
      <c r="M44" s="393"/>
      <c r="N44" s="410"/>
      <c r="O44" s="410"/>
      <c r="P44" s="410"/>
      <c r="Q44" s="410" t="s">
        <v>503</v>
      </c>
      <c r="R44" s="410"/>
      <c r="S44" s="410"/>
      <c r="T44" s="412"/>
      <c r="U44" s="412"/>
      <c r="V44" s="389"/>
      <c r="W44" s="389"/>
      <c r="X44" s="389"/>
      <c r="Y44" s="389"/>
    </row>
    <row r="45" spans="1:26" ht="20.25">
      <c r="A45" s="410" t="s">
        <v>225</v>
      </c>
      <c r="B45" s="410"/>
      <c r="C45" s="410"/>
      <c r="D45" s="410"/>
      <c r="E45" s="410"/>
      <c r="F45" s="410"/>
      <c r="G45" s="410"/>
      <c r="H45" s="410"/>
      <c r="I45" s="410"/>
      <c r="J45" s="410" t="s">
        <v>221</v>
      </c>
      <c r="K45" s="410"/>
      <c r="L45" s="410"/>
      <c r="M45" s="393"/>
      <c r="N45" s="410"/>
      <c r="O45" s="410"/>
      <c r="P45" s="410"/>
      <c r="Q45" s="410"/>
      <c r="R45" s="410"/>
      <c r="S45" s="410"/>
      <c r="T45" s="412"/>
      <c r="U45" s="412"/>
      <c r="V45" s="389"/>
      <c r="W45" s="389"/>
      <c r="X45" s="389"/>
      <c r="Y45" s="389"/>
    </row>
    <row r="46" spans="1:26" ht="20.25">
      <c r="A46" s="410" t="s">
        <v>650</v>
      </c>
      <c r="B46" s="410"/>
      <c r="C46" s="410"/>
      <c r="D46" s="410"/>
      <c r="E46" s="410"/>
      <c r="F46" s="410"/>
      <c r="G46" s="410"/>
      <c r="H46" s="410"/>
      <c r="I46" s="410"/>
      <c r="J46" s="410" t="s">
        <v>218</v>
      </c>
      <c r="K46" s="410"/>
      <c r="L46" s="410"/>
      <c r="M46" s="393"/>
      <c r="N46" s="410"/>
      <c r="O46" s="410"/>
      <c r="P46" s="410"/>
      <c r="Q46" s="410"/>
      <c r="R46" s="410"/>
      <c r="S46" s="410"/>
      <c r="T46" s="412"/>
      <c r="U46" s="412"/>
      <c r="V46" s="389"/>
      <c r="W46" s="389"/>
      <c r="X46" s="389"/>
      <c r="Y46" s="389"/>
    </row>
    <row r="47" spans="1:26" ht="20.25">
      <c r="A47" s="410" t="s">
        <v>651</v>
      </c>
      <c r="B47" s="410"/>
      <c r="C47" s="410"/>
      <c r="D47" s="410"/>
      <c r="E47" s="410"/>
      <c r="F47" s="410"/>
      <c r="G47" s="410"/>
      <c r="H47" s="410"/>
      <c r="I47" s="410"/>
      <c r="J47" s="410" t="s">
        <v>223</v>
      </c>
      <c r="K47" s="410"/>
      <c r="L47" s="410"/>
      <c r="M47" s="393"/>
      <c r="N47" s="410"/>
      <c r="O47" s="410"/>
      <c r="P47" s="410"/>
      <c r="Q47" s="410"/>
      <c r="R47" s="410"/>
      <c r="S47" s="410"/>
      <c r="T47" s="412"/>
      <c r="U47" s="412"/>
      <c r="V47" s="389"/>
      <c r="W47" s="389"/>
      <c r="X47" s="389"/>
      <c r="Y47" s="389"/>
    </row>
    <row r="48" spans="1:26" ht="20.25">
      <c r="A48" s="410" t="s">
        <v>226</v>
      </c>
      <c r="B48" s="410"/>
      <c r="C48" s="410"/>
      <c r="D48" s="410"/>
      <c r="E48" s="410"/>
      <c r="F48" s="410"/>
      <c r="G48" s="410"/>
      <c r="H48" s="410"/>
      <c r="I48" s="410"/>
      <c r="J48" s="410" t="s">
        <v>220</v>
      </c>
      <c r="K48" s="410"/>
      <c r="L48" s="410"/>
      <c r="M48" s="393"/>
      <c r="N48" s="410"/>
      <c r="O48" s="410"/>
      <c r="P48" s="410"/>
      <c r="Q48" s="410"/>
      <c r="R48" s="410"/>
      <c r="S48" s="410"/>
      <c r="T48" s="412"/>
      <c r="U48" s="412"/>
      <c r="V48" s="389"/>
      <c r="W48" s="389"/>
      <c r="X48" s="389"/>
      <c r="Y48" s="389"/>
    </row>
    <row r="49" spans="1:25" ht="20.25">
      <c r="A49" s="410" t="s">
        <v>222</v>
      </c>
      <c r="B49" s="410"/>
      <c r="C49" s="410"/>
      <c r="D49" s="410"/>
      <c r="E49" s="410"/>
      <c r="F49" s="410"/>
      <c r="G49" s="410"/>
      <c r="H49" s="410"/>
      <c r="I49" s="410"/>
      <c r="J49" s="410" t="s">
        <v>219</v>
      </c>
      <c r="K49" s="410"/>
      <c r="L49" s="410"/>
      <c r="M49" s="410"/>
      <c r="N49" s="410"/>
      <c r="O49" s="410"/>
      <c r="P49" s="410"/>
      <c r="Q49" s="410"/>
      <c r="R49" s="410"/>
      <c r="S49" s="410"/>
      <c r="T49" s="412"/>
      <c r="U49" s="412"/>
      <c r="V49" s="389"/>
      <c r="W49" s="389"/>
      <c r="X49" s="389"/>
      <c r="Y49" s="389"/>
    </row>
    <row r="50" spans="1:25" ht="21.95" customHeight="1">
      <c r="A50" s="410"/>
      <c r="B50" s="410"/>
      <c r="C50" s="410"/>
      <c r="D50" s="410"/>
      <c r="E50" s="410"/>
      <c r="F50" s="410"/>
      <c r="G50" s="410"/>
      <c r="H50" s="410"/>
      <c r="I50" s="410"/>
      <c r="J50" s="410"/>
      <c r="K50" s="410"/>
      <c r="L50" s="410"/>
      <c r="M50" s="410"/>
      <c r="N50" s="410"/>
      <c r="O50" s="410"/>
      <c r="P50" s="410"/>
      <c r="Q50" s="410"/>
      <c r="R50" s="410"/>
      <c r="S50" s="410"/>
      <c r="T50" s="412"/>
      <c r="U50" s="412"/>
      <c r="V50" s="389"/>
      <c r="W50" s="389"/>
      <c r="X50" s="389"/>
      <c r="Y50" s="389"/>
    </row>
    <row r="51" spans="1:25" ht="21.95" customHeight="1">
      <c r="A51" s="413" t="s">
        <v>95</v>
      </c>
      <c r="B51" s="413"/>
      <c r="C51" s="413"/>
      <c r="D51" s="413"/>
      <c r="E51" s="413"/>
      <c r="F51" s="413"/>
      <c r="G51" s="413"/>
      <c r="H51" s="413"/>
      <c r="I51" s="413"/>
      <c r="J51" s="413"/>
      <c r="K51" s="413"/>
      <c r="L51" s="413"/>
      <c r="M51" s="389"/>
      <c r="N51" s="389"/>
      <c r="O51" s="389"/>
      <c r="P51" s="389"/>
      <c r="Q51" s="389"/>
      <c r="R51" s="389"/>
      <c r="S51" s="389"/>
      <c r="T51" s="389"/>
      <c r="U51" s="389"/>
      <c r="V51" s="389"/>
      <c r="W51" s="389"/>
      <c r="X51" s="389"/>
      <c r="Y51" s="389"/>
    </row>
    <row r="52" spans="1:25" ht="21.95" customHeight="1">
      <c r="A52" s="648" t="s">
        <v>96</v>
      </c>
      <c r="B52" s="648"/>
      <c r="C52" s="648"/>
      <c r="D52" s="648"/>
      <c r="E52" s="648"/>
      <c r="F52" s="648"/>
      <c r="G52" s="648"/>
      <c r="H52" s="648"/>
      <c r="I52" s="648"/>
      <c r="J52" s="648"/>
      <c r="K52" s="648"/>
      <c r="L52" s="648"/>
      <c r="M52" s="389"/>
      <c r="N52" s="389"/>
      <c r="O52" s="389"/>
      <c r="P52" s="389"/>
      <c r="Q52" s="389"/>
      <c r="R52" s="389"/>
      <c r="S52" s="389"/>
      <c r="T52" s="389"/>
      <c r="U52" s="389"/>
      <c r="V52" s="389"/>
      <c r="W52" s="389"/>
      <c r="X52" s="389"/>
      <c r="Y52" s="389"/>
    </row>
    <row r="53" spans="1:25" ht="21.95" customHeight="1">
      <c r="A53" s="391"/>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row>
    <row r="54" spans="1:25" ht="21.95" customHeight="1">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row>
    <row r="55" spans="1:25" ht="21.95" customHeight="1">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row>
    <row r="56" spans="1:25" ht="21.95" customHeight="1">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row>
    <row r="57" spans="1:25" ht="21.95" customHeight="1">
      <c r="A57" s="389"/>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row>
    <row r="58" spans="1:25" ht="21.95" customHeight="1">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13"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97D6-86E2-4E4D-9689-7341056273D8}">
  <sheetPr>
    <pageSetUpPr fitToPage="1"/>
  </sheetPr>
  <dimension ref="A1:V407"/>
  <sheetViews>
    <sheetView view="pageBreakPreview" zoomScale="85" zoomScaleNormal="100" zoomScaleSheetLayoutView="85" workbookViewId="0">
      <selection activeCell="A401" sqref="A401:U402"/>
    </sheetView>
  </sheetViews>
  <sheetFormatPr baseColWidth="10" defaultRowHeight="12.75"/>
  <cols>
    <col min="1" max="1" width="89.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62" t="s">
        <v>228</v>
      </c>
      <c r="B2" s="662"/>
      <c r="C2" s="662"/>
      <c r="D2" s="662"/>
      <c r="E2" s="662"/>
      <c r="F2" s="662"/>
      <c r="G2" s="662"/>
      <c r="H2" s="662"/>
      <c r="I2" s="662"/>
      <c r="J2" s="662"/>
      <c r="K2" s="662"/>
      <c r="L2" s="662"/>
      <c r="M2" s="662"/>
      <c r="N2" s="662"/>
      <c r="O2" s="662"/>
      <c r="P2" s="662"/>
      <c r="Q2" s="662"/>
      <c r="R2" s="662"/>
      <c r="S2" s="662"/>
      <c r="T2" s="662"/>
      <c r="U2" s="662"/>
      <c r="V2" s="204"/>
    </row>
    <row r="3" spans="1:22" ht="33" customHeight="1">
      <c r="A3" s="662" t="str">
        <f>UPPER(CONCATENATE("Noviembre 2023"))</f>
        <v>NOVIEMBRE 2023</v>
      </c>
      <c r="B3" s="662"/>
      <c r="C3" s="662"/>
      <c r="D3" s="662"/>
      <c r="E3" s="662"/>
      <c r="F3" s="662"/>
      <c r="G3" s="662"/>
      <c r="H3" s="662"/>
      <c r="I3" s="662"/>
      <c r="J3" s="662"/>
      <c r="K3" s="662"/>
      <c r="L3" s="662"/>
      <c r="M3" s="662"/>
      <c r="N3" s="662"/>
      <c r="O3" s="662"/>
      <c r="P3" s="662"/>
      <c r="Q3" s="662"/>
      <c r="R3" s="662"/>
      <c r="S3" s="662"/>
      <c r="T3" s="662"/>
      <c r="U3" s="662"/>
      <c r="V3" s="204"/>
    </row>
    <row r="4" spans="1:22" ht="12" customHeight="1">
      <c r="A4" s="205"/>
      <c r="B4" s="128"/>
      <c r="C4" s="128"/>
      <c r="D4" s="128"/>
      <c r="E4" s="128"/>
      <c r="F4" s="128"/>
      <c r="G4" s="128"/>
      <c r="H4" s="128"/>
      <c r="I4" s="128"/>
      <c r="J4" s="128"/>
      <c r="K4" s="128"/>
      <c r="L4" s="128"/>
      <c r="M4" s="128"/>
      <c r="N4" s="128"/>
      <c r="O4" s="128"/>
      <c r="P4" s="128"/>
      <c r="Q4" s="128"/>
      <c r="R4" s="128"/>
      <c r="S4" s="128"/>
      <c r="T4" s="128"/>
      <c r="U4" s="128"/>
    </row>
    <row r="5" spans="1:22" ht="24.95" customHeight="1">
      <c r="A5" s="664" t="s">
        <v>229</v>
      </c>
      <c r="B5" s="663"/>
      <c r="C5" s="636" t="s">
        <v>230</v>
      </c>
      <c r="D5" s="664" t="s">
        <v>0</v>
      </c>
      <c r="E5" s="664"/>
      <c r="F5" s="206"/>
      <c r="G5" s="664" t="s">
        <v>101</v>
      </c>
      <c r="H5" s="664"/>
      <c r="I5" s="664"/>
      <c r="J5" s="664"/>
      <c r="K5" s="664"/>
      <c r="L5" s="664"/>
      <c r="M5" s="206"/>
      <c r="N5" s="664" t="s">
        <v>102</v>
      </c>
      <c r="O5" s="664"/>
      <c r="P5" s="664"/>
      <c r="Q5" s="664"/>
      <c r="R5" s="664"/>
      <c r="S5" s="664"/>
      <c r="T5" s="663"/>
      <c r="U5" s="664" t="s">
        <v>104</v>
      </c>
    </row>
    <row r="6" spans="1:22" ht="24.95" customHeight="1">
      <c r="A6" s="664"/>
      <c r="B6" s="663"/>
      <c r="C6" s="636"/>
      <c r="D6" s="664" t="s">
        <v>231</v>
      </c>
      <c r="E6" s="664" t="s">
        <v>232</v>
      </c>
      <c r="F6" s="206"/>
      <c r="G6" s="664" t="s">
        <v>157</v>
      </c>
      <c r="H6" s="664"/>
      <c r="I6" s="664" t="s">
        <v>158</v>
      </c>
      <c r="J6" s="664"/>
      <c r="K6" s="664" t="s">
        <v>107</v>
      </c>
      <c r="L6" s="664" t="s">
        <v>48</v>
      </c>
      <c r="M6" s="206"/>
      <c r="N6" s="664" t="s">
        <v>157</v>
      </c>
      <c r="O6" s="664"/>
      <c r="P6" s="664" t="s">
        <v>158</v>
      </c>
      <c r="Q6" s="664"/>
      <c r="R6" s="664" t="s">
        <v>107</v>
      </c>
      <c r="S6" s="664" t="s">
        <v>48</v>
      </c>
      <c r="T6" s="663"/>
      <c r="U6" s="664"/>
    </row>
    <row r="7" spans="1:22" ht="24.95" customHeight="1">
      <c r="A7" s="664"/>
      <c r="B7" s="663"/>
      <c r="C7" s="636"/>
      <c r="D7" s="664"/>
      <c r="E7" s="664"/>
      <c r="F7" s="206"/>
      <c r="G7" s="364" t="s">
        <v>105</v>
      </c>
      <c r="H7" s="364" t="s">
        <v>106</v>
      </c>
      <c r="I7" s="364" t="s">
        <v>105</v>
      </c>
      <c r="J7" s="364" t="s">
        <v>106</v>
      </c>
      <c r="K7" s="664"/>
      <c r="L7" s="664"/>
      <c r="M7" s="206"/>
      <c r="N7" s="364" t="s">
        <v>105</v>
      </c>
      <c r="O7" s="364" t="s">
        <v>106</v>
      </c>
      <c r="P7" s="364" t="s">
        <v>105</v>
      </c>
      <c r="Q7" s="364" t="s">
        <v>106</v>
      </c>
      <c r="R7" s="664"/>
      <c r="S7" s="664"/>
      <c r="T7" s="663"/>
      <c r="U7" s="664"/>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3.25" customHeight="1">
      <c r="A9" s="210" t="s">
        <v>108</v>
      </c>
      <c r="B9" s="207"/>
      <c r="C9" s="211">
        <v>1808</v>
      </c>
      <c r="D9" s="212">
        <v>256</v>
      </c>
      <c r="E9" s="213">
        <v>0.1416</v>
      </c>
      <c r="F9" s="207"/>
      <c r="G9" s="214">
        <v>497</v>
      </c>
      <c r="H9" s="212">
        <v>47</v>
      </c>
      <c r="I9" s="215">
        <v>1230</v>
      </c>
      <c r="J9" s="212">
        <v>65</v>
      </c>
      <c r="K9" s="215">
        <v>1839</v>
      </c>
      <c r="L9" s="213">
        <v>0.89098837209302328</v>
      </c>
      <c r="M9" s="207"/>
      <c r="N9" s="214">
        <v>101</v>
      </c>
      <c r="O9" s="212">
        <v>13</v>
      </c>
      <c r="P9" s="212">
        <v>99</v>
      </c>
      <c r="Q9" s="212">
        <v>12</v>
      </c>
      <c r="R9" s="212">
        <v>225</v>
      </c>
      <c r="S9" s="213">
        <v>0.10901162790697674</v>
      </c>
      <c r="T9" s="207"/>
      <c r="U9" s="216">
        <v>2064</v>
      </c>
    </row>
    <row r="10" spans="1:22" ht="23.25" customHeight="1">
      <c r="A10" s="365"/>
      <c r="B10" s="366"/>
      <c r="C10" s="367"/>
      <c r="D10" s="368"/>
      <c r="E10" s="369"/>
      <c r="F10" s="366"/>
      <c r="G10" s="367"/>
      <c r="H10" s="368"/>
      <c r="I10" s="368"/>
      <c r="J10" s="368"/>
      <c r="K10" s="368"/>
      <c r="L10" s="370"/>
      <c r="M10" s="366"/>
      <c r="N10" s="367"/>
      <c r="O10" s="368"/>
      <c r="P10" s="368"/>
      <c r="Q10" s="368"/>
      <c r="R10" s="368"/>
      <c r="S10" s="370"/>
      <c r="T10" s="366"/>
      <c r="U10" s="365"/>
    </row>
    <row r="11" spans="1:22" ht="23.25" customHeight="1">
      <c r="A11" s="371" t="s">
        <v>233</v>
      </c>
      <c r="B11" s="372"/>
      <c r="C11" s="373">
        <v>1123</v>
      </c>
      <c r="D11" s="374">
        <v>190</v>
      </c>
      <c r="E11" s="375">
        <v>0.16919999999999999</v>
      </c>
      <c r="F11" s="372"/>
      <c r="G11" s="376">
        <v>488</v>
      </c>
      <c r="H11" s="374"/>
      <c r="I11" s="374">
        <v>679</v>
      </c>
      <c r="J11" s="374"/>
      <c r="K11" s="377">
        <v>1167</v>
      </c>
      <c r="L11" s="375">
        <v>0.88880426504188881</v>
      </c>
      <c r="M11" s="372"/>
      <c r="N11" s="376">
        <v>99</v>
      </c>
      <c r="O11" s="374"/>
      <c r="P11" s="374">
        <v>47</v>
      </c>
      <c r="Q11" s="374"/>
      <c r="R11" s="374">
        <v>146</v>
      </c>
      <c r="S11" s="375">
        <v>0.11119573495811119</v>
      </c>
      <c r="T11" s="372"/>
      <c r="U11" s="165">
        <v>1313</v>
      </c>
    </row>
    <row r="12" spans="1:22" ht="23.25" customHeight="1">
      <c r="A12" s="371" t="s">
        <v>234</v>
      </c>
      <c r="B12" s="372"/>
      <c r="C12" s="376">
        <v>565</v>
      </c>
      <c r="D12" s="374">
        <v>49</v>
      </c>
      <c r="E12" s="375">
        <v>8.6699999999999999E-2</v>
      </c>
      <c r="F12" s="372"/>
      <c r="G12" s="376">
        <v>9</v>
      </c>
      <c r="H12" s="374"/>
      <c r="I12" s="374">
        <v>551</v>
      </c>
      <c r="J12" s="374"/>
      <c r="K12" s="374">
        <v>560</v>
      </c>
      <c r="L12" s="375">
        <v>0.91205211726384361</v>
      </c>
      <c r="M12" s="372"/>
      <c r="N12" s="376">
        <v>2</v>
      </c>
      <c r="O12" s="374"/>
      <c r="P12" s="374">
        <v>52</v>
      </c>
      <c r="Q12" s="374"/>
      <c r="R12" s="374">
        <v>54</v>
      </c>
      <c r="S12" s="375">
        <v>8.7947882736156349E-2</v>
      </c>
      <c r="T12" s="372"/>
      <c r="U12" s="378">
        <v>614</v>
      </c>
    </row>
    <row r="13" spans="1:22" ht="23.25" customHeight="1">
      <c r="A13" s="371" t="s">
        <v>235</v>
      </c>
      <c r="B13" s="372"/>
      <c r="C13" s="376">
        <v>120</v>
      </c>
      <c r="D13" s="374">
        <v>17</v>
      </c>
      <c r="E13" s="375">
        <v>0.14169999999999999</v>
      </c>
      <c r="F13" s="372"/>
      <c r="G13" s="376"/>
      <c r="H13" s="374">
        <v>47</v>
      </c>
      <c r="I13" s="374"/>
      <c r="J13" s="374">
        <v>65</v>
      </c>
      <c r="K13" s="374">
        <v>112</v>
      </c>
      <c r="L13" s="375">
        <v>0.81751824817518259</v>
      </c>
      <c r="M13" s="372"/>
      <c r="N13" s="376"/>
      <c r="O13" s="374">
        <v>13</v>
      </c>
      <c r="P13" s="374"/>
      <c r="Q13" s="374">
        <v>12</v>
      </c>
      <c r="R13" s="374">
        <v>25</v>
      </c>
      <c r="S13" s="375">
        <v>0.18248175182481752</v>
      </c>
      <c r="T13" s="372"/>
      <c r="U13" s="378">
        <v>137</v>
      </c>
    </row>
    <row r="14" spans="1:22" ht="23.25" customHeight="1">
      <c r="A14" s="365"/>
      <c r="B14" s="366"/>
      <c r="C14" s="367"/>
      <c r="D14" s="368"/>
      <c r="E14" s="369"/>
      <c r="F14" s="366"/>
      <c r="G14" s="367"/>
      <c r="H14" s="368"/>
      <c r="I14" s="368"/>
      <c r="J14" s="368"/>
      <c r="K14" s="368"/>
      <c r="L14" s="370"/>
      <c r="M14" s="366"/>
      <c r="N14" s="367"/>
      <c r="O14" s="368"/>
      <c r="P14" s="368"/>
      <c r="Q14" s="368"/>
      <c r="R14" s="368"/>
      <c r="S14" s="370"/>
      <c r="T14" s="366"/>
      <c r="U14" s="365"/>
    </row>
    <row r="15" spans="1:22" ht="23.25" customHeight="1">
      <c r="A15" s="210" t="s">
        <v>109</v>
      </c>
      <c r="B15" s="207"/>
      <c r="C15" s="211">
        <v>16065</v>
      </c>
      <c r="D15" s="215">
        <v>-2507</v>
      </c>
      <c r="E15" s="213">
        <v>-0.15609999999999999</v>
      </c>
      <c r="F15" s="207"/>
      <c r="G15" s="211">
        <v>4989</v>
      </c>
      <c r="H15" s="212">
        <v>237</v>
      </c>
      <c r="I15" s="215">
        <v>5677</v>
      </c>
      <c r="J15" s="212">
        <v>205</v>
      </c>
      <c r="K15" s="215">
        <v>11108</v>
      </c>
      <c r="L15" s="213">
        <v>0.81929488125092187</v>
      </c>
      <c r="M15" s="207"/>
      <c r="N15" s="211">
        <v>1407</v>
      </c>
      <c r="O15" s="212">
        <v>120</v>
      </c>
      <c r="P15" s="212">
        <v>843</v>
      </c>
      <c r="Q15" s="212">
        <v>80</v>
      </c>
      <c r="R15" s="215">
        <v>2450</v>
      </c>
      <c r="S15" s="213">
        <v>0.18070511874907805</v>
      </c>
      <c r="T15" s="207"/>
      <c r="U15" s="216">
        <v>13558</v>
      </c>
    </row>
    <row r="16" spans="1:22" ht="23.25" customHeight="1">
      <c r="A16" s="365"/>
      <c r="B16" s="366"/>
      <c r="C16" s="367"/>
      <c r="D16" s="368"/>
      <c r="E16" s="369"/>
      <c r="F16" s="366"/>
      <c r="G16" s="367"/>
      <c r="H16" s="368"/>
      <c r="I16" s="368"/>
      <c r="J16" s="368"/>
      <c r="K16" s="368"/>
      <c r="L16" s="370"/>
      <c r="M16" s="366"/>
      <c r="N16" s="367"/>
      <c r="O16" s="368"/>
      <c r="P16" s="368"/>
      <c r="Q16" s="368"/>
      <c r="R16" s="368"/>
      <c r="S16" s="370"/>
      <c r="T16" s="366"/>
      <c r="U16" s="365"/>
    </row>
    <row r="17" spans="1:21" ht="23.25" customHeight="1">
      <c r="A17" s="371" t="s">
        <v>236</v>
      </c>
      <c r="B17" s="372"/>
      <c r="C17" s="373">
        <v>4608</v>
      </c>
      <c r="D17" s="377">
        <v>-2771</v>
      </c>
      <c r="E17" s="375">
        <v>-0.60129999999999995</v>
      </c>
      <c r="F17" s="372"/>
      <c r="G17" s="376">
        <v>180</v>
      </c>
      <c r="H17" s="374"/>
      <c r="I17" s="377">
        <v>1351</v>
      </c>
      <c r="J17" s="374"/>
      <c r="K17" s="377">
        <v>1531</v>
      </c>
      <c r="L17" s="375">
        <v>0.83342406096897126</v>
      </c>
      <c r="M17" s="372"/>
      <c r="N17" s="376">
        <v>52</v>
      </c>
      <c r="O17" s="374"/>
      <c r="P17" s="374">
        <v>254</v>
      </c>
      <c r="Q17" s="374"/>
      <c r="R17" s="374">
        <v>306</v>
      </c>
      <c r="S17" s="375">
        <v>0.16657593903102885</v>
      </c>
      <c r="T17" s="372"/>
      <c r="U17" s="165">
        <v>1837</v>
      </c>
    </row>
    <row r="18" spans="1:21" ht="23.25" customHeight="1">
      <c r="A18" s="371" t="s">
        <v>237</v>
      </c>
      <c r="B18" s="372"/>
      <c r="C18" s="373">
        <v>2556</v>
      </c>
      <c r="D18" s="374">
        <v>749</v>
      </c>
      <c r="E18" s="375">
        <v>0.29299999999999998</v>
      </c>
      <c r="F18" s="372"/>
      <c r="G18" s="373">
        <v>1633</v>
      </c>
      <c r="H18" s="374">
        <v>110</v>
      </c>
      <c r="I18" s="374">
        <v>506</v>
      </c>
      <c r="J18" s="374">
        <v>125</v>
      </c>
      <c r="K18" s="377">
        <v>2374</v>
      </c>
      <c r="L18" s="375">
        <v>0.71830559757942514</v>
      </c>
      <c r="M18" s="372"/>
      <c r="N18" s="376">
        <v>739</v>
      </c>
      <c r="O18" s="374">
        <v>77</v>
      </c>
      <c r="P18" s="374">
        <v>94</v>
      </c>
      <c r="Q18" s="374">
        <v>21</v>
      </c>
      <c r="R18" s="374">
        <v>931</v>
      </c>
      <c r="S18" s="375">
        <v>0.28169440242057492</v>
      </c>
      <c r="T18" s="372"/>
      <c r="U18" s="165">
        <v>3305</v>
      </c>
    </row>
    <row r="19" spans="1:21" ht="23.25" customHeight="1">
      <c r="A19" s="371" t="s">
        <v>238</v>
      </c>
      <c r="B19" s="372"/>
      <c r="C19" s="373">
        <v>1780</v>
      </c>
      <c r="D19" s="374">
        <v>177</v>
      </c>
      <c r="E19" s="375">
        <v>9.9400000000000002E-2</v>
      </c>
      <c r="F19" s="372"/>
      <c r="G19" s="373">
        <v>1378</v>
      </c>
      <c r="H19" s="374">
        <v>81</v>
      </c>
      <c r="I19" s="374">
        <v>196</v>
      </c>
      <c r="J19" s="374">
        <v>31</v>
      </c>
      <c r="K19" s="377">
        <v>1686</v>
      </c>
      <c r="L19" s="375">
        <v>0.86152273888605013</v>
      </c>
      <c r="M19" s="372"/>
      <c r="N19" s="376">
        <v>152</v>
      </c>
      <c r="O19" s="374">
        <v>15</v>
      </c>
      <c r="P19" s="374">
        <v>66</v>
      </c>
      <c r="Q19" s="374">
        <v>38</v>
      </c>
      <c r="R19" s="374">
        <v>271</v>
      </c>
      <c r="S19" s="375">
        <v>0.13847726111394992</v>
      </c>
      <c r="T19" s="372"/>
      <c r="U19" s="165">
        <v>1957</v>
      </c>
    </row>
    <row r="20" spans="1:21" ht="23.25" customHeight="1">
      <c r="A20" s="371" t="s">
        <v>239</v>
      </c>
      <c r="B20" s="372"/>
      <c r="C20" s="373">
        <v>5922</v>
      </c>
      <c r="D20" s="374">
        <v>-824</v>
      </c>
      <c r="E20" s="375">
        <v>-0.1391</v>
      </c>
      <c r="F20" s="372"/>
      <c r="G20" s="373">
        <v>1233</v>
      </c>
      <c r="H20" s="374"/>
      <c r="I20" s="377">
        <v>3259</v>
      </c>
      <c r="J20" s="374"/>
      <c r="K20" s="377">
        <v>4492</v>
      </c>
      <c r="L20" s="375">
        <v>0.88112985484503725</v>
      </c>
      <c r="M20" s="372"/>
      <c r="N20" s="376">
        <v>317</v>
      </c>
      <c r="O20" s="374"/>
      <c r="P20" s="374">
        <v>289</v>
      </c>
      <c r="Q20" s="374"/>
      <c r="R20" s="374">
        <v>606</v>
      </c>
      <c r="S20" s="375">
        <v>0.11887014515496273</v>
      </c>
      <c r="T20" s="372"/>
      <c r="U20" s="165">
        <v>5098</v>
      </c>
    </row>
    <row r="21" spans="1:21" ht="23.25" customHeight="1">
      <c r="A21" s="371" t="s">
        <v>240</v>
      </c>
      <c r="B21" s="372"/>
      <c r="C21" s="373">
        <v>1199</v>
      </c>
      <c r="D21" s="374">
        <v>162</v>
      </c>
      <c r="E21" s="375">
        <v>0.1351</v>
      </c>
      <c r="F21" s="372"/>
      <c r="G21" s="376">
        <v>565</v>
      </c>
      <c r="H21" s="374">
        <v>46</v>
      </c>
      <c r="I21" s="374">
        <v>365</v>
      </c>
      <c r="J21" s="374">
        <v>49</v>
      </c>
      <c r="K21" s="377">
        <v>1025</v>
      </c>
      <c r="L21" s="375">
        <v>0.75312270389419533</v>
      </c>
      <c r="M21" s="372"/>
      <c r="N21" s="376">
        <v>147</v>
      </c>
      <c r="O21" s="374">
        <v>28</v>
      </c>
      <c r="P21" s="374">
        <v>140</v>
      </c>
      <c r="Q21" s="374">
        <v>21</v>
      </c>
      <c r="R21" s="374">
        <v>336</v>
      </c>
      <c r="S21" s="375">
        <v>0.24687729610580456</v>
      </c>
      <c r="T21" s="372"/>
      <c r="U21" s="165">
        <v>1361</v>
      </c>
    </row>
    <row r="22" spans="1:21" ht="23.25" customHeight="1">
      <c r="A22" s="365"/>
      <c r="B22" s="366"/>
      <c r="C22" s="367"/>
      <c r="D22" s="368"/>
      <c r="E22" s="369"/>
      <c r="F22" s="366"/>
      <c r="G22" s="367"/>
      <c r="H22" s="368"/>
      <c r="I22" s="368"/>
      <c r="J22" s="368"/>
      <c r="K22" s="368"/>
      <c r="L22" s="370"/>
      <c r="M22" s="366"/>
      <c r="N22" s="367"/>
      <c r="O22" s="368"/>
      <c r="P22" s="368"/>
      <c r="Q22" s="368"/>
      <c r="R22" s="368"/>
      <c r="S22" s="370"/>
      <c r="T22" s="366"/>
      <c r="U22" s="365"/>
    </row>
    <row r="23" spans="1:21" ht="23.25" customHeight="1">
      <c r="A23" s="210" t="s">
        <v>110</v>
      </c>
      <c r="B23" s="207"/>
      <c r="C23" s="211">
        <v>1909</v>
      </c>
      <c r="D23" s="212">
        <v>-658</v>
      </c>
      <c r="E23" s="213">
        <v>-0.34470000000000001</v>
      </c>
      <c r="F23" s="207"/>
      <c r="G23" s="214">
        <v>434</v>
      </c>
      <c r="H23" s="212">
        <v>13</v>
      </c>
      <c r="I23" s="212">
        <v>666</v>
      </c>
      <c r="J23" s="212">
        <v>13</v>
      </c>
      <c r="K23" s="215">
        <v>1126</v>
      </c>
      <c r="L23" s="213">
        <v>0.9000799360511591</v>
      </c>
      <c r="M23" s="207"/>
      <c r="N23" s="214">
        <v>45</v>
      </c>
      <c r="O23" s="212">
        <v>6</v>
      </c>
      <c r="P23" s="212">
        <v>70</v>
      </c>
      <c r="Q23" s="212">
        <v>4</v>
      </c>
      <c r="R23" s="212">
        <v>125</v>
      </c>
      <c r="S23" s="213">
        <v>9.992006394884094E-2</v>
      </c>
      <c r="T23" s="207"/>
      <c r="U23" s="216">
        <v>1251</v>
      </c>
    </row>
    <row r="24" spans="1:21" ht="23.25" customHeight="1">
      <c r="A24" s="365"/>
      <c r="B24" s="366"/>
      <c r="C24" s="367"/>
      <c r="D24" s="368"/>
      <c r="E24" s="369"/>
      <c r="F24" s="366"/>
      <c r="G24" s="367"/>
      <c r="H24" s="368"/>
      <c r="I24" s="368"/>
      <c r="J24" s="368"/>
      <c r="K24" s="368"/>
      <c r="L24" s="370"/>
      <c r="M24" s="366"/>
      <c r="N24" s="367"/>
      <c r="O24" s="368"/>
      <c r="P24" s="368"/>
      <c r="Q24" s="368"/>
      <c r="R24" s="368"/>
      <c r="S24" s="370"/>
      <c r="T24" s="366"/>
      <c r="U24" s="365"/>
    </row>
    <row r="25" spans="1:21" ht="23.25" customHeight="1">
      <c r="A25" s="371" t="s">
        <v>241</v>
      </c>
      <c r="B25" s="372"/>
      <c r="C25" s="376">
        <v>728</v>
      </c>
      <c r="D25" s="374">
        <v>-164</v>
      </c>
      <c r="E25" s="375">
        <v>-0.2253</v>
      </c>
      <c r="F25" s="372"/>
      <c r="G25" s="376">
        <v>144</v>
      </c>
      <c r="H25" s="374">
        <v>13</v>
      </c>
      <c r="I25" s="374">
        <v>283</v>
      </c>
      <c r="J25" s="374">
        <v>13</v>
      </c>
      <c r="K25" s="374">
        <v>453</v>
      </c>
      <c r="L25" s="375">
        <v>0.80319148936170204</v>
      </c>
      <c r="M25" s="372"/>
      <c r="N25" s="376">
        <v>43</v>
      </c>
      <c r="O25" s="374">
        <v>6</v>
      </c>
      <c r="P25" s="374">
        <v>58</v>
      </c>
      <c r="Q25" s="374">
        <v>4</v>
      </c>
      <c r="R25" s="374">
        <v>111</v>
      </c>
      <c r="S25" s="375">
        <v>0.19680851063829788</v>
      </c>
      <c r="T25" s="372"/>
      <c r="U25" s="378">
        <v>564</v>
      </c>
    </row>
    <row r="26" spans="1:21" ht="23.25" customHeight="1">
      <c r="A26" s="371" t="s">
        <v>242</v>
      </c>
      <c r="B26" s="372"/>
      <c r="C26" s="376">
        <v>887</v>
      </c>
      <c r="D26" s="374">
        <v>-446</v>
      </c>
      <c r="E26" s="375">
        <v>-0.50280000000000002</v>
      </c>
      <c r="F26" s="372"/>
      <c r="G26" s="376">
        <v>220</v>
      </c>
      <c r="H26" s="374"/>
      <c r="I26" s="374">
        <v>209</v>
      </c>
      <c r="J26" s="374"/>
      <c r="K26" s="374">
        <v>429</v>
      </c>
      <c r="L26" s="375">
        <v>0.97278911564625847</v>
      </c>
      <c r="M26" s="372"/>
      <c r="N26" s="376">
        <v>2</v>
      </c>
      <c r="O26" s="374"/>
      <c r="P26" s="374">
        <v>10</v>
      </c>
      <c r="Q26" s="374"/>
      <c r="R26" s="374">
        <v>12</v>
      </c>
      <c r="S26" s="375">
        <v>2.7210884353741496E-2</v>
      </c>
      <c r="T26" s="372"/>
      <c r="U26" s="378">
        <v>441</v>
      </c>
    </row>
    <row r="27" spans="1:21" ht="23.25" customHeight="1">
      <c r="A27" s="371" t="s">
        <v>243</v>
      </c>
      <c r="B27" s="372"/>
      <c r="C27" s="376">
        <v>153</v>
      </c>
      <c r="D27" s="374">
        <v>-27</v>
      </c>
      <c r="E27" s="375">
        <v>-0.17649999999999999</v>
      </c>
      <c r="F27" s="372"/>
      <c r="G27" s="376">
        <v>31</v>
      </c>
      <c r="H27" s="374"/>
      <c r="I27" s="374">
        <v>93</v>
      </c>
      <c r="J27" s="374"/>
      <c r="K27" s="374">
        <v>124</v>
      </c>
      <c r="L27" s="375">
        <v>0.98412698412698418</v>
      </c>
      <c r="M27" s="372"/>
      <c r="N27" s="376"/>
      <c r="O27" s="374"/>
      <c r="P27" s="374">
        <v>2</v>
      </c>
      <c r="Q27" s="374"/>
      <c r="R27" s="374">
        <v>2</v>
      </c>
      <c r="S27" s="375">
        <v>1.5873015873015872E-2</v>
      </c>
      <c r="T27" s="372"/>
      <c r="U27" s="378">
        <v>126</v>
      </c>
    </row>
    <row r="28" spans="1:21" ht="23.25" customHeight="1">
      <c r="A28" s="371" t="s">
        <v>244</v>
      </c>
      <c r="B28" s="372"/>
      <c r="C28" s="376">
        <v>141</v>
      </c>
      <c r="D28" s="374">
        <v>-21</v>
      </c>
      <c r="E28" s="375">
        <v>-0.1489</v>
      </c>
      <c r="F28" s="372"/>
      <c r="G28" s="376">
        <v>39</v>
      </c>
      <c r="H28" s="374"/>
      <c r="I28" s="374">
        <v>81</v>
      </c>
      <c r="J28" s="374"/>
      <c r="K28" s="374">
        <v>120</v>
      </c>
      <c r="L28" s="375">
        <v>1</v>
      </c>
      <c r="M28" s="372"/>
      <c r="N28" s="376"/>
      <c r="O28" s="374"/>
      <c r="P28" s="374"/>
      <c r="Q28" s="374"/>
      <c r="R28" s="374">
        <v>0</v>
      </c>
      <c r="S28" s="375">
        <v>0</v>
      </c>
      <c r="T28" s="372"/>
      <c r="U28" s="378">
        <v>120</v>
      </c>
    </row>
    <row r="29" spans="1:21" ht="23.25" customHeight="1">
      <c r="A29" s="365"/>
      <c r="B29" s="366"/>
      <c r="C29" s="367"/>
      <c r="D29" s="368"/>
      <c r="E29" s="369"/>
      <c r="F29" s="366"/>
      <c r="G29" s="367"/>
      <c r="H29" s="368"/>
      <c r="I29" s="368"/>
      <c r="J29" s="368"/>
      <c r="K29" s="368"/>
      <c r="L29" s="370"/>
      <c r="M29" s="366"/>
      <c r="N29" s="367"/>
      <c r="O29" s="368"/>
      <c r="P29" s="368"/>
      <c r="Q29" s="368"/>
      <c r="R29" s="368"/>
      <c r="S29" s="370"/>
      <c r="T29" s="366"/>
      <c r="U29" s="365"/>
    </row>
    <row r="30" spans="1:21" ht="23.25" customHeight="1">
      <c r="A30" s="210" t="s">
        <v>111</v>
      </c>
      <c r="B30" s="207"/>
      <c r="C30" s="211">
        <v>1782</v>
      </c>
      <c r="D30" s="212">
        <v>-775</v>
      </c>
      <c r="E30" s="213">
        <v>-0.43490000000000001</v>
      </c>
      <c r="F30" s="207"/>
      <c r="G30" s="214">
        <v>188</v>
      </c>
      <c r="H30" s="212">
        <v>9</v>
      </c>
      <c r="I30" s="212">
        <v>727</v>
      </c>
      <c r="J30" s="212">
        <v>15</v>
      </c>
      <c r="K30" s="212">
        <v>939</v>
      </c>
      <c r="L30" s="213">
        <v>0.93247269116186682</v>
      </c>
      <c r="M30" s="207"/>
      <c r="N30" s="214">
        <v>23</v>
      </c>
      <c r="O30" s="212">
        <v>3</v>
      </c>
      <c r="P30" s="212">
        <v>39</v>
      </c>
      <c r="Q30" s="212">
        <v>3</v>
      </c>
      <c r="R30" s="212">
        <v>68</v>
      </c>
      <c r="S30" s="213">
        <v>6.7527308838133071E-2</v>
      </c>
      <c r="T30" s="207"/>
      <c r="U30" s="216">
        <v>1007</v>
      </c>
    </row>
    <row r="31" spans="1:21" ht="23.25" customHeight="1">
      <c r="A31" s="365"/>
      <c r="B31" s="366"/>
      <c r="C31" s="367"/>
      <c r="D31" s="368"/>
      <c r="E31" s="369"/>
      <c r="F31" s="366"/>
      <c r="G31" s="367"/>
      <c r="H31" s="368"/>
      <c r="I31" s="368"/>
      <c r="J31" s="368"/>
      <c r="K31" s="368"/>
      <c r="L31" s="370"/>
      <c r="M31" s="366"/>
      <c r="N31" s="367"/>
      <c r="O31" s="368"/>
      <c r="P31" s="368"/>
      <c r="Q31" s="368"/>
      <c r="R31" s="368"/>
      <c r="S31" s="370"/>
      <c r="T31" s="366"/>
      <c r="U31" s="365"/>
    </row>
    <row r="32" spans="1:21" ht="23.25" customHeight="1">
      <c r="A32" s="371" t="s">
        <v>245</v>
      </c>
      <c r="B32" s="372"/>
      <c r="C32" s="373">
        <v>1400</v>
      </c>
      <c r="D32" s="374">
        <v>-640</v>
      </c>
      <c r="E32" s="375">
        <v>-0.45710000000000001</v>
      </c>
      <c r="F32" s="372"/>
      <c r="G32" s="376">
        <v>142</v>
      </c>
      <c r="H32" s="374">
        <v>4</v>
      </c>
      <c r="I32" s="374">
        <v>543</v>
      </c>
      <c r="J32" s="374">
        <v>11</v>
      </c>
      <c r="K32" s="374">
        <v>700</v>
      </c>
      <c r="L32" s="375">
        <v>0.92105263157894735</v>
      </c>
      <c r="M32" s="372"/>
      <c r="N32" s="376">
        <v>22</v>
      </c>
      <c r="O32" s="374">
        <v>3</v>
      </c>
      <c r="P32" s="374">
        <v>32</v>
      </c>
      <c r="Q32" s="374">
        <v>3</v>
      </c>
      <c r="R32" s="374">
        <v>60</v>
      </c>
      <c r="S32" s="375">
        <v>7.8947368421052627E-2</v>
      </c>
      <c r="T32" s="372"/>
      <c r="U32" s="378">
        <v>760</v>
      </c>
    </row>
    <row r="33" spans="1:21" ht="23.25" customHeight="1">
      <c r="A33" s="371" t="s">
        <v>246</v>
      </c>
      <c r="B33" s="372"/>
      <c r="C33" s="376">
        <v>382</v>
      </c>
      <c r="D33" s="374">
        <v>-135</v>
      </c>
      <c r="E33" s="375">
        <v>-0.35339999999999999</v>
      </c>
      <c r="F33" s="372"/>
      <c r="G33" s="376">
        <v>46</v>
      </c>
      <c r="H33" s="374">
        <v>5</v>
      </c>
      <c r="I33" s="374">
        <v>184</v>
      </c>
      <c r="J33" s="374">
        <v>4</v>
      </c>
      <c r="K33" s="374">
        <v>239</v>
      </c>
      <c r="L33" s="375">
        <v>0.96761133603238858</v>
      </c>
      <c r="M33" s="372"/>
      <c r="N33" s="376">
        <v>1</v>
      </c>
      <c r="O33" s="374"/>
      <c r="P33" s="374">
        <v>7</v>
      </c>
      <c r="Q33" s="374"/>
      <c r="R33" s="374">
        <v>8</v>
      </c>
      <c r="S33" s="375">
        <v>3.2388663967611336E-2</v>
      </c>
      <c r="T33" s="372"/>
      <c r="U33" s="378">
        <v>247</v>
      </c>
    </row>
    <row r="34" spans="1:21" ht="23.25" customHeight="1">
      <c r="A34" s="365"/>
      <c r="B34" s="366"/>
      <c r="C34" s="367"/>
      <c r="D34" s="368"/>
      <c r="E34" s="369"/>
      <c r="F34" s="366"/>
      <c r="G34" s="367"/>
      <c r="H34" s="368"/>
      <c r="I34" s="368"/>
      <c r="J34" s="368"/>
      <c r="K34" s="368"/>
      <c r="L34" s="370"/>
      <c r="M34" s="366"/>
      <c r="N34" s="367"/>
      <c r="O34" s="368"/>
      <c r="P34" s="368"/>
      <c r="Q34" s="368"/>
      <c r="R34" s="368"/>
      <c r="S34" s="370"/>
      <c r="T34" s="366"/>
      <c r="U34" s="365"/>
    </row>
    <row r="35" spans="1:21" ht="23.25" customHeight="1">
      <c r="A35" s="210" t="s">
        <v>114</v>
      </c>
      <c r="B35" s="207"/>
      <c r="C35" s="211">
        <v>4610</v>
      </c>
      <c r="D35" s="212">
        <v>920</v>
      </c>
      <c r="E35" s="213">
        <v>0.1996</v>
      </c>
      <c r="F35" s="207"/>
      <c r="G35" s="211">
        <v>2319</v>
      </c>
      <c r="H35" s="212">
        <v>173</v>
      </c>
      <c r="I35" s="215">
        <v>2709</v>
      </c>
      <c r="J35" s="212">
        <v>84</v>
      </c>
      <c r="K35" s="215">
        <v>5285</v>
      </c>
      <c r="L35" s="213">
        <v>0.95569620253164556</v>
      </c>
      <c r="M35" s="207"/>
      <c r="N35" s="214">
        <v>73</v>
      </c>
      <c r="O35" s="212">
        <v>2</v>
      </c>
      <c r="P35" s="212">
        <v>156</v>
      </c>
      <c r="Q35" s="212">
        <v>14</v>
      </c>
      <c r="R35" s="212">
        <v>245</v>
      </c>
      <c r="S35" s="213">
        <v>4.4303797468354424E-2</v>
      </c>
      <c r="T35" s="207"/>
      <c r="U35" s="216">
        <v>5530</v>
      </c>
    </row>
    <row r="36" spans="1:21" ht="23.25" customHeight="1">
      <c r="A36" s="365"/>
      <c r="B36" s="366"/>
      <c r="C36" s="367"/>
      <c r="D36" s="368"/>
      <c r="E36" s="369"/>
      <c r="F36" s="366"/>
      <c r="G36" s="367"/>
      <c r="H36" s="368"/>
      <c r="I36" s="368"/>
      <c r="J36" s="368"/>
      <c r="K36" s="368"/>
      <c r="L36" s="370"/>
      <c r="M36" s="366"/>
      <c r="N36" s="367"/>
      <c r="O36" s="368"/>
      <c r="P36" s="368"/>
      <c r="Q36" s="368"/>
      <c r="R36" s="368"/>
      <c r="S36" s="370"/>
      <c r="T36" s="366"/>
      <c r="U36" s="365"/>
    </row>
    <row r="37" spans="1:21" ht="23.25" customHeight="1">
      <c r="A37" s="371" t="s">
        <v>247</v>
      </c>
      <c r="B37" s="372"/>
      <c r="C37" s="373">
        <v>1780</v>
      </c>
      <c r="D37" s="374">
        <v>50</v>
      </c>
      <c r="E37" s="375">
        <v>2.81E-2</v>
      </c>
      <c r="F37" s="372"/>
      <c r="G37" s="376">
        <v>737</v>
      </c>
      <c r="H37" s="374">
        <v>93</v>
      </c>
      <c r="I37" s="374">
        <v>839</v>
      </c>
      <c r="J37" s="374">
        <v>50</v>
      </c>
      <c r="K37" s="377">
        <v>1719</v>
      </c>
      <c r="L37" s="375">
        <v>0.93934426229508194</v>
      </c>
      <c r="M37" s="372"/>
      <c r="N37" s="376">
        <v>28</v>
      </c>
      <c r="O37" s="374">
        <v>1</v>
      </c>
      <c r="P37" s="374">
        <v>74</v>
      </c>
      <c r="Q37" s="374">
        <v>8</v>
      </c>
      <c r="R37" s="374">
        <v>111</v>
      </c>
      <c r="S37" s="375">
        <v>6.0655737704918035E-2</v>
      </c>
      <c r="T37" s="372"/>
      <c r="U37" s="165">
        <v>1830</v>
      </c>
    </row>
    <row r="38" spans="1:21" ht="23.25" customHeight="1">
      <c r="A38" s="371" t="s">
        <v>248</v>
      </c>
      <c r="B38" s="372"/>
      <c r="C38" s="376">
        <v>910</v>
      </c>
      <c r="D38" s="374">
        <v>175</v>
      </c>
      <c r="E38" s="375">
        <v>0.1923</v>
      </c>
      <c r="F38" s="372"/>
      <c r="G38" s="376">
        <v>301</v>
      </c>
      <c r="H38" s="374"/>
      <c r="I38" s="374">
        <v>665</v>
      </c>
      <c r="J38" s="374"/>
      <c r="K38" s="374">
        <v>966</v>
      </c>
      <c r="L38" s="375">
        <v>0.89032258064516123</v>
      </c>
      <c r="M38" s="372"/>
      <c r="N38" s="376">
        <v>45</v>
      </c>
      <c r="O38" s="374"/>
      <c r="P38" s="374">
        <v>74</v>
      </c>
      <c r="Q38" s="374"/>
      <c r="R38" s="374">
        <v>119</v>
      </c>
      <c r="S38" s="375">
        <v>0.1096774193548387</v>
      </c>
      <c r="T38" s="372"/>
      <c r="U38" s="165">
        <v>1085</v>
      </c>
    </row>
    <row r="39" spans="1:21" ht="23.25" customHeight="1">
      <c r="A39" s="371" t="s">
        <v>249</v>
      </c>
      <c r="B39" s="372"/>
      <c r="C39" s="376">
        <v>276</v>
      </c>
      <c r="D39" s="374">
        <v>152</v>
      </c>
      <c r="E39" s="375">
        <v>0.55069999999999997</v>
      </c>
      <c r="F39" s="372"/>
      <c r="G39" s="376">
        <v>138</v>
      </c>
      <c r="H39" s="374">
        <v>42</v>
      </c>
      <c r="I39" s="374">
        <v>229</v>
      </c>
      <c r="J39" s="374">
        <v>17</v>
      </c>
      <c r="K39" s="374">
        <v>426</v>
      </c>
      <c r="L39" s="375">
        <v>0.99532710280373837</v>
      </c>
      <c r="M39" s="372"/>
      <c r="N39" s="376"/>
      <c r="O39" s="374"/>
      <c r="P39" s="374">
        <v>2</v>
      </c>
      <c r="Q39" s="374"/>
      <c r="R39" s="374">
        <v>2</v>
      </c>
      <c r="S39" s="375">
        <v>4.6728971962616819E-3</v>
      </c>
      <c r="T39" s="372"/>
      <c r="U39" s="378">
        <v>428</v>
      </c>
    </row>
    <row r="40" spans="1:21" ht="23.25" customHeight="1">
      <c r="A40" s="371" t="s">
        <v>250</v>
      </c>
      <c r="B40" s="372"/>
      <c r="C40" s="376">
        <v>200</v>
      </c>
      <c r="D40" s="374">
        <v>16</v>
      </c>
      <c r="E40" s="375">
        <v>0.08</v>
      </c>
      <c r="F40" s="372"/>
      <c r="G40" s="376">
        <v>88</v>
      </c>
      <c r="H40" s="374">
        <v>1</v>
      </c>
      <c r="I40" s="374">
        <v>124</v>
      </c>
      <c r="J40" s="374"/>
      <c r="K40" s="374">
        <v>213</v>
      </c>
      <c r="L40" s="375">
        <v>0.98611111111111116</v>
      </c>
      <c r="M40" s="372"/>
      <c r="N40" s="376"/>
      <c r="O40" s="374"/>
      <c r="P40" s="374">
        <v>3</v>
      </c>
      <c r="Q40" s="374"/>
      <c r="R40" s="374">
        <v>3</v>
      </c>
      <c r="S40" s="375">
        <v>1.3888888888888888E-2</v>
      </c>
      <c r="T40" s="372"/>
      <c r="U40" s="378">
        <v>216</v>
      </c>
    </row>
    <row r="41" spans="1:21" ht="23.25" customHeight="1">
      <c r="A41" s="371" t="s">
        <v>251</v>
      </c>
      <c r="B41" s="372"/>
      <c r="C41" s="376">
        <v>240</v>
      </c>
      <c r="D41" s="374">
        <v>57</v>
      </c>
      <c r="E41" s="375">
        <v>0.23749999999999999</v>
      </c>
      <c r="F41" s="372"/>
      <c r="G41" s="376">
        <v>188</v>
      </c>
      <c r="H41" s="374"/>
      <c r="I41" s="374">
        <v>109</v>
      </c>
      <c r="J41" s="374"/>
      <c r="K41" s="374">
        <v>297</v>
      </c>
      <c r="L41" s="375">
        <v>1</v>
      </c>
      <c r="M41" s="372"/>
      <c r="N41" s="376"/>
      <c r="O41" s="374"/>
      <c r="P41" s="374"/>
      <c r="Q41" s="374"/>
      <c r="R41" s="374">
        <v>0</v>
      </c>
      <c r="S41" s="375">
        <v>0</v>
      </c>
      <c r="T41" s="372"/>
      <c r="U41" s="378">
        <v>297</v>
      </c>
    </row>
    <row r="42" spans="1:21" ht="23.25" customHeight="1">
      <c r="A42" s="371" t="s">
        <v>252</v>
      </c>
      <c r="B42" s="372"/>
      <c r="C42" s="376">
        <v>138</v>
      </c>
      <c r="D42" s="374">
        <v>125</v>
      </c>
      <c r="E42" s="375">
        <v>0.90580000000000005</v>
      </c>
      <c r="F42" s="372"/>
      <c r="G42" s="376">
        <v>72</v>
      </c>
      <c r="H42" s="374"/>
      <c r="I42" s="374">
        <v>190</v>
      </c>
      <c r="J42" s="374"/>
      <c r="K42" s="374">
        <v>262</v>
      </c>
      <c r="L42" s="375">
        <v>0.99619771863117879</v>
      </c>
      <c r="M42" s="372"/>
      <c r="N42" s="376"/>
      <c r="O42" s="374"/>
      <c r="P42" s="374">
        <v>1</v>
      </c>
      <c r="Q42" s="374"/>
      <c r="R42" s="374">
        <v>1</v>
      </c>
      <c r="S42" s="375">
        <v>3.8022813688212923E-3</v>
      </c>
      <c r="T42" s="372"/>
      <c r="U42" s="378">
        <v>263</v>
      </c>
    </row>
    <row r="43" spans="1:21" ht="23.25" customHeight="1">
      <c r="A43" s="371" t="s">
        <v>253</v>
      </c>
      <c r="B43" s="372"/>
      <c r="C43" s="376">
        <v>124</v>
      </c>
      <c r="D43" s="374">
        <v>41</v>
      </c>
      <c r="E43" s="375">
        <v>0.3306</v>
      </c>
      <c r="F43" s="372"/>
      <c r="G43" s="376">
        <v>68</v>
      </c>
      <c r="H43" s="374"/>
      <c r="I43" s="374">
        <v>97</v>
      </c>
      <c r="J43" s="374"/>
      <c r="K43" s="374">
        <v>165</v>
      </c>
      <c r="L43" s="375">
        <v>1</v>
      </c>
      <c r="M43" s="372"/>
      <c r="N43" s="376"/>
      <c r="O43" s="374"/>
      <c r="P43" s="374"/>
      <c r="Q43" s="374"/>
      <c r="R43" s="374">
        <v>0</v>
      </c>
      <c r="S43" s="375">
        <v>0</v>
      </c>
      <c r="T43" s="372"/>
      <c r="U43" s="378">
        <v>165</v>
      </c>
    </row>
    <row r="44" spans="1:21" ht="23.25" customHeight="1">
      <c r="A44" s="371" t="s">
        <v>254</v>
      </c>
      <c r="B44" s="372"/>
      <c r="C44" s="376">
        <v>120</v>
      </c>
      <c r="D44" s="374">
        <v>335</v>
      </c>
      <c r="E44" s="375">
        <v>2.7917000000000001</v>
      </c>
      <c r="F44" s="372"/>
      <c r="G44" s="376">
        <v>385</v>
      </c>
      <c r="H44" s="374"/>
      <c r="I44" s="374">
        <v>69</v>
      </c>
      <c r="J44" s="374"/>
      <c r="K44" s="374">
        <v>454</v>
      </c>
      <c r="L44" s="375">
        <v>0.99780219780219781</v>
      </c>
      <c r="M44" s="372"/>
      <c r="N44" s="376"/>
      <c r="O44" s="374"/>
      <c r="P44" s="374">
        <v>1</v>
      </c>
      <c r="Q44" s="374"/>
      <c r="R44" s="374">
        <v>1</v>
      </c>
      <c r="S44" s="375">
        <v>2.1978021978021978E-3</v>
      </c>
      <c r="T44" s="372"/>
      <c r="U44" s="378">
        <v>455</v>
      </c>
    </row>
    <row r="45" spans="1:21" ht="23.25" customHeight="1">
      <c r="A45" s="371" t="s">
        <v>255</v>
      </c>
      <c r="B45" s="372"/>
      <c r="C45" s="376">
        <v>200</v>
      </c>
      <c r="D45" s="374">
        <v>-200</v>
      </c>
      <c r="E45" s="375">
        <v>-1</v>
      </c>
      <c r="F45" s="372"/>
      <c r="G45" s="376"/>
      <c r="H45" s="374"/>
      <c r="I45" s="374"/>
      <c r="J45" s="374"/>
      <c r="K45" s="374">
        <v>0</v>
      </c>
      <c r="L45" s="375" t="s">
        <v>504</v>
      </c>
      <c r="M45" s="372"/>
      <c r="N45" s="376"/>
      <c r="O45" s="374"/>
      <c r="P45" s="374"/>
      <c r="Q45" s="374"/>
      <c r="R45" s="374">
        <v>0</v>
      </c>
      <c r="S45" s="375" t="s">
        <v>504</v>
      </c>
      <c r="T45" s="372"/>
      <c r="U45" s="378">
        <v>0</v>
      </c>
    </row>
    <row r="46" spans="1:21" ht="23.25" customHeight="1">
      <c r="A46" s="371" t="s">
        <v>256</v>
      </c>
      <c r="B46" s="372"/>
      <c r="C46" s="376">
        <v>120</v>
      </c>
      <c r="D46" s="374">
        <v>189</v>
      </c>
      <c r="E46" s="375">
        <v>1.575</v>
      </c>
      <c r="F46" s="372"/>
      <c r="G46" s="376">
        <v>121</v>
      </c>
      <c r="H46" s="374"/>
      <c r="I46" s="374">
        <v>188</v>
      </c>
      <c r="J46" s="374"/>
      <c r="K46" s="374">
        <v>309</v>
      </c>
      <c r="L46" s="375">
        <v>1</v>
      </c>
      <c r="M46" s="372"/>
      <c r="N46" s="376"/>
      <c r="O46" s="374"/>
      <c r="P46" s="374"/>
      <c r="Q46" s="374"/>
      <c r="R46" s="374">
        <v>0</v>
      </c>
      <c r="S46" s="375">
        <v>0</v>
      </c>
      <c r="T46" s="372"/>
      <c r="U46" s="378">
        <v>309</v>
      </c>
    </row>
    <row r="47" spans="1:21" ht="23.25" customHeight="1">
      <c r="A47" s="371" t="s">
        <v>257</v>
      </c>
      <c r="B47" s="372"/>
      <c r="C47" s="376">
        <v>132</v>
      </c>
      <c r="D47" s="374">
        <v>6</v>
      </c>
      <c r="E47" s="375">
        <v>4.5499999999999999E-2</v>
      </c>
      <c r="F47" s="372"/>
      <c r="G47" s="376">
        <v>70</v>
      </c>
      <c r="H47" s="374"/>
      <c r="I47" s="374">
        <v>68</v>
      </c>
      <c r="J47" s="374"/>
      <c r="K47" s="374">
        <v>138</v>
      </c>
      <c r="L47" s="375">
        <v>1</v>
      </c>
      <c r="M47" s="372"/>
      <c r="N47" s="376"/>
      <c r="O47" s="374"/>
      <c r="P47" s="374"/>
      <c r="Q47" s="374"/>
      <c r="R47" s="374">
        <v>0</v>
      </c>
      <c r="S47" s="375">
        <v>0</v>
      </c>
      <c r="T47" s="372"/>
      <c r="U47" s="378">
        <v>138</v>
      </c>
    </row>
    <row r="48" spans="1:21" ht="23.25" customHeight="1">
      <c r="A48" s="371" t="s">
        <v>258</v>
      </c>
      <c r="B48" s="372"/>
      <c r="C48" s="376">
        <v>64</v>
      </c>
      <c r="D48" s="374">
        <v>-3</v>
      </c>
      <c r="E48" s="375">
        <v>-4.6899999999999997E-2</v>
      </c>
      <c r="F48" s="372"/>
      <c r="G48" s="376"/>
      <c r="H48" s="374">
        <v>37</v>
      </c>
      <c r="I48" s="374"/>
      <c r="J48" s="374">
        <v>17</v>
      </c>
      <c r="K48" s="374">
        <v>54</v>
      </c>
      <c r="L48" s="375">
        <v>0.88524590163934425</v>
      </c>
      <c r="M48" s="372"/>
      <c r="N48" s="376"/>
      <c r="O48" s="374">
        <v>1</v>
      </c>
      <c r="P48" s="374"/>
      <c r="Q48" s="374">
        <v>6</v>
      </c>
      <c r="R48" s="374">
        <v>7</v>
      </c>
      <c r="S48" s="375">
        <v>0.11475409836065573</v>
      </c>
      <c r="T48" s="372"/>
      <c r="U48" s="378">
        <v>61</v>
      </c>
    </row>
    <row r="49" spans="1:21" ht="23.25" customHeight="1">
      <c r="A49" s="371" t="s">
        <v>259</v>
      </c>
      <c r="B49" s="372"/>
      <c r="C49" s="376">
        <v>40</v>
      </c>
      <c r="D49" s="374">
        <v>80</v>
      </c>
      <c r="E49" s="375">
        <v>2</v>
      </c>
      <c r="F49" s="372"/>
      <c r="G49" s="376">
        <v>65</v>
      </c>
      <c r="H49" s="374"/>
      <c r="I49" s="374">
        <v>55</v>
      </c>
      <c r="J49" s="374"/>
      <c r="K49" s="374">
        <v>120</v>
      </c>
      <c r="L49" s="375">
        <v>1</v>
      </c>
      <c r="M49" s="372"/>
      <c r="N49" s="376"/>
      <c r="O49" s="374"/>
      <c r="P49" s="374"/>
      <c r="Q49" s="374"/>
      <c r="R49" s="374">
        <v>0</v>
      </c>
      <c r="S49" s="375">
        <v>0</v>
      </c>
      <c r="T49" s="372"/>
      <c r="U49" s="378">
        <v>120</v>
      </c>
    </row>
    <row r="50" spans="1:21" ht="23.25" customHeight="1">
      <c r="A50" s="371" t="s">
        <v>260</v>
      </c>
      <c r="B50" s="372"/>
      <c r="C50" s="376">
        <v>146</v>
      </c>
      <c r="D50" s="374">
        <v>-63</v>
      </c>
      <c r="E50" s="375">
        <v>-0.43149999999999999</v>
      </c>
      <c r="F50" s="372"/>
      <c r="G50" s="376">
        <v>52</v>
      </c>
      <c r="H50" s="374"/>
      <c r="I50" s="374">
        <v>31</v>
      </c>
      <c r="J50" s="374"/>
      <c r="K50" s="374">
        <v>83</v>
      </c>
      <c r="L50" s="375">
        <v>1</v>
      </c>
      <c r="M50" s="372"/>
      <c r="N50" s="376"/>
      <c r="O50" s="374"/>
      <c r="P50" s="374"/>
      <c r="Q50" s="374"/>
      <c r="R50" s="374">
        <v>0</v>
      </c>
      <c r="S50" s="375">
        <v>0</v>
      </c>
      <c r="T50" s="372"/>
      <c r="U50" s="378">
        <v>83</v>
      </c>
    </row>
    <row r="51" spans="1:21" ht="23.25" customHeight="1">
      <c r="A51" s="371" t="s">
        <v>261</v>
      </c>
      <c r="B51" s="372"/>
      <c r="C51" s="376">
        <v>120</v>
      </c>
      <c r="D51" s="374">
        <v>-40</v>
      </c>
      <c r="E51" s="375">
        <v>-0.33329999999999999</v>
      </c>
      <c r="F51" s="372"/>
      <c r="G51" s="376">
        <v>34</v>
      </c>
      <c r="H51" s="374"/>
      <c r="I51" s="374">
        <v>45</v>
      </c>
      <c r="J51" s="374"/>
      <c r="K51" s="374">
        <v>79</v>
      </c>
      <c r="L51" s="375">
        <v>0.98750000000000004</v>
      </c>
      <c r="M51" s="372"/>
      <c r="N51" s="376"/>
      <c r="O51" s="374"/>
      <c r="P51" s="374">
        <v>1</v>
      </c>
      <c r="Q51" s="374"/>
      <c r="R51" s="374">
        <v>1</v>
      </c>
      <c r="S51" s="375">
        <v>1.2500000000000001E-2</v>
      </c>
      <c r="T51" s="372"/>
      <c r="U51" s="378">
        <v>80</v>
      </c>
    </row>
    <row r="52" spans="1:21" ht="23.25" customHeight="1">
      <c r="A52" s="365"/>
      <c r="B52" s="366"/>
      <c r="C52" s="367"/>
      <c r="D52" s="368"/>
      <c r="E52" s="369"/>
      <c r="F52" s="366"/>
      <c r="G52" s="367"/>
      <c r="H52" s="368"/>
      <c r="I52" s="368"/>
      <c r="J52" s="368"/>
      <c r="K52" s="368"/>
      <c r="L52" s="370"/>
      <c r="M52" s="366"/>
      <c r="N52" s="367"/>
      <c r="O52" s="368"/>
      <c r="P52" s="368"/>
      <c r="Q52" s="368"/>
      <c r="R52" s="368"/>
      <c r="S52" s="370"/>
      <c r="T52" s="366"/>
      <c r="U52" s="365"/>
    </row>
    <row r="53" spans="1:21" ht="23.25" customHeight="1">
      <c r="A53" s="210" t="s">
        <v>115</v>
      </c>
      <c r="B53" s="207"/>
      <c r="C53" s="211">
        <v>7386</v>
      </c>
      <c r="D53" s="215">
        <v>1494</v>
      </c>
      <c r="E53" s="213">
        <v>0.20230000000000001</v>
      </c>
      <c r="F53" s="207"/>
      <c r="G53" s="211">
        <v>2423</v>
      </c>
      <c r="H53" s="212">
        <v>147</v>
      </c>
      <c r="I53" s="215">
        <v>4869</v>
      </c>
      <c r="J53" s="212">
        <v>201</v>
      </c>
      <c r="K53" s="215">
        <v>7640</v>
      </c>
      <c r="L53" s="213">
        <v>0.86036036036036034</v>
      </c>
      <c r="M53" s="207"/>
      <c r="N53" s="214">
        <v>465</v>
      </c>
      <c r="O53" s="212">
        <v>67</v>
      </c>
      <c r="P53" s="212">
        <v>633</v>
      </c>
      <c r="Q53" s="212">
        <v>75</v>
      </c>
      <c r="R53" s="215">
        <v>1240</v>
      </c>
      <c r="S53" s="213">
        <v>0.13963963963963966</v>
      </c>
      <c r="T53" s="207"/>
      <c r="U53" s="216">
        <v>8880</v>
      </c>
    </row>
    <row r="54" spans="1:21" ht="23.25" customHeight="1">
      <c r="A54" s="365"/>
      <c r="B54" s="366"/>
      <c r="C54" s="367"/>
      <c r="D54" s="368"/>
      <c r="E54" s="369"/>
      <c r="F54" s="366"/>
      <c r="G54" s="367"/>
      <c r="H54" s="368"/>
      <c r="I54" s="368"/>
      <c r="J54" s="368"/>
      <c r="K54" s="368"/>
      <c r="L54" s="370"/>
      <c r="M54" s="366"/>
      <c r="N54" s="367"/>
      <c r="O54" s="368"/>
      <c r="P54" s="368"/>
      <c r="Q54" s="368"/>
      <c r="R54" s="368"/>
      <c r="S54" s="370"/>
      <c r="T54" s="366"/>
      <c r="U54" s="365"/>
    </row>
    <row r="55" spans="1:21" ht="23.25" customHeight="1">
      <c r="A55" s="371" t="s">
        <v>262</v>
      </c>
      <c r="B55" s="372"/>
      <c r="C55" s="376">
        <v>229</v>
      </c>
      <c r="D55" s="374">
        <v>-45</v>
      </c>
      <c r="E55" s="375">
        <v>-0.19650000000000001</v>
      </c>
      <c r="F55" s="372"/>
      <c r="G55" s="376"/>
      <c r="H55" s="374">
        <v>50</v>
      </c>
      <c r="I55" s="374"/>
      <c r="J55" s="374">
        <v>104</v>
      </c>
      <c r="K55" s="374">
        <v>154</v>
      </c>
      <c r="L55" s="375">
        <v>0.83695652173913049</v>
      </c>
      <c r="M55" s="372"/>
      <c r="N55" s="376"/>
      <c r="O55" s="374">
        <v>9</v>
      </c>
      <c r="P55" s="374"/>
      <c r="Q55" s="374">
        <v>21</v>
      </c>
      <c r="R55" s="374">
        <v>30</v>
      </c>
      <c r="S55" s="375">
        <v>0.16304347826086957</v>
      </c>
      <c r="T55" s="372"/>
      <c r="U55" s="378">
        <v>184</v>
      </c>
    </row>
    <row r="56" spans="1:21" ht="23.25" customHeight="1">
      <c r="A56" s="371" t="s">
        <v>263</v>
      </c>
      <c r="B56" s="372"/>
      <c r="C56" s="373">
        <v>1894</v>
      </c>
      <c r="D56" s="374">
        <v>729</v>
      </c>
      <c r="E56" s="375">
        <v>0.38490000000000002</v>
      </c>
      <c r="F56" s="372"/>
      <c r="G56" s="376">
        <v>587</v>
      </c>
      <c r="H56" s="374"/>
      <c r="I56" s="377">
        <v>1609</v>
      </c>
      <c r="J56" s="374"/>
      <c r="K56" s="377">
        <v>2196</v>
      </c>
      <c r="L56" s="375">
        <v>0.83720930232558144</v>
      </c>
      <c r="M56" s="372"/>
      <c r="N56" s="376">
        <v>124</v>
      </c>
      <c r="O56" s="374"/>
      <c r="P56" s="374">
        <v>303</v>
      </c>
      <c r="Q56" s="374"/>
      <c r="R56" s="374">
        <v>427</v>
      </c>
      <c r="S56" s="375">
        <v>0.16279069767441862</v>
      </c>
      <c r="T56" s="372"/>
      <c r="U56" s="165">
        <v>2623</v>
      </c>
    </row>
    <row r="57" spans="1:21" ht="23.25" customHeight="1">
      <c r="A57" s="371" t="s">
        <v>264</v>
      </c>
      <c r="B57" s="372"/>
      <c r="C57" s="376">
        <v>995</v>
      </c>
      <c r="D57" s="374">
        <v>-365</v>
      </c>
      <c r="E57" s="375">
        <v>-0.36680000000000001</v>
      </c>
      <c r="F57" s="372"/>
      <c r="G57" s="376">
        <v>42</v>
      </c>
      <c r="H57" s="374"/>
      <c r="I57" s="374">
        <v>546</v>
      </c>
      <c r="J57" s="374"/>
      <c r="K57" s="374">
        <v>588</v>
      </c>
      <c r="L57" s="375">
        <v>0.93333333333333324</v>
      </c>
      <c r="M57" s="372"/>
      <c r="N57" s="376">
        <v>3</v>
      </c>
      <c r="O57" s="374"/>
      <c r="P57" s="374">
        <v>39</v>
      </c>
      <c r="Q57" s="374"/>
      <c r="R57" s="374">
        <v>42</v>
      </c>
      <c r="S57" s="375">
        <v>6.6666666666666666E-2</v>
      </c>
      <c r="T57" s="372"/>
      <c r="U57" s="378">
        <v>630</v>
      </c>
    </row>
    <row r="58" spans="1:21" ht="23.25" customHeight="1">
      <c r="A58" s="371" t="s">
        <v>265</v>
      </c>
      <c r="B58" s="372"/>
      <c r="C58" s="373">
        <v>2852</v>
      </c>
      <c r="D58" s="377">
        <v>1264</v>
      </c>
      <c r="E58" s="375">
        <v>0.44319999999999998</v>
      </c>
      <c r="F58" s="372"/>
      <c r="G58" s="373">
        <v>1522</v>
      </c>
      <c r="H58" s="374"/>
      <c r="I58" s="377">
        <v>1992</v>
      </c>
      <c r="J58" s="374"/>
      <c r="K58" s="377">
        <v>3514</v>
      </c>
      <c r="L58" s="375">
        <v>0.8537414965986394</v>
      </c>
      <c r="M58" s="372"/>
      <c r="N58" s="376">
        <v>335</v>
      </c>
      <c r="O58" s="374"/>
      <c r="P58" s="374">
        <v>267</v>
      </c>
      <c r="Q58" s="374"/>
      <c r="R58" s="374">
        <v>602</v>
      </c>
      <c r="S58" s="375">
        <v>0.14625850340136054</v>
      </c>
      <c r="T58" s="372"/>
      <c r="U58" s="165">
        <v>4116</v>
      </c>
    </row>
    <row r="59" spans="1:21" ht="23.25" customHeight="1">
      <c r="A59" s="371" t="s">
        <v>266</v>
      </c>
      <c r="B59" s="372"/>
      <c r="C59" s="376">
        <v>292</v>
      </c>
      <c r="D59" s="374">
        <v>-9</v>
      </c>
      <c r="E59" s="375">
        <v>-3.0800000000000001E-2</v>
      </c>
      <c r="F59" s="372"/>
      <c r="G59" s="376">
        <v>55</v>
      </c>
      <c r="H59" s="374"/>
      <c r="I59" s="374">
        <v>211</v>
      </c>
      <c r="J59" s="374"/>
      <c r="K59" s="374">
        <v>266</v>
      </c>
      <c r="L59" s="375">
        <v>0.93992932862190814</v>
      </c>
      <c r="M59" s="372"/>
      <c r="N59" s="376"/>
      <c r="O59" s="374"/>
      <c r="P59" s="374">
        <v>17</v>
      </c>
      <c r="Q59" s="374"/>
      <c r="R59" s="374">
        <v>17</v>
      </c>
      <c r="S59" s="375">
        <v>6.0070671378091876E-2</v>
      </c>
      <c r="T59" s="372"/>
      <c r="U59" s="378">
        <v>283</v>
      </c>
    </row>
    <row r="60" spans="1:21" ht="23.25" customHeight="1">
      <c r="A60" s="371" t="s">
        <v>267</v>
      </c>
      <c r="B60" s="372"/>
      <c r="C60" s="376">
        <v>168</v>
      </c>
      <c r="D60" s="374">
        <v>-21</v>
      </c>
      <c r="E60" s="375">
        <v>-0.125</v>
      </c>
      <c r="F60" s="372"/>
      <c r="G60" s="376">
        <v>46</v>
      </c>
      <c r="H60" s="374"/>
      <c r="I60" s="374">
        <v>99</v>
      </c>
      <c r="J60" s="374"/>
      <c r="K60" s="374">
        <v>145</v>
      </c>
      <c r="L60" s="375">
        <v>0.98639455782312924</v>
      </c>
      <c r="M60" s="372"/>
      <c r="N60" s="376">
        <v>1</v>
      </c>
      <c r="O60" s="374"/>
      <c r="P60" s="374">
        <v>1</v>
      </c>
      <c r="Q60" s="374"/>
      <c r="R60" s="374">
        <v>2</v>
      </c>
      <c r="S60" s="375">
        <v>1.3605442176870748E-2</v>
      </c>
      <c r="T60" s="372"/>
      <c r="U60" s="378">
        <v>147</v>
      </c>
    </row>
    <row r="61" spans="1:21" ht="23.25" customHeight="1">
      <c r="A61" s="371" t="s">
        <v>268</v>
      </c>
      <c r="B61" s="372"/>
      <c r="C61" s="376">
        <v>376</v>
      </c>
      <c r="D61" s="374">
        <v>31</v>
      </c>
      <c r="E61" s="375">
        <v>8.2400000000000001E-2</v>
      </c>
      <c r="F61" s="372"/>
      <c r="G61" s="376">
        <v>161</v>
      </c>
      <c r="H61" s="374"/>
      <c r="I61" s="374">
        <v>239</v>
      </c>
      <c r="J61" s="374"/>
      <c r="K61" s="374">
        <v>400</v>
      </c>
      <c r="L61" s="375">
        <v>0.98280098280098283</v>
      </c>
      <c r="M61" s="372"/>
      <c r="N61" s="376">
        <v>2</v>
      </c>
      <c r="O61" s="374"/>
      <c r="P61" s="374">
        <v>5</v>
      </c>
      <c r="Q61" s="374"/>
      <c r="R61" s="374">
        <v>7</v>
      </c>
      <c r="S61" s="375">
        <v>1.7199017199017199E-2</v>
      </c>
      <c r="T61" s="372"/>
      <c r="U61" s="378">
        <v>407</v>
      </c>
    </row>
    <row r="62" spans="1:21" ht="23.25" customHeight="1">
      <c r="A62" s="371" t="s">
        <v>269</v>
      </c>
      <c r="B62" s="372"/>
      <c r="C62" s="376">
        <v>260</v>
      </c>
      <c r="D62" s="374">
        <v>46</v>
      </c>
      <c r="E62" s="375">
        <v>0.1769</v>
      </c>
      <c r="F62" s="372"/>
      <c r="G62" s="376"/>
      <c r="H62" s="374">
        <v>97</v>
      </c>
      <c r="I62" s="374"/>
      <c r="J62" s="374">
        <v>97</v>
      </c>
      <c r="K62" s="374">
        <v>194</v>
      </c>
      <c r="L62" s="375">
        <v>0.63398692810457513</v>
      </c>
      <c r="M62" s="372"/>
      <c r="N62" s="376"/>
      <c r="O62" s="374">
        <v>58</v>
      </c>
      <c r="P62" s="374"/>
      <c r="Q62" s="374">
        <v>54</v>
      </c>
      <c r="R62" s="374">
        <v>112</v>
      </c>
      <c r="S62" s="375">
        <v>0.36601307189542481</v>
      </c>
      <c r="T62" s="372"/>
      <c r="U62" s="378">
        <v>306</v>
      </c>
    </row>
    <row r="63" spans="1:21" ht="23.25" customHeight="1">
      <c r="A63" s="371" t="s">
        <v>270</v>
      </c>
      <c r="B63" s="372"/>
      <c r="C63" s="376">
        <v>320</v>
      </c>
      <c r="D63" s="374">
        <v>-136</v>
      </c>
      <c r="E63" s="375">
        <v>-0.42499999999999999</v>
      </c>
      <c r="F63" s="372"/>
      <c r="G63" s="376">
        <v>10</v>
      </c>
      <c r="H63" s="374"/>
      <c r="I63" s="374">
        <v>173</v>
      </c>
      <c r="J63" s="374"/>
      <c r="K63" s="374">
        <v>183</v>
      </c>
      <c r="L63" s="375">
        <v>0.99456521739130432</v>
      </c>
      <c r="M63" s="372"/>
      <c r="N63" s="376"/>
      <c r="O63" s="374"/>
      <c r="P63" s="374">
        <v>1</v>
      </c>
      <c r="Q63" s="374"/>
      <c r="R63" s="374">
        <v>1</v>
      </c>
      <c r="S63" s="375">
        <v>5.434782608695652E-3</v>
      </c>
      <c r="T63" s="372"/>
      <c r="U63" s="378">
        <v>184</v>
      </c>
    </row>
    <row r="64" spans="1:21" ht="23.25" customHeight="1">
      <c r="A64" s="379"/>
      <c r="B64" s="372"/>
      <c r="C64" s="380"/>
      <c r="D64" s="380"/>
      <c r="E64" s="375"/>
      <c r="F64" s="372"/>
      <c r="G64" s="380"/>
      <c r="H64" s="380"/>
      <c r="I64" s="380"/>
      <c r="J64" s="380"/>
      <c r="K64" s="380"/>
      <c r="L64" s="375"/>
      <c r="M64" s="372"/>
      <c r="N64" s="380"/>
      <c r="O64" s="380"/>
      <c r="P64" s="380"/>
      <c r="Q64" s="380"/>
      <c r="R64" s="380"/>
      <c r="S64" s="375"/>
      <c r="T64" s="372"/>
      <c r="U64" s="380"/>
    </row>
    <row r="65" spans="1:21" ht="23.25" customHeight="1">
      <c r="A65" s="210" t="s">
        <v>116</v>
      </c>
      <c r="B65" s="207"/>
      <c r="C65" s="211">
        <v>27963</v>
      </c>
      <c r="D65" s="215">
        <v>-2317</v>
      </c>
      <c r="E65" s="213">
        <v>-8.2900000000000001E-2</v>
      </c>
      <c r="F65" s="207"/>
      <c r="G65" s="211">
        <v>5598</v>
      </c>
      <c r="H65" s="212">
        <v>557</v>
      </c>
      <c r="I65" s="215">
        <v>16021</v>
      </c>
      <c r="J65" s="212">
        <v>794</v>
      </c>
      <c r="K65" s="215">
        <v>22970</v>
      </c>
      <c r="L65" s="213">
        <v>0.89565624268891841</v>
      </c>
      <c r="M65" s="207"/>
      <c r="N65" s="214">
        <v>453</v>
      </c>
      <c r="O65" s="212">
        <v>73</v>
      </c>
      <c r="P65" s="215">
        <v>2044</v>
      </c>
      <c r="Q65" s="212">
        <v>106</v>
      </c>
      <c r="R65" s="215">
        <v>2676</v>
      </c>
      <c r="S65" s="213">
        <v>0.10434375731108166</v>
      </c>
      <c r="T65" s="207"/>
      <c r="U65" s="216">
        <v>25646</v>
      </c>
    </row>
    <row r="66" spans="1:21" ht="23.25" customHeight="1">
      <c r="A66" s="365"/>
      <c r="B66" s="366"/>
      <c r="C66" s="367"/>
      <c r="D66" s="368"/>
      <c r="E66" s="369"/>
      <c r="F66" s="366"/>
      <c r="G66" s="367"/>
      <c r="H66" s="368"/>
      <c r="I66" s="368"/>
      <c r="J66" s="368"/>
      <c r="K66" s="368"/>
      <c r="L66" s="370"/>
      <c r="M66" s="366"/>
      <c r="N66" s="367"/>
      <c r="O66" s="368"/>
      <c r="P66" s="368"/>
      <c r="Q66" s="368"/>
      <c r="R66" s="368"/>
      <c r="S66" s="370"/>
      <c r="T66" s="366"/>
      <c r="U66" s="365"/>
    </row>
    <row r="67" spans="1:21" ht="23.25" customHeight="1">
      <c r="A67" s="371" t="s">
        <v>281</v>
      </c>
      <c r="B67" s="372"/>
      <c r="C67" s="373">
        <v>2614</v>
      </c>
      <c r="D67" s="374">
        <v>555</v>
      </c>
      <c r="E67" s="375">
        <v>0.21229999999999999</v>
      </c>
      <c r="F67" s="372"/>
      <c r="G67" s="376">
        <v>58</v>
      </c>
      <c r="H67" s="374"/>
      <c r="I67" s="377">
        <v>2777</v>
      </c>
      <c r="J67" s="374"/>
      <c r="K67" s="377">
        <v>2835</v>
      </c>
      <c r="L67" s="375">
        <v>0.89460397601767117</v>
      </c>
      <c r="M67" s="372"/>
      <c r="N67" s="376">
        <v>2</v>
      </c>
      <c r="O67" s="374"/>
      <c r="P67" s="374">
        <v>332</v>
      </c>
      <c r="Q67" s="374"/>
      <c r="R67" s="374">
        <v>334</v>
      </c>
      <c r="S67" s="375">
        <v>0.10539602398232882</v>
      </c>
      <c r="T67" s="372"/>
      <c r="U67" s="165">
        <v>3169</v>
      </c>
    </row>
    <row r="68" spans="1:21" ht="23.25" customHeight="1">
      <c r="A68" s="371" t="s">
        <v>282</v>
      </c>
      <c r="B68" s="372"/>
      <c r="C68" s="376">
        <v>338</v>
      </c>
      <c r="D68" s="374">
        <v>-267</v>
      </c>
      <c r="E68" s="375">
        <v>-0.78990000000000005</v>
      </c>
      <c r="F68" s="372"/>
      <c r="G68" s="376">
        <v>3</v>
      </c>
      <c r="H68" s="374"/>
      <c r="I68" s="374">
        <v>68</v>
      </c>
      <c r="J68" s="374"/>
      <c r="K68" s="374">
        <v>71</v>
      </c>
      <c r="L68" s="375">
        <v>1</v>
      </c>
      <c r="M68" s="372"/>
      <c r="N68" s="376"/>
      <c r="O68" s="374"/>
      <c r="P68" s="374"/>
      <c r="Q68" s="374"/>
      <c r="R68" s="374">
        <v>0</v>
      </c>
      <c r="S68" s="375">
        <v>0</v>
      </c>
      <c r="T68" s="372"/>
      <c r="U68" s="378">
        <v>71</v>
      </c>
    </row>
    <row r="69" spans="1:21" ht="23.25" customHeight="1">
      <c r="A69" s="371" t="s">
        <v>283</v>
      </c>
      <c r="B69" s="372"/>
      <c r="C69" s="376">
        <v>444</v>
      </c>
      <c r="D69" s="374">
        <v>-178</v>
      </c>
      <c r="E69" s="375">
        <v>-0.40089999999999998</v>
      </c>
      <c r="F69" s="372"/>
      <c r="G69" s="376">
        <v>114</v>
      </c>
      <c r="H69" s="374"/>
      <c r="I69" s="374">
        <v>143</v>
      </c>
      <c r="J69" s="374"/>
      <c r="K69" s="374">
        <v>257</v>
      </c>
      <c r="L69" s="375">
        <v>0.96616541353383456</v>
      </c>
      <c r="M69" s="372"/>
      <c r="N69" s="376"/>
      <c r="O69" s="374"/>
      <c r="P69" s="374">
        <v>9</v>
      </c>
      <c r="Q69" s="374"/>
      <c r="R69" s="374">
        <v>9</v>
      </c>
      <c r="S69" s="375">
        <v>3.3834586466165412E-2</v>
      </c>
      <c r="T69" s="372"/>
      <c r="U69" s="378">
        <v>266</v>
      </c>
    </row>
    <row r="70" spans="1:21" ht="23.25" customHeight="1">
      <c r="A70" s="371" t="s">
        <v>284</v>
      </c>
      <c r="B70" s="372"/>
      <c r="C70" s="376">
        <v>250</v>
      </c>
      <c r="D70" s="374">
        <v>-137</v>
      </c>
      <c r="E70" s="375">
        <v>-0.54800000000000004</v>
      </c>
      <c r="F70" s="372"/>
      <c r="G70" s="376"/>
      <c r="H70" s="374"/>
      <c r="I70" s="374">
        <v>111</v>
      </c>
      <c r="J70" s="374"/>
      <c r="K70" s="374">
        <v>111</v>
      </c>
      <c r="L70" s="375">
        <v>0.98230088495575218</v>
      </c>
      <c r="M70" s="372"/>
      <c r="N70" s="376"/>
      <c r="O70" s="374"/>
      <c r="P70" s="374">
        <v>2</v>
      </c>
      <c r="Q70" s="374"/>
      <c r="R70" s="374">
        <v>2</v>
      </c>
      <c r="S70" s="375">
        <v>1.7699115044247787E-2</v>
      </c>
      <c r="T70" s="372"/>
      <c r="U70" s="378">
        <v>113</v>
      </c>
    </row>
    <row r="71" spans="1:21" ht="23.25" customHeight="1">
      <c r="A71" s="371" t="s">
        <v>285</v>
      </c>
      <c r="B71" s="372"/>
      <c r="C71" s="373">
        <v>6519</v>
      </c>
      <c r="D71" s="374">
        <v>-133</v>
      </c>
      <c r="E71" s="375">
        <v>-2.0400000000000001E-2</v>
      </c>
      <c r="F71" s="372"/>
      <c r="G71" s="373">
        <v>1740</v>
      </c>
      <c r="H71" s="374"/>
      <c r="I71" s="377">
        <v>3956</v>
      </c>
      <c r="J71" s="374"/>
      <c r="K71" s="377">
        <v>5696</v>
      </c>
      <c r="L71" s="375">
        <v>0.8919511431255871</v>
      </c>
      <c r="M71" s="372"/>
      <c r="N71" s="376">
        <v>196</v>
      </c>
      <c r="O71" s="374"/>
      <c r="P71" s="374">
        <v>494</v>
      </c>
      <c r="Q71" s="374"/>
      <c r="R71" s="374">
        <v>690</v>
      </c>
      <c r="S71" s="375">
        <v>0.10804885687441278</v>
      </c>
      <c r="T71" s="372"/>
      <c r="U71" s="165">
        <v>6386</v>
      </c>
    </row>
    <row r="72" spans="1:21" ht="23.25" customHeight="1">
      <c r="A72" s="371" t="s">
        <v>286</v>
      </c>
      <c r="B72" s="372"/>
      <c r="C72" s="373">
        <v>5931</v>
      </c>
      <c r="D72" s="377">
        <v>1711</v>
      </c>
      <c r="E72" s="375">
        <v>0.28849999999999998</v>
      </c>
      <c r="F72" s="372"/>
      <c r="G72" s="373">
        <v>2661</v>
      </c>
      <c r="H72" s="374"/>
      <c r="I72" s="377">
        <v>4318</v>
      </c>
      <c r="J72" s="374"/>
      <c r="K72" s="377">
        <v>6979</v>
      </c>
      <c r="L72" s="375">
        <v>0.91324260664747436</v>
      </c>
      <c r="M72" s="372"/>
      <c r="N72" s="376">
        <v>124</v>
      </c>
      <c r="O72" s="374"/>
      <c r="P72" s="374">
        <v>539</v>
      </c>
      <c r="Q72" s="374"/>
      <c r="R72" s="374">
        <v>663</v>
      </c>
      <c r="S72" s="375">
        <v>8.6757393352525511E-2</v>
      </c>
      <c r="T72" s="372"/>
      <c r="U72" s="165">
        <v>7642</v>
      </c>
    </row>
    <row r="73" spans="1:21" ht="23.25" customHeight="1">
      <c r="A73" s="371" t="s">
        <v>287</v>
      </c>
      <c r="B73" s="372"/>
      <c r="C73" s="373">
        <v>5063</v>
      </c>
      <c r="D73" s="377">
        <v>-1291</v>
      </c>
      <c r="E73" s="375">
        <v>-0.255</v>
      </c>
      <c r="F73" s="372"/>
      <c r="G73" s="376">
        <v>991</v>
      </c>
      <c r="H73" s="374"/>
      <c r="I73" s="377">
        <v>2362</v>
      </c>
      <c r="J73" s="374"/>
      <c r="K73" s="377">
        <v>3353</v>
      </c>
      <c r="L73" s="375">
        <v>0.88891834570519623</v>
      </c>
      <c r="M73" s="372"/>
      <c r="N73" s="376">
        <v>118</v>
      </c>
      <c r="O73" s="374"/>
      <c r="P73" s="374">
        <v>301</v>
      </c>
      <c r="Q73" s="374"/>
      <c r="R73" s="374">
        <v>419</v>
      </c>
      <c r="S73" s="375">
        <v>0.11108165429480382</v>
      </c>
      <c r="T73" s="372"/>
      <c r="U73" s="165">
        <v>3772</v>
      </c>
    </row>
    <row r="74" spans="1:21" ht="23.25" customHeight="1">
      <c r="A74" s="371" t="s">
        <v>288</v>
      </c>
      <c r="B74" s="372"/>
      <c r="C74" s="373">
        <v>3223</v>
      </c>
      <c r="D74" s="377">
        <v>-1858</v>
      </c>
      <c r="E74" s="375">
        <v>-0.57650000000000001</v>
      </c>
      <c r="F74" s="372"/>
      <c r="G74" s="376">
        <v>15</v>
      </c>
      <c r="H74" s="374"/>
      <c r="I74" s="377">
        <v>1162</v>
      </c>
      <c r="J74" s="374"/>
      <c r="K74" s="377">
        <v>1177</v>
      </c>
      <c r="L74" s="375">
        <v>0.86227106227106232</v>
      </c>
      <c r="M74" s="372"/>
      <c r="N74" s="376">
        <v>11</v>
      </c>
      <c r="O74" s="374"/>
      <c r="P74" s="374">
        <v>177</v>
      </c>
      <c r="Q74" s="374"/>
      <c r="R74" s="374">
        <v>188</v>
      </c>
      <c r="S74" s="375">
        <v>0.13772893772893774</v>
      </c>
      <c r="T74" s="372"/>
      <c r="U74" s="165">
        <v>1365</v>
      </c>
    </row>
    <row r="75" spans="1:21" ht="23.25" customHeight="1">
      <c r="A75" s="371" t="s">
        <v>289</v>
      </c>
      <c r="B75" s="372"/>
      <c r="C75" s="373">
        <v>1543</v>
      </c>
      <c r="D75" s="374">
        <v>-180</v>
      </c>
      <c r="E75" s="375">
        <v>-0.1167</v>
      </c>
      <c r="F75" s="372"/>
      <c r="G75" s="376"/>
      <c r="H75" s="374">
        <v>520</v>
      </c>
      <c r="I75" s="374"/>
      <c r="J75" s="374">
        <v>684</v>
      </c>
      <c r="K75" s="377">
        <v>1204</v>
      </c>
      <c r="L75" s="375">
        <v>0.88334556126192221</v>
      </c>
      <c r="M75" s="372"/>
      <c r="N75" s="376"/>
      <c r="O75" s="374">
        <v>68</v>
      </c>
      <c r="P75" s="374"/>
      <c r="Q75" s="374">
        <v>91</v>
      </c>
      <c r="R75" s="374">
        <v>159</v>
      </c>
      <c r="S75" s="375">
        <v>0.11665443873807776</v>
      </c>
      <c r="T75" s="372"/>
      <c r="U75" s="165">
        <v>1363</v>
      </c>
    </row>
    <row r="76" spans="1:21" ht="23.25" customHeight="1">
      <c r="A76" s="371" t="s">
        <v>290</v>
      </c>
      <c r="B76" s="372"/>
      <c r="C76" s="376">
        <v>415</v>
      </c>
      <c r="D76" s="374">
        <v>-248</v>
      </c>
      <c r="E76" s="375">
        <v>-0.59760000000000002</v>
      </c>
      <c r="F76" s="372"/>
      <c r="G76" s="376"/>
      <c r="H76" s="374">
        <v>37</v>
      </c>
      <c r="I76" s="374"/>
      <c r="J76" s="374">
        <v>110</v>
      </c>
      <c r="K76" s="374">
        <v>147</v>
      </c>
      <c r="L76" s="375">
        <v>0.88023952095808378</v>
      </c>
      <c r="M76" s="372"/>
      <c r="N76" s="376"/>
      <c r="O76" s="374">
        <v>5</v>
      </c>
      <c r="P76" s="374"/>
      <c r="Q76" s="374">
        <v>15</v>
      </c>
      <c r="R76" s="374">
        <v>20</v>
      </c>
      <c r="S76" s="375">
        <v>0.11976047904191617</v>
      </c>
      <c r="T76" s="372"/>
      <c r="U76" s="378">
        <v>167</v>
      </c>
    </row>
    <row r="77" spans="1:21" ht="23.25" customHeight="1">
      <c r="A77" s="371" t="s">
        <v>291</v>
      </c>
      <c r="B77" s="372"/>
      <c r="C77" s="376">
        <v>87</v>
      </c>
      <c r="D77" s="374">
        <v>-55</v>
      </c>
      <c r="E77" s="375">
        <v>-0.63219999999999998</v>
      </c>
      <c r="F77" s="372"/>
      <c r="G77" s="376">
        <v>1</v>
      </c>
      <c r="H77" s="374"/>
      <c r="I77" s="374">
        <v>31</v>
      </c>
      <c r="J77" s="374"/>
      <c r="K77" s="374">
        <v>32</v>
      </c>
      <c r="L77" s="375">
        <v>1</v>
      </c>
      <c r="M77" s="372"/>
      <c r="N77" s="376"/>
      <c r="O77" s="374"/>
      <c r="P77" s="374"/>
      <c r="Q77" s="374"/>
      <c r="R77" s="374">
        <v>0</v>
      </c>
      <c r="S77" s="375">
        <v>0</v>
      </c>
      <c r="T77" s="372"/>
      <c r="U77" s="378">
        <v>32</v>
      </c>
    </row>
    <row r="78" spans="1:21" ht="23.25" customHeight="1">
      <c r="A78" s="371" t="s">
        <v>292</v>
      </c>
      <c r="B78" s="372"/>
      <c r="C78" s="376">
        <v>768</v>
      </c>
      <c r="D78" s="374">
        <v>-75</v>
      </c>
      <c r="E78" s="375">
        <v>-9.7699999999999995E-2</v>
      </c>
      <c r="F78" s="372"/>
      <c r="G78" s="376">
        <v>9</v>
      </c>
      <c r="H78" s="374"/>
      <c r="I78" s="374">
        <v>584</v>
      </c>
      <c r="J78" s="374"/>
      <c r="K78" s="374">
        <v>593</v>
      </c>
      <c r="L78" s="375">
        <v>0.85569985569985574</v>
      </c>
      <c r="M78" s="372"/>
      <c r="N78" s="376">
        <v>2</v>
      </c>
      <c r="O78" s="374"/>
      <c r="P78" s="374">
        <v>98</v>
      </c>
      <c r="Q78" s="374"/>
      <c r="R78" s="374">
        <v>100</v>
      </c>
      <c r="S78" s="375">
        <v>0.14430014430014429</v>
      </c>
      <c r="T78" s="372"/>
      <c r="U78" s="378">
        <v>693</v>
      </c>
    </row>
    <row r="79" spans="1:21" ht="23.25" customHeight="1">
      <c r="A79" s="371" t="s">
        <v>293</v>
      </c>
      <c r="B79" s="372"/>
      <c r="C79" s="376">
        <v>768</v>
      </c>
      <c r="D79" s="374">
        <v>-161</v>
      </c>
      <c r="E79" s="375">
        <v>-0.20960000000000001</v>
      </c>
      <c r="F79" s="372"/>
      <c r="G79" s="376">
        <v>6</v>
      </c>
      <c r="H79" s="374"/>
      <c r="I79" s="374">
        <v>509</v>
      </c>
      <c r="J79" s="374"/>
      <c r="K79" s="374">
        <v>515</v>
      </c>
      <c r="L79" s="375">
        <v>0.84843492586490943</v>
      </c>
      <c r="M79" s="372"/>
      <c r="N79" s="376"/>
      <c r="O79" s="374"/>
      <c r="P79" s="374">
        <v>92</v>
      </c>
      <c r="Q79" s="374"/>
      <c r="R79" s="374">
        <v>92</v>
      </c>
      <c r="S79" s="375">
        <v>0.1515650741350906</v>
      </c>
      <c r="T79" s="372"/>
      <c r="U79" s="378">
        <v>607</v>
      </c>
    </row>
    <row r="80" spans="1:21" ht="23.25" customHeight="1">
      <c r="A80" s="365"/>
      <c r="B80" s="366"/>
      <c r="C80" s="367"/>
      <c r="D80" s="368"/>
      <c r="E80" s="369"/>
      <c r="F80" s="366"/>
      <c r="G80" s="367"/>
      <c r="H80" s="368"/>
      <c r="I80" s="368"/>
      <c r="J80" s="368"/>
      <c r="K80" s="368"/>
      <c r="L80" s="370"/>
      <c r="M80" s="366"/>
      <c r="N80" s="367"/>
      <c r="O80" s="368"/>
      <c r="P80" s="368"/>
      <c r="Q80" s="368"/>
      <c r="R80" s="368"/>
      <c r="S80" s="370"/>
      <c r="T80" s="366"/>
      <c r="U80" s="365"/>
    </row>
    <row r="81" spans="1:21" ht="23.25" customHeight="1">
      <c r="A81" s="210" t="s">
        <v>112</v>
      </c>
      <c r="B81" s="207"/>
      <c r="C81" s="211">
        <v>2940</v>
      </c>
      <c r="D81" s="215">
        <v>1532</v>
      </c>
      <c r="E81" s="213">
        <v>0.52110000000000001</v>
      </c>
      <c r="F81" s="207"/>
      <c r="G81" s="211">
        <v>2119</v>
      </c>
      <c r="H81" s="212">
        <v>110</v>
      </c>
      <c r="I81" s="215">
        <v>2105</v>
      </c>
      <c r="J81" s="212">
        <v>111</v>
      </c>
      <c r="K81" s="215">
        <v>4445</v>
      </c>
      <c r="L81" s="213">
        <v>0.99396243291592123</v>
      </c>
      <c r="M81" s="207"/>
      <c r="N81" s="214">
        <v>8</v>
      </c>
      <c r="O81" s="212">
        <v>1</v>
      </c>
      <c r="P81" s="212">
        <v>14</v>
      </c>
      <c r="Q81" s="212">
        <v>4</v>
      </c>
      <c r="R81" s="212">
        <v>27</v>
      </c>
      <c r="S81" s="213">
        <v>6.0375670840787125E-3</v>
      </c>
      <c r="T81" s="207"/>
      <c r="U81" s="216">
        <v>4472</v>
      </c>
    </row>
    <row r="82" spans="1:21" ht="23.25" customHeight="1">
      <c r="A82" s="365"/>
      <c r="B82" s="366"/>
      <c r="C82" s="367"/>
      <c r="D82" s="368"/>
      <c r="E82" s="369"/>
      <c r="F82" s="366"/>
      <c r="G82" s="367"/>
      <c r="H82" s="368"/>
      <c r="I82" s="368"/>
      <c r="J82" s="368"/>
      <c r="K82" s="368"/>
      <c r="L82" s="370"/>
      <c r="M82" s="366"/>
      <c r="N82" s="367"/>
      <c r="O82" s="368"/>
      <c r="P82" s="368"/>
      <c r="Q82" s="368"/>
      <c r="R82" s="368"/>
      <c r="S82" s="370"/>
      <c r="T82" s="366"/>
      <c r="U82" s="365"/>
    </row>
    <row r="83" spans="1:21" ht="23.25" customHeight="1">
      <c r="A83" s="371" t="s">
        <v>271</v>
      </c>
      <c r="B83" s="372"/>
      <c r="C83" s="376">
        <v>906</v>
      </c>
      <c r="D83" s="374">
        <v>254</v>
      </c>
      <c r="E83" s="375">
        <v>0.28039999999999998</v>
      </c>
      <c r="F83" s="372"/>
      <c r="G83" s="376">
        <v>584</v>
      </c>
      <c r="H83" s="374"/>
      <c r="I83" s="374">
        <v>572</v>
      </c>
      <c r="J83" s="374"/>
      <c r="K83" s="377">
        <v>1156</v>
      </c>
      <c r="L83" s="375">
        <v>0.99655172413793114</v>
      </c>
      <c r="M83" s="372"/>
      <c r="N83" s="376">
        <v>3</v>
      </c>
      <c r="O83" s="374"/>
      <c r="P83" s="374">
        <v>1</v>
      </c>
      <c r="Q83" s="374"/>
      <c r="R83" s="374">
        <v>4</v>
      </c>
      <c r="S83" s="375">
        <v>3.4482758620689659E-3</v>
      </c>
      <c r="T83" s="372"/>
      <c r="U83" s="165">
        <v>1160</v>
      </c>
    </row>
    <row r="84" spans="1:21" ht="23.25" customHeight="1">
      <c r="A84" s="371" t="s">
        <v>272</v>
      </c>
      <c r="B84" s="372"/>
      <c r="C84" s="376">
        <v>750</v>
      </c>
      <c r="D84" s="374">
        <v>582</v>
      </c>
      <c r="E84" s="375">
        <v>0.77600000000000002</v>
      </c>
      <c r="F84" s="372"/>
      <c r="G84" s="376">
        <v>552</v>
      </c>
      <c r="H84" s="374"/>
      <c r="I84" s="374">
        <v>772</v>
      </c>
      <c r="J84" s="374"/>
      <c r="K84" s="377">
        <v>1324</v>
      </c>
      <c r="L84" s="375">
        <v>0.99399399399399402</v>
      </c>
      <c r="M84" s="372"/>
      <c r="N84" s="376">
        <v>5</v>
      </c>
      <c r="O84" s="374"/>
      <c r="P84" s="374">
        <v>3</v>
      </c>
      <c r="Q84" s="374"/>
      <c r="R84" s="374">
        <v>8</v>
      </c>
      <c r="S84" s="375">
        <v>6.006006006006006E-3</v>
      </c>
      <c r="T84" s="372"/>
      <c r="U84" s="165">
        <v>1332</v>
      </c>
    </row>
    <row r="85" spans="1:21" ht="23.25" customHeight="1">
      <c r="A85" s="371" t="s">
        <v>273</v>
      </c>
      <c r="B85" s="372"/>
      <c r="C85" s="376">
        <v>60</v>
      </c>
      <c r="D85" s="374">
        <v>9</v>
      </c>
      <c r="E85" s="375">
        <v>0.15</v>
      </c>
      <c r="F85" s="372"/>
      <c r="G85" s="376"/>
      <c r="H85" s="374">
        <v>24</v>
      </c>
      <c r="I85" s="374"/>
      <c r="J85" s="374">
        <v>45</v>
      </c>
      <c r="K85" s="374">
        <v>69</v>
      </c>
      <c r="L85" s="375">
        <v>1</v>
      </c>
      <c r="M85" s="372"/>
      <c r="N85" s="376"/>
      <c r="O85" s="374"/>
      <c r="P85" s="374"/>
      <c r="Q85" s="374"/>
      <c r="R85" s="374">
        <v>0</v>
      </c>
      <c r="S85" s="375">
        <v>0</v>
      </c>
      <c r="T85" s="372"/>
      <c r="U85" s="378">
        <v>69</v>
      </c>
    </row>
    <row r="86" spans="1:21" ht="23.25" customHeight="1">
      <c r="A86" s="371" t="s">
        <v>274</v>
      </c>
      <c r="B86" s="372"/>
      <c r="C86" s="373">
        <v>1020</v>
      </c>
      <c r="D86" s="374">
        <v>734</v>
      </c>
      <c r="E86" s="375">
        <v>0.71960000000000002</v>
      </c>
      <c r="F86" s="372"/>
      <c r="G86" s="376">
        <v>983</v>
      </c>
      <c r="H86" s="374"/>
      <c r="I86" s="374">
        <v>761</v>
      </c>
      <c r="J86" s="374"/>
      <c r="K86" s="377">
        <v>1744</v>
      </c>
      <c r="L86" s="375">
        <v>0.99429874572405941</v>
      </c>
      <c r="M86" s="372"/>
      <c r="N86" s="376"/>
      <c r="O86" s="374"/>
      <c r="P86" s="374">
        <v>10</v>
      </c>
      <c r="Q86" s="374"/>
      <c r="R86" s="374">
        <v>10</v>
      </c>
      <c r="S86" s="375">
        <v>5.7012542759407071E-3</v>
      </c>
      <c r="T86" s="372"/>
      <c r="U86" s="165">
        <v>1754</v>
      </c>
    </row>
    <row r="87" spans="1:21" ht="23.25" customHeight="1">
      <c r="A87" s="371" t="s">
        <v>275</v>
      </c>
      <c r="B87" s="372"/>
      <c r="C87" s="376">
        <v>84</v>
      </c>
      <c r="D87" s="374">
        <v>-17</v>
      </c>
      <c r="E87" s="375">
        <v>-0.2024</v>
      </c>
      <c r="F87" s="372"/>
      <c r="G87" s="376"/>
      <c r="H87" s="374">
        <v>35</v>
      </c>
      <c r="I87" s="374"/>
      <c r="J87" s="374">
        <v>29</v>
      </c>
      <c r="K87" s="374">
        <v>64</v>
      </c>
      <c r="L87" s="375">
        <v>0.95522388059701502</v>
      </c>
      <c r="M87" s="372"/>
      <c r="N87" s="376"/>
      <c r="O87" s="374"/>
      <c r="P87" s="374"/>
      <c r="Q87" s="374">
        <v>3</v>
      </c>
      <c r="R87" s="374">
        <v>3</v>
      </c>
      <c r="S87" s="375">
        <v>4.4776119402985072E-2</v>
      </c>
      <c r="T87" s="372"/>
      <c r="U87" s="378">
        <v>67</v>
      </c>
    </row>
    <row r="88" spans="1:21" ht="23.25" customHeight="1">
      <c r="A88" s="371" t="s">
        <v>276</v>
      </c>
      <c r="B88" s="372"/>
      <c r="C88" s="376">
        <v>120</v>
      </c>
      <c r="D88" s="374">
        <v>-30</v>
      </c>
      <c r="E88" s="375">
        <v>-0.25</v>
      </c>
      <c r="F88" s="372"/>
      <c r="G88" s="376"/>
      <c r="H88" s="374">
        <v>51</v>
      </c>
      <c r="I88" s="374"/>
      <c r="J88" s="374">
        <v>37</v>
      </c>
      <c r="K88" s="374">
        <v>88</v>
      </c>
      <c r="L88" s="375">
        <v>0.97777777777777775</v>
      </c>
      <c r="M88" s="372"/>
      <c r="N88" s="376"/>
      <c r="O88" s="374">
        <v>1</v>
      </c>
      <c r="P88" s="374"/>
      <c r="Q88" s="374">
        <v>1</v>
      </c>
      <c r="R88" s="374">
        <v>2</v>
      </c>
      <c r="S88" s="375">
        <v>2.2222222222222223E-2</v>
      </c>
      <c r="T88" s="372"/>
      <c r="U88" s="378">
        <v>90</v>
      </c>
    </row>
    <row r="89" spans="1:21" ht="23.25" customHeight="1">
      <c r="A89" s="365"/>
      <c r="B89" s="366"/>
      <c r="C89" s="367"/>
      <c r="D89" s="368"/>
      <c r="E89" s="369"/>
      <c r="F89" s="366"/>
      <c r="G89" s="367"/>
      <c r="H89" s="368"/>
      <c r="I89" s="368"/>
      <c r="J89" s="368"/>
      <c r="K89" s="368"/>
      <c r="L89" s="370"/>
      <c r="M89" s="366"/>
      <c r="N89" s="367"/>
      <c r="O89" s="368"/>
      <c r="P89" s="368"/>
      <c r="Q89" s="368"/>
      <c r="R89" s="368"/>
      <c r="S89" s="370"/>
      <c r="T89" s="366"/>
      <c r="U89" s="365"/>
    </row>
    <row r="90" spans="1:21" ht="23.25" customHeight="1">
      <c r="A90" s="210" t="s">
        <v>113</v>
      </c>
      <c r="B90" s="207"/>
      <c r="C90" s="211">
        <v>3573</v>
      </c>
      <c r="D90" s="215">
        <v>-2323</v>
      </c>
      <c r="E90" s="213">
        <v>-0.6502</v>
      </c>
      <c r="F90" s="207"/>
      <c r="G90" s="214">
        <v>295</v>
      </c>
      <c r="H90" s="212">
        <v>11</v>
      </c>
      <c r="I90" s="212">
        <v>520</v>
      </c>
      <c r="J90" s="212">
        <v>16</v>
      </c>
      <c r="K90" s="212">
        <v>842</v>
      </c>
      <c r="L90" s="213">
        <v>0.67359999999999998</v>
      </c>
      <c r="M90" s="207"/>
      <c r="N90" s="214">
        <v>132</v>
      </c>
      <c r="O90" s="212">
        <v>10</v>
      </c>
      <c r="P90" s="212">
        <v>253</v>
      </c>
      <c r="Q90" s="212">
        <v>13</v>
      </c>
      <c r="R90" s="212">
        <v>408</v>
      </c>
      <c r="S90" s="213">
        <v>0.32640000000000002</v>
      </c>
      <c r="T90" s="207"/>
      <c r="U90" s="216">
        <v>1250</v>
      </c>
    </row>
    <row r="91" spans="1:21" ht="23.25" customHeight="1">
      <c r="A91" s="365"/>
      <c r="B91" s="366"/>
      <c r="C91" s="367"/>
      <c r="D91" s="368"/>
      <c r="E91" s="369"/>
      <c r="F91" s="366"/>
      <c r="G91" s="367"/>
      <c r="H91" s="368"/>
      <c r="I91" s="368"/>
      <c r="J91" s="368"/>
      <c r="K91" s="368"/>
      <c r="L91" s="370"/>
      <c r="M91" s="366"/>
      <c r="N91" s="367"/>
      <c r="O91" s="368"/>
      <c r="P91" s="368"/>
      <c r="Q91" s="368"/>
      <c r="R91" s="368"/>
      <c r="S91" s="370"/>
      <c r="T91" s="366"/>
      <c r="U91" s="365"/>
    </row>
    <row r="92" spans="1:21" ht="23.25" customHeight="1">
      <c r="A92" s="371" t="s">
        <v>277</v>
      </c>
      <c r="B92" s="372"/>
      <c r="C92" s="376">
        <v>108</v>
      </c>
      <c r="D92" s="374">
        <v>-55</v>
      </c>
      <c r="E92" s="375">
        <v>-0.50929999999999997</v>
      </c>
      <c r="F92" s="372"/>
      <c r="G92" s="376">
        <v>53</v>
      </c>
      <c r="H92" s="374"/>
      <c r="I92" s="374"/>
      <c r="J92" s="374"/>
      <c r="K92" s="374">
        <v>53</v>
      </c>
      <c r="L92" s="375">
        <v>1</v>
      </c>
      <c r="M92" s="372"/>
      <c r="N92" s="376"/>
      <c r="O92" s="374"/>
      <c r="P92" s="374"/>
      <c r="Q92" s="374"/>
      <c r="R92" s="374">
        <v>0</v>
      </c>
      <c r="S92" s="375">
        <v>0</v>
      </c>
      <c r="T92" s="372"/>
      <c r="U92" s="378">
        <v>53</v>
      </c>
    </row>
    <row r="93" spans="1:21" ht="23.25" customHeight="1">
      <c r="A93" s="371" t="s">
        <v>278</v>
      </c>
      <c r="B93" s="372"/>
      <c r="C93" s="373">
        <v>2484</v>
      </c>
      <c r="D93" s="377">
        <v>-1679</v>
      </c>
      <c r="E93" s="375">
        <v>-0.67589999999999995</v>
      </c>
      <c r="F93" s="372"/>
      <c r="G93" s="376">
        <v>171</v>
      </c>
      <c r="H93" s="374"/>
      <c r="I93" s="374">
        <v>353</v>
      </c>
      <c r="J93" s="374"/>
      <c r="K93" s="374">
        <v>524</v>
      </c>
      <c r="L93" s="375">
        <v>0.65093167701863353</v>
      </c>
      <c r="M93" s="372"/>
      <c r="N93" s="376">
        <v>109</v>
      </c>
      <c r="O93" s="374"/>
      <c r="P93" s="374">
        <v>172</v>
      </c>
      <c r="Q93" s="374"/>
      <c r="R93" s="374">
        <v>281</v>
      </c>
      <c r="S93" s="375">
        <v>0.34906832298136647</v>
      </c>
      <c r="T93" s="372"/>
      <c r="U93" s="378">
        <v>805</v>
      </c>
    </row>
    <row r="94" spans="1:21" ht="23.25" customHeight="1">
      <c r="A94" s="371" t="s">
        <v>279</v>
      </c>
      <c r="B94" s="372"/>
      <c r="C94" s="376">
        <v>775</v>
      </c>
      <c r="D94" s="374">
        <v>-433</v>
      </c>
      <c r="E94" s="375">
        <v>-0.55869999999999997</v>
      </c>
      <c r="F94" s="372"/>
      <c r="G94" s="376">
        <v>71</v>
      </c>
      <c r="H94" s="374"/>
      <c r="I94" s="374">
        <v>167</v>
      </c>
      <c r="J94" s="374"/>
      <c r="K94" s="374">
        <v>238</v>
      </c>
      <c r="L94" s="375">
        <v>0.69590643274853803</v>
      </c>
      <c r="M94" s="372"/>
      <c r="N94" s="376">
        <v>23</v>
      </c>
      <c r="O94" s="374"/>
      <c r="P94" s="374">
        <v>81</v>
      </c>
      <c r="Q94" s="374"/>
      <c r="R94" s="374">
        <v>104</v>
      </c>
      <c r="S94" s="375">
        <v>0.30409356725146197</v>
      </c>
      <c r="T94" s="372"/>
      <c r="U94" s="378">
        <v>342</v>
      </c>
    </row>
    <row r="95" spans="1:21" ht="23.25" customHeight="1">
      <c r="A95" s="371" t="s">
        <v>280</v>
      </c>
      <c r="B95" s="372"/>
      <c r="C95" s="376">
        <v>206</v>
      </c>
      <c r="D95" s="374">
        <v>-156</v>
      </c>
      <c r="E95" s="375">
        <v>-0.75729999999999997</v>
      </c>
      <c r="F95" s="372"/>
      <c r="G95" s="376"/>
      <c r="H95" s="374">
        <v>11</v>
      </c>
      <c r="I95" s="374"/>
      <c r="J95" s="374">
        <v>16</v>
      </c>
      <c r="K95" s="374">
        <v>27</v>
      </c>
      <c r="L95" s="375">
        <v>0.54</v>
      </c>
      <c r="M95" s="372"/>
      <c r="N95" s="376"/>
      <c r="O95" s="374">
        <v>10</v>
      </c>
      <c r="P95" s="374"/>
      <c r="Q95" s="374">
        <v>13</v>
      </c>
      <c r="R95" s="374">
        <v>23</v>
      </c>
      <c r="S95" s="375">
        <v>0.46</v>
      </c>
      <c r="T95" s="372"/>
      <c r="U95" s="378">
        <v>50</v>
      </c>
    </row>
    <row r="96" spans="1:21" ht="23.25" customHeight="1">
      <c r="A96" s="365"/>
      <c r="B96" s="366"/>
      <c r="C96" s="367"/>
      <c r="D96" s="368"/>
      <c r="E96" s="369"/>
      <c r="F96" s="366"/>
      <c r="G96" s="367"/>
      <c r="H96" s="368"/>
      <c r="I96" s="368"/>
      <c r="J96" s="368"/>
      <c r="K96" s="368"/>
      <c r="L96" s="370"/>
      <c r="M96" s="366"/>
      <c r="N96" s="367"/>
      <c r="O96" s="368"/>
      <c r="P96" s="368"/>
      <c r="Q96" s="368"/>
      <c r="R96" s="368"/>
      <c r="S96" s="370"/>
      <c r="T96" s="366"/>
      <c r="U96" s="365"/>
    </row>
    <row r="97" spans="1:21" ht="23.25" customHeight="1">
      <c r="A97" s="210" t="s">
        <v>117</v>
      </c>
      <c r="B97" s="207"/>
      <c r="C97" s="211">
        <v>2295</v>
      </c>
      <c r="D97" s="215">
        <v>1782</v>
      </c>
      <c r="E97" s="213">
        <v>0.77649999999999997</v>
      </c>
      <c r="F97" s="207"/>
      <c r="G97" s="211">
        <v>1434</v>
      </c>
      <c r="H97" s="212">
        <v>122</v>
      </c>
      <c r="I97" s="215">
        <v>2344</v>
      </c>
      <c r="J97" s="212">
        <v>135</v>
      </c>
      <c r="K97" s="215">
        <v>4035</v>
      </c>
      <c r="L97" s="213">
        <v>0.98969830757910227</v>
      </c>
      <c r="M97" s="207"/>
      <c r="N97" s="214">
        <v>4</v>
      </c>
      <c r="O97" s="212"/>
      <c r="P97" s="212">
        <v>36</v>
      </c>
      <c r="Q97" s="212">
        <v>2</v>
      </c>
      <c r="R97" s="212">
        <v>42</v>
      </c>
      <c r="S97" s="213">
        <v>1.0301692420897719E-2</v>
      </c>
      <c r="T97" s="207"/>
      <c r="U97" s="216">
        <v>4077</v>
      </c>
    </row>
    <row r="98" spans="1:21" ht="23.25" customHeight="1">
      <c r="A98" s="365"/>
      <c r="B98" s="366"/>
      <c r="C98" s="367"/>
      <c r="D98" s="368"/>
      <c r="E98" s="369"/>
      <c r="F98" s="366"/>
      <c r="G98" s="367"/>
      <c r="H98" s="368"/>
      <c r="I98" s="368"/>
      <c r="J98" s="368"/>
      <c r="K98" s="368"/>
      <c r="L98" s="370"/>
      <c r="M98" s="366"/>
      <c r="N98" s="367"/>
      <c r="O98" s="368"/>
      <c r="P98" s="368"/>
      <c r="Q98" s="368"/>
      <c r="R98" s="368"/>
      <c r="S98" s="370"/>
      <c r="T98" s="366"/>
      <c r="U98" s="365"/>
    </row>
    <row r="99" spans="1:21" ht="23.25" customHeight="1">
      <c r="A99" s="371" t="s">
        <v>294</v>
      </c>
      <c r="B99" s="372"/>
      <c r="C99" s="376">
        <v>178</v>
      </c>
      <c r="D99" s="374">
        <v>-30</v>
      </c>
      <c r="E99" s="375">
        <v>-0.16850000000000001</v>
      </c>
      <c r="F99" s="372"/>
      <c r="G99" s="376">
        <v>11</v>
      </c>
      <c r="H99" s="374"/>
      <c r="I99" s="374">
        <v>135</v>
      </c>
      <c r="J99" s="374"/>
      <c r="K99" s="374">
        <v>146</v>
      </c>
      <c r="L99" s="375">
        <v>0.9864864864864864</v>
      </c>
      <c r="M99" s="372"/>
      <c r="N99" s="376"/>
      <c r="O99" s="374"/>
      <c r="P99" s="374">
        <v>2</v>
      </c>
      <c r="Q99" s="374"/>
      <c r="R99" s="374">
        <v>2</v>
      </c>
      <c r="S99" s="375">
        <v>1.3513513513513513E-2</v>
      </c>
      <c r="T99" s="372"/>
      <c r="U99" s="378">
        <v>148</v>
      </c>
    </row>
    <row r="100" spans="1:21" ht="23.25" customHeight="1">
      <c r="A100" s="371" t="s">
        <v>295</v>
      </c>
      <c r="B100" s="372"/>
      <c r="C100" s="373">
        <v>2007</v>
      </c>
      <c r="D100" s="377">
        <v>1854</v>
      </c>
      <c r="E100" s="375">
        <v>0.92379999999999995</v>
      </c>
      <c r="F100" s="372"/>
      <c r="G100" s="373">
        <v>1415</v>
      </c>
      <c r="H100" s="374">
        <v>122</v>
      </c>
      <c r="I100" s="377">
        <v>2150</v>
      </c>
      <c r="J100" s="374">
        <v>135</v>
      </c>
      <c r="K100" s="377">
        <v>3822</v>
      </c>
      <c r="L100" s="375">
        <v>0.98989898989898994</v>
      </c>
      <c r="M100" s="372"/>
      <c r="N100" s="376">
        <v>4</v>
      </c>
      <c r="O100" s="374"/>
      <c r="P100" s="374">
        <v>33</v>
      </c>
      <c r="Q100" s="374">
        <v>2</v>
      </c>
      <c r="R100" s="374">
        <v>39</v>
      </c>
      <c r="S100" s="375">
        <v>1.0101010101010102E-2</v>
      </c>
      <c r="T100" s="372"/>
      <c r="U100" s="165">
        <v>3861</v>
      </c>
    </row>
    <row r="101" spans="1:21" ht="23.25" customHeight="1">
      <c r="A101" s="371" t="s">
        <v>296</v>
      </c>
      <c r="B101" s="372"/>
      <c r="C101" s="376">
        <v>110</v>
      </c>
      <c r="D101" s="374">
        <v>-42</v>
      </c>
      <c r="E101" s="375">
        <v>-0.38179999999999997</v>
      </c>
      <c r="F101" s="372"/>
      <c r="G101" s="376">
        <v>8</v>
      </c>
      <c r="H101" s="374"/>
      <c r="I101" s="374">
        <v>59</v>
      </c>
      <c r="J101" s="374"/>
      <c r="K101" s="374">
        <v>67</v>
      </c>
      <c r="L101" s="375">
        <v>0.98529411764705888</v>
      </c>
      <c r="M101" s="372"/>
      <c r="N101" s="376"/>
      <c r="O101" s="374"/>
      <c r="P101" s="374">
        <v>1</v>
      </c>
      <c r="Q101" s="374"/>
      <c r="R101" s="374">
        <v>1</v>
      </c>
      <c r="S101" s="375">
        <v>1.4705882352941178E-2</v>
      </c>
      <c r="T101" s="372"/>
      <c r="U101" s="378">
        <v>68</v>
      </c>
    </row>
    <row r="102" spans="1:21" ht="23.25" customHeight="1">
      <c r="A102" s="379"/>
      <c r="B102" s="372"/>
      <c r="C102" s="380"/>
      <c r="D102" s="380"/>
      <c r="E102" s="375"/>
      <c r="F102" s="372"/>
      <c r="G102" s="380"/>
      <c r="H102" s="380"/>
      <c r="I102" s="380"/>
      <c r="J102" s="380"/>
      <c r="K102" s="380"/>
      <c r="L102" s="375"/>
      <c r="M102" s="372"/>
      <c r="N102" s="380"/>
      <c r="O102" s="380"/>
      <c r="P102" s="380"/>
      <c r="Q102" s="380"/>
      <c r="R102" s="380"/>
      <c r="S102" s="375"/>
      <c r="T102" s="372"/>
      <c r="U102" s="380"/>
    </row>
    <row r="103" spans="1:21" ht="23.25" customHeight="1">
      <c r="A103" s="210" t="s">
        <v>122</v>
      </c>
      <c r="B103" s="207"/>
      <c r="C103" s="211">
        <v>14327</v>
      </c>
      <c r="D103" s="215">
        <v>21323</v>
      </c>
      <c r="E103" s="213">
        <v>1.4883</v>
      </c>
      <c r="F103" s="207"/>
      <c r="G103" s="211">
        <v>7180</v>
      </c>
      <c r="H103" s="212">
        <v>691</v>
      </c>
      <c r="I103" s="215">
        <v>24970</v>
      </c>
      <c r="J103" s="215">
        <v>1436</v>
      </c>
      <c r="K103" s="215">
        <v>34277</v>
      </c>
      <c r="L103" s="213">
        <v>0.96148667601683035</v>
      </c>
      <c r="M103" s="207"/>
      <c r="N103" s="214">
        <v>687</v>
      </c>
      <c r="O103" s="212">
        <v>102</v>
      </c>
      <c r="P103" s="212">
        <v>534</v>
      </c>
      <c r="Q103" s="212">
        <v>50</v>
      </c>
      <c r="R103" s="215">
        <v>1373</v>
      </c>
      <c r="S103" s="213">
        <v>3.8513323983169707E-2</v>
      </c>
      <c r="T103" s="207"/>
      <c r="U103" s="216">
        <v>35650</v>
      </c>
    </row>
    <row r="104" spans="1:21" ht="23.25" customHeight="1">
      <c r="A104" s="365"/>
      <c r="B104" s="366"/>
      <c r="C104" s="367"/>
      <c r="D104" s="368"/>
      <c r="E104" s="369"/>
      <c r="F104" s="366"/>
      <c r="G104" s="367"/>
      <c r="H104" s="368"/>
      <c r="I104" s="368"/>
      <c r="J104" s="368"/>
      <c r="K104" s="368"/>
      <c r="L104" s="370"/>
      <c r="M104" s="366"/>
      <c r="N104" s="367"/>
      <c r="O104" s="368"/>
      <c r="P104" s="368"/>
      <c r="Q104" s="368"/>
      <c r="R104" s="368"/>
      <c r="S104" s="370"/>
      <c r="T104" s="366"/>
      <c r="U104" s="365"/>
    </row>
    <row r="105" spans="1:21" ht="23.25" customHeight="1">
      <c r="A105" s="371" t="s">
        <v>344</v>
      </c>
      <c r="B105" s="372"/>
      <c r="C105" s="373">
        <v>1834</v>
      </c>
      <c r="D105" s="377">
        <v>3699</v>
      </c>
      <c r="E105" s="375">
        <v>2.0169000000000001</v>
      </c>
      <c r="F105" s="372"/>
      <c r="G105" s="376">
        <v>817</v>
      </c>
      <c r="H105" s="374">
        <v>88</v>
      </c>
      <c r="I105" s="377">
        <v>3798</v>
      </c>
      <c r="J105" s="374">
        <v>206</v>
      </c>
      <c r="K105" s="377">
        <v>4909</v>
      </c>
      <c r="L105" s="375">
        <v>0.88722212181456717</v>
      </c>
      <c r="M105" s="372"/>
      <c r="N105" s="376">
        <v>355</v>
      </c>
      <c r="O105" s="374">
        <v>53</v>
      </c>
      <c r="P105" s="374">
        <v>200</v>
      </c>
      <c r="Q105" s="374">
        <v>16</v>
      </c>
      <c r="R105" s="374">
        <v>624</v>
      </c>
      <c r="S105" s="375">
        <v>0.11277787818543286</v>
      </c>
      <c r="T105" s="372"/>
      <c r="U105" s="165">
        <v>5533</v>
      </c>
    </row>
    <row r="106" spans="1:21" ht="23.25" customHeight="1">
      <c r="A106" s="371" t="s">
        <v>345</v>
      </c>
      <c r="B106" s="372"/>
      <c r="C106" s="373">
        <v>1773</v>
      </c>
      <c r="D106" s="377">
        <v>4272</v>
      </c>
      <c r="E106" s="375">
        <v>2.4095</v>
      </c>
      <c r="F106" s="372"/>
      <c r="G106" s="373">
        <v>1082</v>
      </c>
      <c r="H106" s="374">
        <v>108</v>
      </c>
      <c r="I106" s="377">
        <v>4550</v>
      </c>
      <c r="J106" s="374">
        <v>253</v>
      </c>
      <c r="K106" s="377">
        <v>5993</v>
      </c>
      <c r="L106" s="375">
        <v>0.99139784946236564</v>
      </c>
      <c r="M106" s="372"/>
      <c r="N106" s="376">
        <v>17</v>
      </c>
      <c r="O106" s="374">
        <v>3</v>
      </c>
      <c r="P106" s="374">
        <v>31</v>
      </c>
      <c r="Q106" s="374">
        <v>1</v>
      </c>
      <c r="R106" s="374">
        <v>52</v>
      </c>
      <c r="S106" s="375">
        <v>8.6021505376344086E-3</v>
      </c>
      <c r="T106" s="372"/>
      <c r="U106" s="165">
        <v>6045</v>
      </c>
    </row>
    <row r="107" spans="1:21" ht="23.25" customHeight="1">
      <c r="A107" s="371" t="s">
        <v>346</v>
      </c>
      <c r="B107" s="372"/>
      <c r="C107" s="373">
        <v>1069</v>
      </c>
      <c r="D107" s="377">
        <v>4753</v>
      </c>
      <c r="E107" s="375">
        <v>4.4462000000000002</v>
      </c>
      <c r="F107" s="372"/>
      <c r="G107" s="373">
        <v>1316</v>
      </c>
      <c r="H107" s="374">
        <v>163</v>
      </c>
      <c r="I107" s="377">
        <v>4053</v>
      </c>
      <c r="J107" s="374">
        <v>220</v>
      </c>
      <c r="K107" s="377">
        <v>5752</v>
      </c>
      <c r="L107" s="375">
        <v>0.98797664032978361</v>
      </c>
      <c r="M107" s="372"/>
      <c r="N107" s="376">
        <v>20</v>
      </c>
      <c r="O107" s="374">
        <v>8</v>
      </c>
      <c r="P107" s="374">
        <v>38</v>
      </c>
      <c r="Q107" s="374">
        <v>4</v>
      </c>
      <c r="R107" s="374">
        <v>70</v>
      </c>
      <c r="S107" s="375">
        <v>1.202335967021642E-2</v>
      </c>
      <c r="T107" s="372"/>
      <c r="U107" s="165">
        <v>5822</v>
      </c>
    </row>
    <row r="108" spans="1:21" ht="23.25" customHeight="1">
      <c r="A108" s="371" t="s">
        <v>347</v>
      </c>
      <c r="B108" s="372"/>
      <c r="C108" s="373">
        <v>2197</v>
      </c>
      <c r="D108" s="377">
        <v>2618</v>
      </c>
      <c r="E108" s="375">
        <v>1.1916</v>
      </c>
      <c r="F108" s="372"/>
      <c r="G108" s="373">
        <v>1132</v>
      </c>
      <c r="H108" s="374">
        <v>203</v>
      </c>
      <c r="I108" s="377">
        <v>2794</v>
      </c>
      <c r="J108" s="374">
        <v>248</v>
      </c>
      <c r="K108" s="377">
        <v>4377</v>
      </c>
      <c r="L108" s="375">
        <v>0.90903426791277253</v>
      </c>
      <c r="M108" s="372"/>
      <c r="N108" s="376">
        <v>201</v>
      </c>
      <c r="O108" s="374">
        <v>35</v>
      </c>
      <c r="P108" s="374">
        <v>180</v>
      </c>
      <c r="Q108" s="374">
        <v>22</v>
      </c>
      <c r="R108" s="374">
        <v>438</v>
      </c>
      <c r="S108" s="375">
        <v>9.0965732087227413E-2</v>
      </c>
      <c r="T108" s="372"/>
      <c r="U108" s="165">
        <v>4815</v>
      </c>
    </row>
    <row r="109" spans="1:21" ht="23.25" customHeight="1">
      <c r="A109" s="371" t="s">
        <v>348</v>
      </c>
      <c r="B109" s="372"/>
      <c r="C109" s="376">
        <v>557</v>
      </c>
      <c r="D109" s="377">
        <v>3071</v>
      </c>
      <c r="E109" s="375">
        <v>5.5134999999999996</v>
      </c>
      <c r="F109" s="372"/>
      <c r="G109" s="376">
        <v>703</v>
      </c>
      <c r="H109" s="374">
        <v>74</v>
      </c>
      <c r="I109" s="377">
        <v>2670</v>
      </c>
      <c r="J109" s="374">
        <v>134</v>
      </c>
      <c r="K109" s="377">
        <v>3581</v>
      </c>
      <c r="L109" s="375">
        <v>0.98704520396912898</v>
      </c>
      <c r="M109" s="372"/>
      <c r="N109" s="376">
        <v>30</v>
      </c>
      <c r="O109" s="374">
        <v>2</v>
      </c>
      <c r="P109" s="374">
        <v>11</v>
      </c>
      <c r="Q109" s="374">
        <v>4</v>
      </c>
      <c r="R109" s="374">
        <v>47</v>
      </c>
      <c r="S109" s="375">
        <v>1.2954796030871003E-2</v>
      </c>
      <c r="T109" s="372"/>
      <c r="U109" s="165">
        <v>3628</v>
      </c>
    </row>
    <row r="110" spans="1:21" ht="23.25" customHeight="1">
      <c r="A110" s="371" t="s">
        <v>349</v>
      </c>
      <c r="B110" s="372"/>
      <c r="C110" s="376">
        <v>623</v>
      </c>
      <c r="D110" s="374">
        <v>813</v>
      </c>
      <c r="E110" s="375">
        <v>1.3049999999999999</v>
      </c>
      <c r="F110" s="372"/>
      <c r="G110" s="376">
        <v>370</v>
      </c>
      <c r="H110" s="374">
        <v>34</v>
      </c>
      <c r="I110" s="374">
        <v>993</v>
      </c>
      <c r="J110" s="374">
        <v>13</v>
      </c>
      <c r="K110" s="377">
        <v>1410</v>
      </c>
      <c r="L110" s="375">
        <v>0.98189415041782724</v>
      </c>
      <c r="M110" s="372"/>
      <c r="N110" s="376">
        <v>13</v>
      </c>
      <c r="O110" s="374">
        <v>1</v>
      </c>
      <c r="P110" s="374">
        <v>12</v>
      </c>
      <c r="Q110" s="374"/>
      <c r="R110" s="374">
        <v>26</v>
      </c>
      <c r="S110" s="375">
        <v>1.8105849582172703E-2</v>
      </c>
      <c r="T110" s="372"/>
      <c r="U110" s="165">
        <v>1436</v>
      </c>
    </row>
    <row r="111" spans="1:21" ht="23.25" customHeight="1">
      <c r="A111" s="371" t="s">
        <v>350</v>
      </c>
      <c r="B111" s="372"/>
      <c r="C111" s="376">
        <v>490</v>
      </c>
      <c r="D111" s="374">
        <v>365</v>
      </c>
      <c r="E111" s="375">
        <v>0.74490000000000001</v>
      </c>
      <c r="F111" s="372"/>
      <c r="G111" s="376">
        <v>690</v>
      </c>
      <c r="H111" s="374"/>
      <c r="I111" s="374">
        <v>159</v>
      </c>
      <c r="J111" s="374"/>
      <c r="K111" s="374">
        <v>849</v>
      </c>
      <c r="L111" s="375">
        <v>0.99298245614035086</v>
      </c>
      <c r="M111" s="372"/>
      <c r="N111" s="376">
        <v>1</v>
      </c>
      <c r="O111" s="374"/>
      <c r="P111" s="374">
        <v>5</v>
      </c>
      <c r="Q111" s="374"/>
      <c r="R111" s="374">
        <v>6</v>
      </c>
      <c r="S111" s="375">
        <v>7.0175438596491221E-3</v>
      </c>
      <c r="T111" s="372"/>
      <c r="U111" s="378">
        <v>855</v>
      </c>
    </row>
    <row r="112" spans="1:21" ht="23.25" customHeight="1">
      <c r="A112" s="371" t="s">
        <v>351</v>
      </c>
      <c r="B112" s="372"/>
      <c r="C112" s="376">
        <v>952</v>
      </c>
      <c r="D112" s="374">
        <v>215</v>
      </c>
      <c r="E112" s="375">
        <v>0.2258</v>
      </c>
      <c r="F112" s="372"/>
      <c r="G112" s="376">
        <v>104</v>
      </c>
      <c r="H112" s="374"/>
      <c r="I112" s="377">
        <v>1016</v>
      </c>
      <c r="J112" s="374"/>
      <c r="K112" s="377">
        <v>1120</v>
      </c>
      <c r="L112" s="375">
        <v>0.95972579263067703</v>
      </c>
      <c r="M112" s="372"/>
      <c r="N112" s="376">
        <v>24</v>
      </c>
      <c r="O112" s="374"/>
      <c r="P112" s="374">
        <v>23</v>
      </c>
      <c r="Q112" s="374"/>
      <c r="R112" s="374">
        <v>47</v>
      </c>
      <c r="S112" s="375">
        <v>4.0274207369323051E-2</v>
      </c>
      <c r="T112" s="372"/>
      <c r="U112" s="165">
        <v>1167</v>
      </c>
    </row>
    <row r="113" spans="1:21" ht="23.25" customHeight="1">
      <c r="A113" s="371" t="s">
        <v>352</v>
      </c>
      <c r="B113" s="372"/>
      <c r="C113" s="376">
        <v>120</v>
      </c>
      <c r="D113" s="374">
        <v>495</v>
      </c>
      <c r="E113" s="375">
        <v>4.125</v>
      </c>
      <c r="F113" s="372"/>
      <c r="G113" s="376">
        <v>164</v>
      </c>
      <c r="H113" s="374"/>
      <c r="I113" s="374">
        <v>441</v>
      </c>
      <c r="J113" s="374"/>
      <c r="K113" s="374">
        <v>605</v>
      </c>
      <c r="L113" s="375">
        <v>0.98373983739837401</v>
      </c>
      <c r="M113" s="372"/>
      <c r="N113" s="376">
        <v>3</v>
      </c>
      <c r="O113" s="374"/>
      <c r="P113" s="374">
        <v>7</v>
      </c>
      <c r="Q113" s="374"/>
      <c r="R113" s="374">
        <v>10</v>
      </c>
      <c r="S113" s="375">
        <v>1.6260162601626015E-2</v>
      </c>
      <c r="T113" s="372"/>
      <c r="U113" s="378">
        <v>615</v>
      </c>
    </row>
    <row r="114" spans="1:21" ht="23.25" customHeight="1">
      <c r="A114" s="371" t="s">
        <v>353</v>
      </c>
      <c r="B114" s="372"/>
      <c r="C114" s="376">
        <v>193</v>
      </c>
      <c r="D114" s="374">
        <v>216</v>
      </c>
      <c r="E114" s="375">
        <v>1.1192</v>
      </c>
      <c r="F114" s="372"/>
      <c r="G114" s="376"/>
      <c r="H114" s="374"/>
      <c r="I114" s="374">
        <v>409</v>
      </c>
      <c r="J114" s="374"/>
      <c r="K114" s="374">
        <v>409</v>
      </c>
      <c r="L114" s="375">
        <v>1</v>
      </c>
      <c r="M114" s="372"/>
      <c r="N114" s="376"/>
      <c r="O114" s="374"/>
      <c r="P114" s="374"/>
      <c r="Q114" s="374"/>
      <c r="R114" s="374">
        <v>0</v>
      </c>
      <c r="S114" s="375">
        <v>0</v>
      </c>
      <c r="T114" s="372"/>
      <c r="U114" s="378">
        <v>409</v>
      </c>
    </row>
    <row r="115" spans="1:21" ht="23.25" customHeight="1">
      <c r="A115" s="371" t="s">
        <v>354</v>
      </c>
      <c r="B115" s="372"/>
      <c r="C115" s="376">
        <v>260</v>
      </c>
      <c r="D115" s="374">
        <v>166</v>
      </c>
      <c r="E115" s="375">
        <v>0.63849999999999996</v>
      </c>
      <c r="F115" s="372"/>
      <c r="G115" s="376">
        <v>82</v>
      </c>
      <c r="H115" s="374"/>
      <c r="I115" s="374">
        <v>327</v>
      </c>
      <c r="J115" s="374"/>
      <c r="K115" s="374">
        <v>409</v>
      </c>
      <c r="L115" s="375">
        <v>0.960093896713615</v>
      </c>
      <c r="M115" s="372"/>
      <c r="N115" s="376">
        <v>11</v>
      </c>
      <c r="O115" s="374"/>
      <c r="P115" s="374">
        <v>6</v>
      </c>
      <c r="Q115" s="374"/>
      <c r="R115" s="374">
        <v>17</v>
      </c>
      <c r="S115" s="375">
        <v>3.9906103286384977E-2</v>
      </c>
      <c r="T115" s="372"/>
      <c r="U115" s="378">
        <v>426</v>
      </c>
    </row>
    <row r="116" spans="1:21" ht="23.25" customHeight="1">
      <c r="A116" s="371" t="s">
        <v>355</v>
      </c>
      <c r="B116" s="372"/>
      <c r="C116" s="376">
        <v>86</v>
      </c>
      <c r="D116" s="374">
        <v>255</v>
      </c>
      <c r="E116" s="375">
        <v>2.9651000000000001</v>
      </c>
      <c r="F116" s="372"/>
      <c r="G116" s="376">
        <v>87</v>
      </c>
      <c r="H116" s="374"/>
      <c r="I116" s="374">
        <v>251</v>
      </c>
      <c r="J116" s="374"/>
      <c r="K116" s="374">
        <v>338</v>
      </c>
      <c r="L116" s="375">
        <v>0.99120234604105573</v>
      </c>
      <c r="M116" s="372"/>
      <c r="N116" s="376">
        <v>3</v>
      </c>
      <c r="O116" s="374"/>
      <c r="P116" s="374"/>
      <c r="Q116" s="374"/>
      <c r="R116" s="374">
        <v>3</v>
      </c>
      <c r="S116" s="375">
        <v>8.7976539589442806E-3</v>
      </c>
      <c r="T116" s="372"/>
      <c r="U116" s="378">
        <v>341</v>
      </c>
    </row>
    <row r="117" spans="1:21" ht="23.25" customHeight="1">
      <c r="A117" s="371" t="s">
        <v>356</v>
      </c>
      <c r="B117" s="372"/>
      <c r="C117" s="373">
        <v>1296</v>
      </c>
      <c r="D117" s="374">
        <v>174</v>
      </c>
      <c r="E117" s="375">
        <v>0.1343</v>
      </c>
      <c r="F117" s="372"/>
      <c r="G117" s="376">
        <v>211</v>
      </c>
      <c r="H117" s="374"/>
      <c r="I117" s="377">
        <v>1243</v>
      </c>
      <c r="J117" s="374"/>
      <c r="K117" s="377">
        <v>1454</v>
      </c>
      <c r="L117" s="375">
        <v>0.98911564625850346</v>
      </c>
      <c r="M117" s="372"/>
      <c r="N117" s="376">
        <v>3</v>
      </c>
      <c r="O117" s="374"/>
      <c r="P117" s="374">
        <v>13</v>
      </c>
      <c r="Q117" s="374"/>
      <c r="R117" s="374">
        <v>16</v>
      </c>
      <c r="S117" s="375">
        <v>1.08843537414966E-2</v>
      </c>
      <c r="T117" s="372"/>
      <c r="U117" s="165">
        <v>1470</v>
      </c>
    </row>
    <row r="118" spans="1:21" ht="23.25" customHeight="1">
      <c r="A118" s="371" t="s">
        <v>357</v>
      </c>
      <c r="B118" s="372"/>
      <c r="C118" s="376">
        <v>164</v>
      </c>
      <c r="D118" s="374">
        <v>290</v>
      </c>
      <c r="E118" s="375">
        <v>1.7683</v>
      </c>
      <c r="F118" s="372"/>
      <c r="G118" s="376">
        <v>86</v>
      </c>
      <c r="H118" s="374"/>
      <c r="I118" s="374">
        <v>367</v>
      </c>
      <c r="J118" s="374"/>
      <c r="K118" s="374">
        <v>453</v>
      </c>
      <c r="L118" s="375">
        <v>0.99779735682819382</v>
      </c>
      <c r="M118" s="372"/>
      <c r="N118" s="376"/>
      <c r="O118" s="374"/>
      <c r="P118" s="374">
        <v>1</v>
      </c>
      <c r="Q118" s="374"/>
      <c r="R118" s="374">
        <v>1</v>
      </c>
      <c r="S118" s="375">
        <v>2.2026431718061672E-3</v>
      </c>
      <c r="T118" s="372"/>
      <c r="U118" s="378">
        <v>454</v>
      </c>
    </row>
    <row r="119" spans="1:21" ht="23.25" customHeight="1">
      <c r="A119" s="371" t="s">
        <v>358</v>
      </c>
      <c r="B119" s="372"/>
      <c r="C119" s="376">
        <v>141</v>
      </c>
      <c r="D119" s="374">
        <v>-141</v>
      </c>
      <c r="E119" s="375">
        <v>-1</v>
      </c>
      <c r="F119" s="372"/>
      <c r="G119" s="376"/>
      <c r="H119" s="374"/>
      <c r="I119" s="374"/>
      <c r="J119" s="374"/>
      <c r="K119" s="374">
        <v>0</v>
      </c>
      <c r="L119" s="375" t="s">
        <v>504</v>
      </c>
      <c r="M119" s="372"/>
      <c r="N119" s="376"/>
      <c r="O119" s="374"/>
      <c r="P119" s="374"/>
      <c r="Q119" s="374"/>
      <c r="R119" s="374">
        <v>0</v>
      </c>
      <c r="S119" s="375" t="s">
        <v>504</v>
      </c>
      <c r="T119" s="372"/>
      <c r="U119" s="378">
        <v>0</v>
      </c>
    </row>
    <row r="120" spans="1:21" ht="23.25" customHeight="1">
      <c r="A120" s="371" t="s">
        <v>359</v>
      </c>
      <c r="B120" s="372"/>
      <c r="C120" s="376">
        <v>108</v>
      </c>
      <c r="D120" s="374">
        <v>-108</v>
      </c>
      <c r="E120" s="375">
        <v>-1</v>
      </c>
      <c r="F120" s="372"/>
      <c r="G120" s="376"/>
      <c r="H120" s="374"/>
      <c r="I120" s="374"/>
      <c r="J120" s="374"/>
      <c r="K120" s="374">
        <v>0</v>
      </c>
      <c r="L120" s="375" t="s">
        <v>504</v>
      </c>
      <c r="M120" s="372"/>
      <c r="N120" s="376"/>
      <c r="O120" s="374"/>
      <c r="P120" s="374"/>
      <c r="Q120" s="374"/>
      <c r="R120" s="374">
        <v>0</v>
      </c>
      <c r="S120" s="375" t="s">
        <v>504</v>
      </c>
      <c r="T120" s="372"/>
      <c r="U120" s="378">
        <v>0</v>
      </c>
    </row>
    <row r="121" spans="1:21" ht="23.25" customHeight="1">
      <c r="A121" s="371" t="s">
        <v>360</v>
      </c>
      <c r="B121" s="372"/>
      <c r="C121" s="376">
        <v>184</v>
      </c>
      <c r="D121" s="374">
        <v>10</v>
      </c>
      <c r="E121" s="375">
        <v>5.4300000000000001E-2</v>
      </c>
      <c r="F121" s="372"/>
      <c r="G121" s="376">
        <v>3</v>
      </c>
      <c r="H121" s="374"/>
      <c r="I121" s="374">
        <v>191</v>
      </c>
      <c r="J121" s="374"/>
      <c r="K121" s="374">
        <v>194</v>
      </c>
      <c r="L121" s="375">
        <v>1</v>
      </c>
      <c r="M121" s="372"/>
      <c r="N121" s="376"/>
      <c r="O121" s="374"/>
      <c r="P121" s="374"/>
      <c r="Q121" s="374"/>
      <c r="R121" s="374">
        <v>0</v>
      </c>
      <c r="S121" s="375">
        <v>0</v>
      </c>
      <c r="T121" s="372"/>
      <c r="U121" s="378">
        <v>194</v>
      </c>
    </row>
    <row r="122" spans="1:21" ht="23.25" customHeight="1">
      <c r="A122" s="371" t="s">
        <v>361</v>
      </c>
      <c r="B122" s="372"/>
      <c r="C122" s="376">
        <v>90</v>
      </c>
      <c r="D122" s="374">
        <v>291</v>
      </c>
      <c r="E122" s="375">
        <v>3.2332999999999998</v>
      </c>
      <c r="F122" s="372"/>
      <c r="G122" s="376">
        <v>90</v>
      </c>
      <c r="H122" s="374"/>
      <c r="I122" s="374">
        <v>285</v>
      </c>
      <c r="J122" s="374"/>
      <c r="K122" s="374">
        <v>375</v>
      </c>
      <c r="L122" s="375">
        <v>0.98425196850393704</v>
      </c>
      <c r="M122" s="372"/>
      <c r="N122" s="376">
        <v>4</v>
      </c>
      <c r="O122" s="374"/>
      <c r="P122" s="374">
        <v>2</v>
      </c>
      <c r="Q122" s="374"/>
      <c r="R122" s="374">
        <v>6</v>
      </c>
      <c r="S122" s="375">
        <v>1.5748031496062992E-2</v>
      </c>
      <c r="T122" s="372"/>
      <c r="U122" s="378">
        <v>381</v>
      </c>
    </row>
    <row r="123" spans="1:21" ht="23.25" customHeight="1">
      <c r="A123" s="371" t="s">
        <v>362</v>
      </c>
      <c r="B123" s="372"/>
      <c r="C123" s="376">
        <v>57</v>
      </c>
      <c r="D123" s="374">
        <v>110</v>
      </c>
      <c r="E123" s="375">
        <v>1.9298</v>
      </c>
      <c r="F123" s="372"/>
      <c r="G123" s="376">
        <v>122</v>
      </c>
      <c r="H123" s="374"/>
      <c r="I123" s="374">
        <v>44</v>
      </c>
      <c r="J123" s="374"/>
      <c r="K123" s="374">
        <v>166</v>
      </c>
      <c r="L123" s="375">
        <v>0.99401197604790426</v>
      </c>
      <c r="M123" s="372"/>
      <c r="N123" s="376">
        <v>1</v>
      </c>
      <c r="O123" s="374"/>
      <c r="P123" s="374"/>
      <c r="Q123" s="374"/>
      <c r="R123" s="374">
        <v>1</v>
      </c>
      <c r="S123" s="375">
        <v>5.9880239520958079E-3</v>
      </c>
      <c r="T123" s="372"/>
      <c r="U123" s="378">
        <v>167</v>
      </c>
    </row>
    <row r="124" spans="1:21" ht="23.25" customHeight="1">
      <c r="A124" s="371" t="s">
        <v>363</v>
      </c>
      <c r="B124" s="372"/>
      <c r="C124" s="376">
        <v>326</v>
      </c>
      <c r="D124" s="374">
        <v>-194</v>
      </c>
      <c r="E124" s="375">
        <v>-0.59509999999999996</v>
      </c>
      <c r="F124" s="372"/>
      <c r="G124" s="376"/>
      <c r="H124" s="374"/>
      <c r="I124" s="374">
        <v>132</v>
      </c>
      <c r="J124" s="374"/>
      <c r="K124" s="374">
        <v>132</v>
      </c>
      <c r="L124" s="375">
        <v>1</v>
      </c>
      <c r="M124" s="372"/>
      <c r="N124" s="376"/>
      <c r="O124" s="374"/>
      <c r="P124" s="374"/>
      <c r="Q124" s="374"/>
      <c r="R124" s="374">
        <v>0</v>
      </c>
      <c r="S124" s="375">
        <v>0</v>
      </c>
      <c r="T124" s="372"/>
      <c r="U124" s="378">
        <v>132</v>
      </c>
    </row>
    <row r="125" spans="1:21" ht="23.25" customHeight="1">
      <c r="A125" s="371" t="s">
        <v>364</v>
      </c>
      <c r="B125" s="372"/>
      <c r="C125" s="376">
        <v>326</v>
      </c>
      <c r="D125" s="374">
        <v>-152</v>
      </c>
      <c r="E125" s="375">
        <v>-0.46629999999999999</v>
      </c>
      <c r="F125" s="372"/>
      <c r="G125" s="376">
        <v>27</v>
      </c>
      <c r="H125" s="374"/>
      <c r="I125" s="374">
        <v>146</v>
      </c>
      <c r="J125" s="374"/>
      <c r="K125" s="374">
        <v>173</v>
      </c>
      <c r="L125" s="375">
        <v>0.99425287356321845</v>
      </c>
      <c r="M125" s="372"/>
      <c r="N125" s="376">
        <v>1</v>
      </c>
      <c r="O125" s="374"/>
      <c r="P125" s="374"/>
      <c r="Q125" s="374"/>
      <c r="R125" s="374">
        <v>1</v>
      </c>
      <c r="S125" s="375">
        <v>5.7471264367816091E-3</v>
      </c>
      <c r="T125" s="372"/>
      <c r="U125" s="378">
        <v>174</v>
      </c>
    </row>
    <row r="126" spans="1:21" ht="23.25" customHeight="1">
      <c r="A126" s="371" t="s">
        <v>365</v>
      </c>
      <c r="B126" s="372"/>
      <c r="C126" s="376">
        <v>413</v>
      </c>
      <c r="D126" s="374">
        <v>-27</v>
      </c>
      <c r="E126" s="375">
        <v>-6.54E-2</v>
      </c>
      <c r="F126" s="372"/>
      <c r="G126" s="376"/>
      <c r="H126" s="374">
        <v>21</v>
      </c>
      <c r="I126" s="374"/>
      <c r="J126" s="374">
        <v>362</v>
      </c>
      <c r="K126" s="374">
        <v>383</v>
      </c>
      <c r="L126" s="375">
        <v>0.99222797927461148</v>
      </c>
      <c r="M126" s="372"/>
      <c r="N126" s="376"/>
      <c r="O126" s="374"/>
      <c r="P126" s="374"/>
      <c r="Q126" s="374">
        <v>3</v>
      </c>
      <c r="R126" s="374">
        <v>3</v>
      </c>
      <c r="S126" s="375">
        <v>7.7720207253886009E-3</v>
      </c>
      <c r="T126" s="372"/>
      <c r="U126" s="378">
        <v>386</v>
      </c>
    </row>
    <row r="127" spans="1:21" ht="23.25" customHeight="1">
      <c r="A127" s="371" t="s">
        <v>366</v>
      </c>
      <c r="B127" s="372"/>
      <c r="C127" s="373">
        <v>1068</v>
      </c>
      <c r="D127" s="374">
        <v>132</v>
      </c>
      <c r="E127" s="375">
        <v>0.1236</v>
      </c>
      <c r="F127" s="372"/>
      <c r="G127" s="376">
        <v>94</v>
      </c>
      <c r="H127" s="374"/>
      <c r="I127" s="377">
        <v>1101</v>
      </c>
      <c r="J127" s="374"/>
      <c r="K127" s="377">
        <v>1195</v>
      </c>
      <c r="L127" s="375">
        <v>0.99583333333333324</v>
      </c>
      <c r="M127" s="372"/>
      <c r="N127" s="376"/>
      <c r="O127" s="374"/>
      <c r="P127" s="374">
        <v>5</v>
      </c>
      <c r="Q127" s="374"/>
      <c r="R127" s="374">
        <v>5</v>
      </c>
      <c r="S127" s="375">
        <v>4.1666666666666666E-3</v>
      </c>
      <c r="T127" s="372"/>
      <c r="U127" s="165">
        <v>1200</v>
      </c>
    </row>
    <row r="128" spans="1:21" ht="23.25" customHeight="1">
      <c r="A128" s="365"/>
      <c r="B128" s="366"/>
      <c r="C128" s="367"/>
      <c r="D128" s="368"/>
      <c r="E128" s="369"/>
      <c r="F128" s="366"/>
      <c r="G128" s="367"/>
      <c r="H128" s="368"/>
      <c r="I128" s="368"/>
      <c r="J128" s="368"/>
      <c r="K128" s="368"/>
      <c r="L128" s="370"/>
      <c r="M128" s="366"/>
      <c r="N128" s="367"/>
      <c r="O128" s="368"/>
      <c r="P128" s="368"/>
      <c r="Q128" s="368"/>
      <c r="R128" s="368"/>
      <c r="S128" s="370"/>
      <c r="T128" s="366"/>
      <c r="U128" s="365"/>
    </row>
    <row r="129" spans="1:21" ht="23.25" customHeight="1">
      <c r="A129" s="210" t="s">
        <v>118</v>
      </c>
      <c r="B129" s="207"/>
      <c r="C129" s="211">
        <v>6043</v>
      </c>
      <c r="D129" s="212">
        <v>643</v>
      </c>
      <c r="E129" s="213">
        <v>0.10639999999999999</v>
      </c>
      <c r="F129" s="207"/>
      <c r="G129" s="211">
        <v>2343</v>
      </c>
      <c r="H129" s="212">
        <v>142</v>
      </c>
      <c r="I129" s="215">
        <v>3763</v>
      </c>
      <c r="J129" s="212">
        <v>146</v>
      </c>
      <c r="K129" s="215">
        <v>6394</v>
      </c>
      <c r="L129" s="213">
        <v>0.95632665270714923</v>
      </c>
      <c r="M129" s="207"/>
      <c r="N129" s="214">
        <v>91</v>
      </c>
      <c r="O129" s="212">
        <v>28</v>
      </c>
      <c r="P129" s="212">
        <v>149</v>
      </c>
      <c r="Q129" s="212">
        <v>24</v>
      </c>
      <c r="R129" s="212">
        <v>292</v>
      </c>
      <c r="S129" s="213">
        <v>4.3673347292850738E-2</v>
      </c>
      <c r="T129" s="207"/>
      <c r="U129" s="216">
        <v>6686</v>
      </c>
    </row>
    <row r="130" spans="1:21" ht="23.25" customHeight="1">
      <c r="A130" s="365"/>
      <c r="B130" s="366"/>
      <c r="C130" s="367"/>
      <c r="D130" s="368"/>
      <c r="E130" s="369"/>
      <c r="F130" s="366"/>
      <c r="G130" s="367"/>
      <c r="H130" s="368"/>
      <c r="I130" s="368"/>
      <c r="J130" s="368"/>
      <c r="K130" s="368"/>
      <c r="L130" s="370"/>
      <c r="M130" s="366"/>
      <c r="N130" s="367"/>
      <c r="O130" s="368"/>
      <c r="P130" s="368"/>
      <c r="Q130" s="368"/>
      <c r="R130" s="368"/>
      <c r="S130" s="370"/>
      <c r="T130" s="366"/>
      <c r="U130" s="365"/>
    </row>
    <row r="131" spans="1:21" ht="23.25" customHeight="1">
      <c r="A131" s="371" t="s">
        <v>297</v>
      </c>
      <c r="B131" s="372"/>
      <c r="C131" s="373">
        <v>1825</v>
      </c>
      <c r="D131" s="374">
        <v>263</v>
      </c>
      <c r="E131" s="375">
        <v>0.14410000000000001</v>
      </c>
      <c r="F131" s="372"/>
      <c r="G131" s="376">
        <v>810</v>
      </c>
      <c r="H131" s="374">
        <v>32</v>
      </c>
      <c r="I131" s="377">
        <v>1155</v>
      </c>
      <c r="J131" s="374">
        <v>32</v>
      </c>
      <c r="K131" s="377">
        <v>2029</v>
      </c>
      <c r="L131" s="375">
        <v>0.97174329501915713</v>
      </c>
      <c r="M131" s="372"/>
      <c r="N131" s="376">
        <v>22</v>
      </c>
      <c r="O131" s="374">
        <v>5</v>
      </c>
      <c r="P131" s="374">
        <v>29</v>
      </c>
      <c r="Q131" s="374">
        <v>3</v>
      </c>
      <c r="R131" s="374">
        <v>59</v>
      </c>
      <c r="S131" s="375">
        <v>2.8256704980842914E-2</v>
      </c>
      <c r="T131" s="372"/>
      <c r="U131" s="165">
        <v>2088</v>
      </c>
    </row>
    <row r="132" spans="1:21" ht="23.25" customHeight="1">
      <c r="A132" s="371" t="s">
        <v>298</v>
      </c>
      <c r="B132" s="372"/>
      <c r="C132" s="373">
        <v>1488</v>
      </c>
      <c r="D132" s="374">
        <v>133</v>
      </c>
      <c r="E132" s="375">
        <v>8.9399999999999993E-2</v>
      </c>
      <c r="F132" s="372"/>
      <c r="G132" s="376">
        <v>232</v>
      </c>
      <c r="H132" s="374"/>
      <c r="I132" s="377">
        <v>1337</v>
      </c>
      <c r="J132" s="374"/>
      <c r="K132" s="377">
        <v>1569</v>
      </c>
      <c r="L132" s="375">
        <v>0.96792103639728566</v>
      </c>
      <c r="M132" s="372"/>
      <c r="N132" s="376">
        <v>10</v>
      </c>
      <c r="O132" s="374"/>
      <c r="P132" s="374">
        <v>42</v>
      </c>
      <c r="Q132" s="374"/>
      <c r="R132" s="374">
        <v>52</v>
      </c>
      <c r="S132" s="375">
        <v>3.2078963602714373E-2</v>
      </c>
      <c r="T132" s="372"/>
      <c r="U132" s="165">
        <v>1621</v>
      </c>
    </row>
    <row r="133" spans="1:21" ht="23.25" customHeight="1">
      <c r="A133" s="371" t="s">
        <v>299</v>
      </c>
      <c r="B133" s="372"/>
      <c r="C133" s="376">
        <v>611</v>
      </c>
      <c r="D133" s="374">
        <v>-39</v>
      </c>
      <c r="E133" s="375">
        <v>-6.3799999999999996E-2</v>
      </c>
      <c r="F133" s="372"/>
      <c r="G133" s="376">
        <v>149</v>
      </c>
      <c r="H133" s="374">
        <v>8</v>
      </c>
      <c r="I133" s="374">
        <v>310</v>
      </c>
      <c r="J133" s="374">
        <v>41</v>
      </c>
      <c r="K133" s="374">
        <v>508</v>
      </c>
      <c r="L133" s="375">
        <v>0.88811188811188813</v>
      </c>
      <c r="M133" s="372"/>
      <c r="N133" s="376">
        <v>9</v>
      </c>
      <c r="O133" s="374">
        <v>19</v>
      </c>
      <c r="P133" s="374">
        <v>19</v>
      </c>
      <c r="Q133" s="374">
        <v>17</v>
      </c>
      <c r="R133" s="374">
        <v>64</v>
      </c>
      <c r="S133" s="375">
        <v>0.11188811188811189</v>
      </c>
      <c r="T133" s="372"/>
      <c r="U133" s="378">
        <v>572</v>
      </c>
    </row>
    <row r="134" spans="1:21" ht="23.25" customHeight="1">
      <c r="A134" s="371" t="s">
        <v>300</v>
      </c>
      <c r="B134" s="372"/>
      <c r="C134" s="376">
        <v>406</v>
      </c>
      <c r="D134" s="374">
        <v>62</v>
      </c>
      <c r="E134" s="375">
        <v>0.1527</v>
      </c>
      <c r="F134" s="372"/>
      <c r="G134" s="376">
        <v>432</v>
      </c>
      <c r="H134" s="374"/>
      <c r="I134" s="374">
        <v>7</v>
      </c>
      <c r="J134" s="374"/>
      <c r="K134" s="374">
        <v>439</v>
      </c>
      <c r="L134" s="375">
        <v>0.93803418803418803</v>
      </c>
      <c r="M134" s="372"/>
      <c r="N134" s="376">
        <v>26</v>
      </c>
      <c r="O134" s="374"/>
      <c r="P134" s="374">
        <v>3</v>
      </c>
      <c r="Q134" s="374"/>
      <c r="R134" s="374">
        <v>29</v>
      </c>
      <c r="S134" s="375">
        <v>6.1965811965811968E-2</v>
      </c>
      <c r="T134" s="372"/>
      <c r="U134" s="378">
        <v>468</v>
      </c>
    </row>
    <row r="135" spans="1:21" ht="23.25" customHeight="1">
      <c r="A135" s="371" t="s">
        <v>301</v>
      </c>
      <c r="B135" s="372"/>
      <c r="C135" s="376">
        <v>289</v>
      </c>
      <c r="D135" s="374">
        <v>49</v>
      </c>
      <c r="E135" s="375">
        <v>0.1696</v>
      </c>
      <c r="F135" s="372"/>
      <c r="G135" s="376">
        <v>105</v>
      </c>
      <c r="H135" s="374"/>
      <c r="I135" s="374">
        <v>222</v>
      </c>
      <c r="J135" s="374"/>
      <c r="K135" s="374">
        <v>327</v>
      </c>
      <c r="L135" s="375">
        <v>0.9674556213017752</v>
      </c>
      <c r="M135" s="372"/>
      <c r="N135" s="376">
        <v>2</v>
      </c>
      <c r="O135" s="374"/>
      <c r="P135" s="374">
        <v>9</v>
      </c>
      <c r="Q135" s="374"/>
      <c r="R135" s="374">
        <v>11</v>
      </c>
      <c r="S135" s="375">
        <v>3.2544378698224852E-2</v>
      </c>
      <c r="T135" s="372"/>
      <c r="U135" s="378">
        <v>338</v>
      </c>
    </row>
    <row r="136" spans="1:21" ht="23.25" customHeight="1">
      <c r="A136" s="371" t="s">
        <v>302</v>
      </c>
      <c r="B136" s="372"/>
      <c r="C136" s="376">
        <v>305</v>
      </c>
      <c r="D136" s="374">
        <v>90</v>
      </c>
      <c r="E136" s="375">
        <v>0.29509999999999997</v>
      </c>
      <c r="F136" s="372"/>
      <c r="G136" s="376">
        <v>236</v>
      </c>
      <c r="H136" s="374"/>
      <c r="I136" s="374">
        <v>145</v>
      </c>
      <c r="J136" s="374"/>
      <c r="K136" s="374">
        <v>381</v>
      </c>
      <c r="L136" s="375">
        <v>0.96455696202531638</v>
      </c>
      <c r="M136" s="372"/>
      <c r="N136" s="376">
        <v>4</v>
      </c>
      <c r="O136" s="374"/>
      <c r="P136" s="374">
        <v>10</v>
      </c>
      <c r="Q136" s="374"/>
      <c r="R136" s="374">
        <v>14</v>
      </c>
      <c r="S136" s="375">
        <v>3.5443037974683539E-2</v>
      </c>
      <c r="T136" s="372"/>
      <c r="U136" s="378">
        <v>395</v>
      </c>
    </row>
    <row r="137" spans="1:21" ht="23.25" customHeight="1">
      <c r="A137" s="371" t="s">
        <v>303</v>
      </c>
      <c r="B137" s="372"/>
      <c r="C137" s="376">
        <v>291</v>
      </c>
      <c r="D137" s="374">
        <v>52</v>
      </c>
      <c r="E137" s="375">
        <v>0.1787</v>
      </c>
      <c r="F137" s="372"/>
      <c r="G137" s="376">
        <v>178</v>
      </c>
      <c r="H137" s="374"/>
      <c r="I137" s="374">
        <v>151</v>
      </c>
      <c r="J137" s="374"/>
      <c r="K137" s="374">
        <v>329</v>
      </c>
      <c r="L137" s="375">
        <v>0.95918367346938782</v>
      </c>
      <c r="M137" s="372"/>
      <c r="N137" s="376">
        <v>8</v>
      </c>
      <c r="O137" s="374"/>
      <c r="P137" s="374">
        <v>6</v>
      </c>
      <c r="Q137" s="374"/>
      <c r="R137" s="374">
        <v>14</v>
      </c>
      <c r="S137" s="375">
        <v>4.0816326530612249E-2</v>
      </c>
      <c r="T137" s="372"/>
      <c r="U137" s="378">
        <v>343</v>
      </c>
    </row>
    <row r="138" spans="1:21" ht="23.25" customHeight="1">
      <c r="A138" s="371" t="s">
        <v>304</v>
      </c>
      <c r="B138" s="372"/>
      <c r="C138" s="376">
        <v>286</v>
      </c>
      <c r="D138" s="374">
        <v>18</v>
      </c>
      <c r="E138" s="375">
        <v>6.2899999999999998E-2</v>
      </c>
      <c r="F138" s="372"/>
      <c r="G138" s="376">
        <v>76</v>
      </c>
      <c r="H138" s="374"/>
      <c r="I138" s="374">
        <v>209</v>
      </c>
      <c r="J138" s="374"/>
      <c r="K138" s="374">
        <v>285</v>
      </c>
      <c r="L138" s="375">
        <v>0.9375</v>
      </c>
      <c r="M138" s="372"/>
      <c r="N138" s="376">
        <v>2</v>
      </c>
      <c r="O138" s="374"/>
      <c r="P138" s="374">
        <v>17</v>
      </c>
      <c r="Q138" s="374"/>
      <c r="R138" s="374">
        <v>19</v>
      </c>
      <c r="S138" s="375">
        <v>6.25E-2</v>
      </c>
      <c r="T138" s="372"/>
      <c r="U138" s="378">
        <v>304</v>
      </c>
    </row>
    <row r="139" spans="1:21" ht="23.25" customHeight="1">
      <c r="A139" s="371" t="s">
        <v>305</v>
      </c>
      <c r="B139" s="372"/>
      <c r="C139" s="376">
        <v>215</v>
      </c>
      <c r="D139" s="374">
        <v>4</v>
      </c>
      <c r="E139" s="375">
        <v>1.8599999999999998E-2</v>
      </c>
      <c r="F139" s="372"/>
      <c r="G139" s="376">
        <v>75</v>
      </c>
      <c r="H139" s="374"/>
      <c r="I139" s="374">
        <v>132</v>
      </c>
      <c r="J139" s="374"/>
      <c r="K139" s="374">
        <v>207</v>
      </c>
      <c r="L139" s="375">
        <v>0.9452054794520548</v>
      </c>
      <c r="M139" s="372"/>
      <c r="N139" s="376">
        <v>5</v>
      </c>
      <c r="O139" s="374"/>
      <c r="P139" s="374">
        <v>7</v>
      </c>
      <c r="Q139" s="374"/>
      <c r="R139" s="374">
        <v>12</v>
      </c>
      <c r="S139" s="375">
        <v>5.4794520547945202E-2</v>
      </c>
      <c r="T139" s="372"/>
      <c r="U139" s="378">
        <v>219</v>
      </c>
    </row>
    <row r="140" spans="1:21" ht="23.25" customHeight="1">
      <c r="A140" s="371" t="s">
        <v>306</v>
      </c>
      <c r="B140" s="372"/>
      <c r="C140" s="376">
        <v>142</v>
      </c>
      <c r="D140" s="374">
        <v>13</v>
      </c>
      <c r="E140" s="375">
        <v>9.1499999999999998E-2</v>
      </c>
      <c r="F140" s="372"/>
      <c r="G140" s="376">
        <v>50</v>
      </c>
      <c r="H140" s="374"/>
      <c r="I140" s="374">
        <v>95</v>
      </c>
      <c r="J140" s="374"/>
      <c r="K140" s="374">
        <v>145</v>
      </c>
      <c r="L140" s="375">
        <v>0.93548387096774188</v>
      </c>
      <c r="M140" s="372"/>
      <c r="N140" s="376">
        <v>3</v>
      </c>
      <c r="O140" s="374"/>
      <c r="P140" s="374">
        <v>7</v>
      </c>
      <c r="Q140" s="374"/>
      <c r="R140" s="374">
        <v>10</v>
      </c>
      <c r="S140" s="375">
        <v>6.4516129032258063E-2</v>
      </c>
      <c r="T140" s="372"/>
      <c r="U140" s="378">
        <v>155</v>
      </c>
    </row>
    <row r="141" spans="1:21" ht="23.25" customHeight="1">
      <c r="A141" s="371" t="s">
        <v>307</v>
      </c>
      <c r="B141" s="372"/>
      <c r="C141" s="376">
        <v>185</v>
      </c>
      <c r="D141" s="374">
        <v>-2</v>
      </c>
      <c r="E141" s="375">
        <v>-1.0800000000000001E-2</v>
      </c>
      <c r="F141" s="372"/>
      <c r="G141" s="376"/>
      <c r="H141" s="374">
        <v>102</v>
      </c>
      <c r="I141" s="374"/>
      <c r="J141" s="374">
        <v>73</v>
      </c>
      <c r="K141" s="374">
        <v>175</v>
      </c>
      <c r="L141" s="375">
        <v>0.95628415300546454</v>
      </c>
      <c r="M141" s="372"/>
      <c r="N141" s="376"/>
      <c r="O141" s="374">
        <v>4</v>
      </c>
      <c r="P141" s="374"/>
      <c r="Q141" s="374">
        <v>4</v>
      </c>
      <c r="R141" s="374">
        <v>8</v>
      </c>
      <c r="S141" s="375">
        <v>4.3715846994535526E-2</v>
      </c>
      <c r="T141" s="372"/>
      <c r="U141" s="378">
        <v>183</v>
      </c>
    </row>
    <row r="142" spans="1:21" ht="23.25" customHeight="1">
      <c r="A142" s="365"/>
      <c r="B142" s="366"/>
      <c r="C142" s="367"/>
      <c r="D142" s="368"/>
      <c r="E142" s="369"/>
      <c r="F142" s="366"/>
      <c r="G142" s="367"/>
      <c r="H142" s="368"/>
      <c r="I142" s="368"/>
      <c r="J142" s="368"/>
      <c r="K142" s="368"/>
      <c r="L142" s="370"/>
      <c r="M142" s="366"/>
      <c r="N142" s="367"/>
      <c r="O142" s="368"/>
      <c r="P142" s="368"/>
      <c r="Q142" s="368"/>
      <c r="R142" s="368"/>
      <c r="S142" s="370"/>
      <c r="T142" s="366"/>
      <c r="U142" s="365"/>
    </row>
    <row r="143" spans="1:21" ht="23.25" customHeight="1">
      <c r="A143" s="210" t="s">
        <v>119</v>
      </c>
      <c r="B143" s="207"/>
      <c r="C143" s="211">
        <v>3827</v>
      </c>
      <c r="D143" s="212">
        <v>210</v>
      </c>
      <c r="E143" s="213">
        <v>5.4899999999999997E-2</v>
      </c>
      <c r="F143" s="207"/>
      <c r="G143" s="211">
        <v>1107</v>
      </c>
      <c r="H143" s="212">
        <v>96</v>
      </c>
      <c r="I143" s="215">
        <v>2027</v>
      </c>
      <c r="J143" s="212">
        <v>86</v>
      </c>
      <c r="K143" s="215">
        <v>3316</v>
      </c>
      <c r="L143" s="213">
        <v>0.8214020312112954</v>
      </c>
      <c r="M143" s="207"/>
      <c r="N143" s="214">
        <v>233</v>
      </c>
      <c r="O143" s="212">
        <v>17</v>
      </c>
      <c r="P143" s="212">
        <v>458</v>
      </c>
      <c r="Q143" s="212">
        <v>13</v>
      </c>
      <c r="R143" s="212">
        <v>721</v>
      </c>
      <c r="S143" s="213">
        <v>0.17859796878870449</v>
      </c>
      <c r="T143" s="207"/>
      <c r="U143" s="216">
        <v>4037</v>
      </c>
    </row>
    <row r="144" spans="1:21" ht="23.25" customHeight="1">
      <c r="A144" s="365"/>
      <c r="B144" s="366"/>
      <c r="C144" s="367"/>
      <c r="D144" s="368"/>
      <c r="E144" s="369"/>
      <c r="F144" s="366"/>
      <c r="G144" s="367"/>
      <c r="H144" s="368"/>
      <c r="I144" s="368"/>
      <c r="J144" s="368"/>
      <c r="K144" s="368"/>
      <c r="L144" s="370"/>
      <c r="M144" s="366"/>
      <c r="N144" s="367"/>
      <c r="O144" s="368"/>
      <c r="P144" s="368"/>
      <c r="Q144" s="368"/>
      <c r="R144" s="368"/>
      <c r="S144" s="370"/>
      <c r="T144" s="366"/>
      <c r="U144" s="365"/>
    </row>
    <row r="145" spans="1:21" ht="23.25" customHeight="1">
      <c r="A145" s="371" t="s">
        <v>308</v>
      </c>
      <c r="B145" s="372"/>
      <c r="C145" s="373">
        <v>1659</v>
      </c>
      <c r="D145" s="374">
        <v>-121</v>
      </c>
      <c r="E145" s="375">
        <v>-7.2900000000000006E-2</v>
      </c>
      <c r="F145" s="372"/>
      <c r="G145" s="376">
        <v>391</v>
      </c>
      <c r="H145" s="374">
        <v>36</v>
      </c>
      <c r="I145" s="374">
        <v>657</v>
      </c>
      <c r="J145" s="374">
        <v>28</v>
      </c>
      <c r="K145" s="377">
        <v>1112</v>
      </c>
      <c r="L145" s="375">
        <v>0.7230169050715215</v>
      </c>
      <c r="M145" s="372"/>
      <c r="N145" s="376">
        <v>156</v>
      </c>
      <c r="O145" s="374">
        <v>8</v>
      </c>
      <c r="P145" s="374">
        <v>255</v>
      </c>
      <c r="Q145" s="374">
        <v>7</v>
      </c>
      <c r="R145" s="374">
        <v>426</v>
      </c>
      <c r="S145" s="375">
        <v>0.27698309492847856</v>
      </c>
      <c r="T145" s="372"/>
      <c r="U145" s="165">
        <v>1538</v>
      </c>
    </row>
    <row r="146" spans="1:21" ht="23.25" customHeight="1">
      <c r="A146" s="371" t="s">
        <v>309</v>
      </c>
      <c r="B146" s="372"/>
      <c r="C146" s="376">
        <v>613</v>
      </c>
      <c r="D146" s="374">
        <v>325</v>
      </c>
      <c r="E146" s="375">
        <v>0.5302</v>
      </c>
      <c r="F146" s="372"/>
      <c r="G146" s="376">
        <v>207</v>
      </c>
      <c r="H146" s="374">
        <v>24</v>
      </c>
      <c r="I146" s="374">
        <v>454</v>
      </c>
      <c r="J146" s="374">
        <v>25</v>
      </c>
      <c r="K146" s="374">
        <v>710</v>
      </c>
      <c r="L146" s="375">
        <v>0.75692963752665254</v>
      </c>
      <c r="M146" s="372"/>
      <c r="N146" s="376">
        <v>66</v>
      </c>
      <c r="O146" s="374">
        <v>6</v>
      </c>
      <c r="P146" s="374">
        <v>150</v>
      </c>
      <c r="Q146" s="374">
        <v>6</v>
      </c>
      <c r="R146" s="374">
        <v>228</v>
      </c>
      <c r="S146" s="375">
        <v>0.24307036247334754</v>
      </c>
      <c r="T146" s="372"/>
      <c r="U146" s="378">
        <v>938</v>
      </c>
    </row>
    <row r="147" spans="1:21" ht="23.25" customHeight="1">
      <c r="A147" s="371" t="s">
        <v>310</v>
      </c>
      <c r="B147" s="372"/>
      <c r="C147" s="376">
        <v>527</v>
      </c>
      <c r="D147" s="374">
        <v>-41</v>
      </c>
      <c r="E147" s="375">
        <v>-7.7799999999999994E-2</v>
      </c>
      <c r="F147" s="372"/>
      <c r="G147" s="376">
        <v>150</v>
      </c>
      <c r="H147" s="374">
        <v>12</v>
      </c>
      <c r="I147" s="374">
        <v>284</v>
      </c>
      <c r="J147" s="374">
        <v>7</v>
      </c>
      <c r="K147" s="374">
        <v>453</v>
      </c>
      <c r="L147" s="375">
        <v>0.93209876543209869</v>
      </c>
      <c r="M147" s="372"/>
      <c r="N147" s="376">
        <v>7</v>
      </c>
      <c r="O147" s="374">
        <v>3</v>
      </c>
      <c r="P147" s="374">
        <v>23</v>
      </c>
      <c r="Q147" s="374"/>
      <c r="R147" s="374">
        <v>33</v>
      </c>
      <c r="S147" s="375">
        <v>6.7901234567901231E-2</v>
      </c>
      <c r="T147" s="372"/>
      <c r="U147" s="378">
        <v>486</v>
      </c>
    </row>
    <row r="148" spans="1:21" ht="23.25" customHeight="1">
      <c r="A148" s="371" t="s">
        <v>311</v>
      </c>
      <c r="B148" s="372"/>
      <c r="C148" s="376">
        <v>179</v>
      </c>
      <c r="D148" s="374">
        <v>46</v>
      </c>
      <c r="E148" s="375">
        <v>0.25700000000000001</v>
      </c>
      <c r="F148" s="372"/>
      <c r="G148" s="376">
        <v>82</v>
      </c>
      <c r="H148" s="374">
        <v>4</v>
      </c>
      <c r="I148" s="374">
        <v>135</v>
      </c>
      <c r="J148" s="374">
        <v>4</v>
      </c>
      <c r="K148" s="374">
        <v>225</v>
      </c>
      <c r="L148" s="375">
        <v>1</v>
      </c>
      <c r="M148" s="372"/>
      <c r="N148" s="376"/>
      <c r="O148" s="374"/>
      <c r="P148" s="374"/>
      <c r="Q148" s="374"/>
      <c r="R148" s="374">
        <v>0</v>
      </c>
      <c r="S148" s="375">
        <v>0</v>
      </c>
      <c r="T148" s="372"/>
      <c r="U148" s="378">
        <v>225</v>
      </c>
    </row>
    <row r="149" spans="1:21" ht="23.25" customHeight="1">
      <c r="A149" s="371" t="s">
        <v>312</v>
      </c>
      <c r="B149" s="372"/>
      <c r="C149" s="376">
        <v>99</v>
      </c>
      <c r="D149" s="374">
        <v>44</v>
      </c>
      <c r="E149" s="375">
        <v>0.44440000000000002</v>
      </c>
      <c r="F149" s="372"/>
      <c r="G149" s="376">
        <v>80</v>
      </c>
      <c r="H149" s="374">
        <v>7</v>
      </c>
      <c r="I149" s="374">
        <v>45</v>
      </c>
      <c r="J149" s="374">
        <v>4</v>
      </c>
      <c r="K149" s="374">
        <v>136</v>
      </c>
      <c r="L149" s="375">
        <v>0.95104895104895104</v>
      </c>
      <c r="M149" s="372"/>
      <c r="N149" s="376">
        <v>3</v>
      </c>
      <c r="O149" s="374"/>
      <c r="P149" s="374">
        <v>4</v>
      </c>
      <c r="Q149" s="374"/>
      <c r="R149" s="374">
        <v>7</v>
      </c>
      <c r="S149" s="375">
        <v>4.8951048951048952E-2</v>
      </c>
      <c r="T149" s="372"/>
      <c r="U149" s="378">
        <v>143</v>
      </c>
    </row>
    <row r="150" spans="1:21" ht="23.25" customHeight="1">
      <c r="A150" s="371" t="s">
        <v>313</v>
      </c>
      <c r="B150" s="372"/>
      <c r="C150" s="376">
        <v>203</v>
      </c>
      <c r="D150" s="374">
        <v>-94</v>
      </c>
      <c r="E150" s="375">
        <v>-0.46310000000000001</v>
      </c>
      <c r="F150" s="372"/>
      <c r="G150" s="376">
        <v>35</v>
      </c>
      <c r="H150" s="374">
        <v>1</v>
      </c>
      <c r="I150" s="374">
        <v>51</v>
      </c>
      <c r="J150" s="374">
        <v>2</v>
      </c>
      <c r="K150" s="374">
        <v>89</v>
      </c>
      <c r="L150" s="375">
        <v>0.8165137614678899</v>
      </c>
      <c r="M150" s="372"/>
      <c r="N150" s="376">
        <v>1</v>
      </c>
      <c r="O150" s="374"/>
      <c r="P150" s="374">
        <v>19</v>
      </c>
      <c r="Q150" s="374"/>
      <c r="R150" s="374">
        <v>20</v>
      </c>
      <c r="S150" s="375">
        <v>0.1834862385321101</v>
      </c>
      <c r="T150" s="372"/>
      <c r="U150" s="378">
        <v>109</v>
      </c>
    </row>
    <row r="151" spans="1:21" ht="23.25" customHeight="1">
      <c r="A151" s="371" t="s">
        <v>314</v>
      </c>
      <c r="B151" s="372"/>
      <c r="C151" s="376">
        <v>92</v>
      </c>
      <c r="D151" s="374">
        <v>-30</v>
      </c>
      <c r="E151" s="375">
        <v>-0.3261</v>
      </c>
      <c r="F151" s="372"/>
      <c r="G151" s="376">
        <v>3</v>
      </c>
      <c r="H151" s="374"/>
      <c r="I151" s="374">
        <v>57</v>
      </c>
      <c r="J151" s="374">
        <v>2</v>
      </c>
      <c r="K151" s="374">
        <v>62</v>
      </c>
      <c r="L151" s="375">
        <v>1</v>
      </c>
      <c r="M151" s="372"/>
      <c r="N151" s="376"/>
      <c r="O151" s="374"/>
      <c r="P151" s="374"/>
      <c r="Q151" s="374"/>
      <c r="R151" s="374">
        <v>0</v>
      </c>
      <c r="S151" s="375">
        <v>0</v>
      </c>
      <c r="T151" s="372"/>
      <c r="U151" s="378">
        <v>62</v>
      </c>
    </row>
    <row r="152" spans="1:21" ht="23.25" customHeight="1">
      <c r="A152" s="371" t="s">
        <v>315</v>
      </c>
      <c r="B152" s="372"/>
      <c r="C152" s="376">
        <v>112</v>
      </c>
      <c r="D152" s="374">
        <v>-48</v>
      </c>
      <c r="E152" s="375">
        <v>-0.42859999999999998</v>
      </c>
      <c r="F152" s="372"/>
      <c r="G152" s="376">
        <v>9</v>
      </c>
      <c r="H152" s="374"/>
      <c r="I152" s="374">
        <v>55</v>
      </c>
      <c r="J152" s="374"/>
      <c r="K152" s="374">
        <v>64</v>
      </c>
      <c r="L152" s="375">
        <v>1</v>
      </c>
      <c r="M152" s="372"/>
      <c r="N152" s="376"/>
      <c r="O152" s="374"/>
      <c r="P152" s="374"/>
      <c r="Q152" s="374"/>
      <c r="R152" s="374">
        <v>0</v>
      </c>
      <c r="S152" s="375">
        <v>0</v>
      </c>
      <c r="T152" s="372"/>
      <c r="U152" s="378">
        <v>64</v>
      </c>
    </row>
    <row r="153" spans="1:21" ht="23.25" customHeight="1">
      <c r="A153" s="371" t="s">
        <v>316</v>
      </c>
      <c r="B153" s="372"/>
      <c r="C153" s="376">
        <v>122</v>
      </c>
      <c r="D153" s="374">
        <v>17</v>
      </c>
      <c r="E153" s="375">
        <v>0.13930000000000001</v>
      </c>
      <c r="F153" s="372"/>
      <c r="G153" s="376">
        <v>31</v>
      </c>
      <c r="H153" s="374">
        <v>5</v>
      </c>
      <c r="I153" s="374">
        <v>94</v>
      </c>
      <c r="J153" s="374">
        <v>7</v>
      </c>
      <c r="K153" s="374">
        <v>137</v>
      </c>
      <c r="L153" s="375">
        <v>0.98561151079136688</v>
      </c>
      <c r="M153" s="372"/>
      <c r="N153" s="376"/>
      <c r="O153" s="374"/>
      <c r="P153" s="374">
        <v>2</v>
      </c>
      <c r="Q153" s="374"/>
      <c r="R153" s="374">
        <v>2</v>
      </c>
      <c r="S153" s="375">
        <v>1.4388489208633093E-2</v>
      </c>
      <c r="T153" s="372"/>
      <c r="U153" s="378">
        <v>139</v>
      </c>
    </row>
    <row r="154" spans="1:21" ht="23.25" customHeight="1">
      <c r="A154" s="371" t="s">
        <v>317</v>
      </c>
      <c r="B154" s="372"/>
      <c r="C154" s="376">
        <v>84</v>
      </c>
      <c r="D154" s="374">
        <v>-8</v>
      </c>
      <c r="E154" s="375">
        <v>-9.5200000000000007E-2</v>
      </c>
      <c r="F154" s="372"/>
      <c r="G154" s="376">
        <v>25</v>
      </c>
      <c r="H154" s="374"/>
      <c r="I154" s="374">
        <v>48</v>
      </c>
      <c r="J154" s="374">
        <v>3</v>
      </c>
      <c r="K154" s="374">
        <v>76</v>
      </c>
      <c r="L154" s="375">
        <v>1</v>
      </c>
      <c r="M154" s="372"/>
      <c r="N154" s="376"/>
      <c r="O154" s="374"/>
      <c r="P154" s="374"/>
      <c r="Q154" s="374"/>
      <c r="R154" s="374">
        <v>0</v>
      </c>
      <c r="S154" s="375">
        <v>0</v>
      </c>
      <c r="T154" s="372"/>
      <c r="U154" s="378">
        <v>76</v>
      </c>
    </row>
    <row r="155" spans="1:21" ht="23.25" customHeight="1">
      <c r="A155" s="371" t="s">
        <v>318</v>
      </c>
      <c r="B155" s="372"/>
      <c r="C155" s="376">
        <v>74</v>
      </c>
      <c r="D155" s="374">
        <v>-13</v>
      </c>
      <c r="E155" s="375">
        <v>-0.1757</v>
      </c>
      <c r="F155" s="372"/>
      <c r="G155" s="376">
        <v>12</v>
      </c>
      <c r="H155" s="374">
        <v>1</v>
      </c>
      <c r="I155" s="374">
        <v>46</v>
      </c>
      <c r="J155" s="374">
        <v>2</v>
      </c>
      <c r="K155" s="374">
        <v>61</v>
      </c>
      <c r="L155" s="375">
        <v>1</v>
      </c>
      <c r="M155" s="372"/>
      <c r="N155" s="376"/>
      <c r="O155" s="374"/>
      <c r="P155" s="374"/>
      <c r="Q155" s="374"/>
      <c r="R155" s="374">
        <v>0</v>
      </c>
      <c r="S155" s="375">
        <v>0</v>
      </c>
      <c r="T155" s="372"/>
      <c r="U155" s="378">
        <v>61</v>
      </c>
    </row>
    <row r="156" spans="1:21" ht="23.25" customHeight="1">
      <c r="A156" s="371" t="s">
        <v>319</v>
      </c>
      <c r="B156" s="372"/>
      <c r="C156" s="376">
        <v>63</v>
      </c>
      <c r="D156" s="374">
        <v>133</v>
      </c>
      <c r="E156" s="375">
        <v>2.1111</v>
      </c>
      <c r="F156" s="372"/>
      <c r="G156" s="376">
        <v>82</v>
      </c>
      <c r="H156" s="374">
        <v>6</v>
      </c>
      <c r="I156" s="374">
        <v>101</v>
      </c>
      <c r="J156" s="374">
        <v>2</v>
      </c>
      <c r="K156" s="374">
        <v>191</v>
      </c>
      <c r="L156" s="375">
        <v>0.97448979591836737</v>
      </c>
      <c r="M156" s="372"/>
      <c r="N156" s="376"/>
      <c r="O156" s="374"/>
      <c r="P156" s="374">
        <v>5</v>
      </c>
      <c r="Q156" s="374"/>
      <c r="R156" s="374">
        <v>5</v>
      </c>
      <c r="S156" s="375">
        <v>2.5510204081632654E-2</v>
      </c>
      <c r="T156" s="372"/>
      <c r="U156" s="378">
        <v>196</v>
      </c>
    </row>
    <row r="157" spans="1:21" ht="23.25" customHeight="1">
      <c r="A157" s="365"/>
      <c r="B157" s="366"/>
      <c r="C157" s="367"/>
      <c r="D157" s="368"/>
      <c r="E157" s="369"/>
      <c r="F157" s="366"/>
      <c r="G157" s="367"/>
      <c r="H157" s="368"/>
      <c r="I157" s="368"/>
      <c r="J157" s="368"/>
      <c r="K157" s="368"/>
      <c r="L157" s="370"/>
      <c r="M157" s="366"/>
      <c r="N157" s="367"/>
      <c r="O157" s="368"/>
      <c r="P157" s="368"/>
      <c r="Q157" s="368"/>
      <c r="R157" s="368"/>
      <c r="S157" s="370"/>
      <c r="T157" s="366"/>
      <c r="U157" s="365"/>
    </row>
    <row r="158" spans="1:21" ht="23.25" customHeight="1">
      <c r="A158" s="210" t="s">
        <v>120</v>
      </c>
      <c r="B158" s="207"/>
      <c r="C158" s="211">
        <v>3478</v>
      </c>
      <c r="D158" s="215">
        <v>1544</v>
      </c>
      <c r="E158" s="213">
        <v>0.44390000000000002</v>
      </c>
      <c r="F158" s="207"/>
      <c r="G158" s="211">
        <v>1390</v>
      </c>
      <c r="H158" s="212">
        <v>135</v>
      </c>
      <c r="I158" s="215">
        <v>2932</v>
      </c>
      <c r="J158" s="212">
        <v>214</v>
      </c>
      <c r="K158" s="215">
        <v>4671</v>
      </c>
      <c r="L158" s="213">
        <v>0.93010752688172049</v>
      </c>
      <c r="M158" s="207"/>
      <c r="N158" s="214">
        <v>154</v>
      </c>
      <c r="O158" s="212">
        <v>23</v>
      </c>
      <c r="P158" s="212">
        <v>162</v>
      </c>
      <c r="Q158" s="212">
        <v>12</v>
      </c>
      <c r="R158" s="212">
        <v>351</v>
      </c>
      <c r="S158" s="213">
        <v>6.9892473118279563E-2</v>
      </c>
      <c r="T158" s="207"/>
      <c r="U158" s="216">
        <v>5022</v>
      </c>
    </row>
    <row r="159" spans="1:21" ht="23.25" customHeight="1">
      <c r="A159" s="365"/>
      <c r="B159" s="366"/>
      <c r="C159" s="367"/>
      <c r="D159" s="368"/>
      <c r="E159" s="369"/>
      <c r="F159" s="366"/>
      <c r="G159" s="367"/>
      <c r="H159" s="368"/>
      <c r="I159" s="368"/>
      <c r="J159" s="368"/>
      <c r="K159" s="368"/>
      <c r="L159" s="370"/>
      <c r="M159" s="366"/>
      <c r="N159" s="367"/>
      <c r="O159" s="368"/>
      <c r="P159" s="368"/>
      <c r="Q159" s="368"/>
      <c r="R159" s="368"/>
      <c r="S159" s="370"/>
      <c r="T159" s="366"/>
      <c r="U159" s="365"/>
    </row>
    <row r="160" spans="1:21" ht="23.25" customHeight="1">
      <c r="A160" s="371" t="s">
        <v>320</v>
      </c>
      <c r="B160" s="372"/>
      <c r="C160" s="373">
        <v>1670</v>
      </c>
      <c r="D160" s="374">
        <v>461</v>
      </c>
      <c r="E160" s="375">
        <v>0.27600000000000002</v>
      </c>
      <c r="F160" s="372"/>
      <c r="G160" s="376">
        <v>523</v>
      </c>
      <c r="H160" s="374">
        <v>58</v>
      </c>
      <c r="I160" s="377">
        <v>1174</v>
      </c>
      <c r="J160" s="374">
        <v>97</v>
      </c>
      <c r="K160" s="377">
        <v>1852</v>
      </c>
      <c r="L160" s="375">
        <v>0.86907555138432657</v>
      </c>
      <c r="M160" s="372"/>
      <c r="N160" s="376">
        <v>130</v>
      </c>
      <c r="O160" s="374">
        <v>17</v>
      </c>
      <c r="P160" s="374">
        <v>123</v>
      </c>
      <c r="Q160" s="374">
        <v>9</v>
      </c>
      <c r="R160" s="374">
        <v>279</v>
      </c>
      <c r="S160" s="375">
        <v>0.1309244486156734</v>
      </c>
      <c r="T160" s="372"/>
      <c r="U160" s="165">
        <v>2131</v>
      </c>
    </row>
    <row r="161" spans="1:21" ht="23.25" customHeight="1">
      <c r="A161" s="371" t="s">
        <v>321</v>
      </c>
      <c r="B161" s="372"/>
      <c r="C161" s="376">
        <v>414</v>
      </c>
      <c r="D161" s="374">
        <v>330</v>
      </c>
      <c r="E161" s="375">
        <v>0.79710000000000003</v>
      </c>
      <c r="F161" s="372"/>
      <c r="G161" s="376">
        <v>219</v>
      </c>
      <c r="H161" s="374">
        <v>28</v>
      </c>
      <c r="I161" s="374">
        <v>418</v>
      </c>
      <c r="J161" s="374">
        <v>48</v>
      </c>
      <c r="K161" s="374">
        <v>713</v>
      </c>
      <c r="L161" s="375">
        <v>0.95833333333333326</v>
      </c>
      <c r="M161" s="372"/>
      <c r="N161" s="376">
        <v>13</v>
      </c>
      <c r="O161" s="374">
        <v>3</v>
      </c>
      <c r="P161" s="374">
        <v>15</v>
      </c>
      <c r="Q161" s="374"/>
      <c r="R161" s="374">
        <v>31</v>
      </c>
      <c r="S161" s="375">
        <v>4.1666666666666671E-2</v>
      </c>
      <c r="T161" s="372"/>
      <c r="U161" s="378">
        <v>744</v>
      </c>
    </row>
    <row r="162" spans="1:21" ht="23.25" customHeight="1">
      <c r="A162" s="371" t="s">
        <v>322</v>
      </c>
      <c r="B162" s="372"/>
      <c r="C162" s="376">
        <v>354</v>
      </c>
      <c r="D162" s="374">
        <v>222</v>
      </c>
      <c r="E162" s="375">
        <v>0.62709999999999999</v>
      </c>
      <c r="F162" s="372"/>
      <c r="G162" s="376">
        <v>157</v>
      </c>
      <c r="H162" s="374">
        <v>17</v>
      </c>
      <c r="I162" s="374">
        <v>367</v>
      </c>
      <c r="J162" s="374">
        <v>16</v>
      </c>
      <c r="K162" s="374">
        <v>557</v>
      </c>
      <c r="L162" s="375">
        <v>0.96701388888888884</v>
      </c>
      <c r="M162" s="372"/>
      <c r="N162" s="376">
        <v>6</v>
      </c>
      <c r="O162" s="374">
        <v>2</v>
      </c>
      <c r="P162" s="374">
        <v>9</v>
      </c>
      <c r="Q162" s="374">
        <v>2</v>
      </c>
      <c r="R162" s="374">
        <v>19</v>
      </c>
      <c r="S162" s="375">
        <v>3.2986111111111112E-2</v>
      </c>
      <c r="T162" s="372"/>
      <c r="U162" s="378">
        <v>576</v>
      </c>
    </row>
    <row r="163" spans="1:21" ht="23.25" customHeight="1">
      <c r="A163" s="371" t="s">
        <v>323</v>
      </c>
      <c r="B163" s="372"/>
      <c r="C163" s="376">
        <v>272</v>
      </c>
      <c r="D163" s="374">
        <v>18</v>
      </c>
      <c r="E163" s="375">
        <v>6.6199999999999995E-2</v>
      </c>
      <c r="F163" s="372"/>
      <c r="G163" s="376">
        <v>43</v>
      </c>
      <c r="H163" s="374">
        <v>3</v>
      </c>
      <c r="I163" s="374">
        <v>230</v>
      </c>
      <c r="J163" s="374">
        <v>14</v>
      </c>
      <c r="K163" s="374">
        <v>290</v>
      </c>
      <c r="L163" s="375">
        <v>1</v>
      </c>
      <c r="M163" s="372"/>
      <c r="N163" s="376"/>
      <c r="O163" s="374"/>
      <c r="P163" s="374"/>
      <c r="Q163" s="374"/>
      <c r="R163" s="374">
        <v>0</v>
      </c>
      <c r="S163" s="375">
        <v>0</v>
      </c>
      <c r="T163" s="372"/>
      <c r="U163" s="378">
        <v>290</v>
      </c>
    </row>
    <row r="164" spans="1:21" ht="23.25" customHeight="1">
      <c r="A164" s="371" t="s">
        <v>324</v>
      </c>
      <c r="B164" s="372"/>
      <c r="C164" s="376">
        <v>176</v>
      </c>
      <c r="D164" s="374">
        <v>-56</v>
      </c>
      <c r="E164" s="375">
        <v>-0.31819999999999998</v>
      </c>
      <c r="F164" s="372"/>
      <c r="G164" s="376">
        <v>17</v>
      </c>
      <c r="H164" s="374">
        <v>2</v>
      </c>
      <c r="I164" s="374">
        <v>93</v>
      </c>
      <c r="J164" s="374">
        <v>6</v>
      </c>
      <c r="K164" s="374">
        <v>118</v>
      </c>
      <c r="L164" s="375">
        <v>0.98333333333333328</v>
      </c>
      <c r="M164" s="372"/>
      <c r="N164" s="376"/>
      <c r="O164" s="374"/>
      <c r="P164" s="374">
        <v>2</v>
      </c>
      <c r="Q164" s="374"/>
      <c r="R164" s="374">
        <v>2</v>
      </c>
      <c r="S164" s="375">
        <v>1.6666666666666666E-2</v>
      </c>
      <c r="T164" s="372"/>
      <c r="U164" s="378">
        <v>120</v>
      </c>
    </row>
    <row r="165" spans="1:21" ht="23.25" customHeight="1">
      <c r="A165" s="371" t="s">
        <v>325</v>
      </c>
      <c r="B165" s="372"/>
      <c r="C165" s="376">
        <v>166</v>
      </c>
      <c r="D165" s="374">
        <v>-5</v>
      </c>
      <c r="E165" s="375">
        <v>-3.0099999999999998E-2</v>
      </c>
      <c r="F165" s="372"/>
      <c r="G165" s="376">
        <v>44</v>
      </c>
      <c r="H165" s="374">
        <v>3</v>
      </c>
      <c r="I165" s="374">
        <v>110</v>
      </c>
      <c r="J165" s="374">
        <v>4</v>
      </c>
      <c r="K165" s="374">
        <v>161</v>
      </c>
      <c r="L165" s="375">
        <v>1</v>
      </c>
      <c r="M165" s="372"/>
      <c r="N165" s="376"/>
      <c r="O165" s="374"/>
      <c r="P165" s="374"/>
      <c r="Q165" s="374"/>
      <c r="R165" s="374">
        <v>0</v>
      </c>
      <c r="S165" s="375">
        <v>0</v>
      </c>
      <c r="T165" s="372"/>
      <c r="U165" s="378">
        <v>161</v>
      </c>
    </row>
    <row r="166" spans="1:21" ht="23.25" customHeight="1">
      <c r="A166" s="371" t="s">
        <v>326</v>
      </c>
      <c r="B166" s="372"/>
      <c r="C166" s="376">
        <v>73</v>
      </c>
      <c r="D166" s="374">
        <v>149</v>
      </c>
      <c r="E166" s="375">
        <v>2.0411000000000001</v>
      </c>
      <c r="F166" s="372"/>
      <c r="G166" s="376">
        <v>63</v>
      </c>
      <c r="H166" s="374">
        <v>6</v>
      </c>
      <c r="I166" s="374">
        <v>135</v>
      </c>
      <c r="J166" s="374">
        <v>16</v>
      </c>
      <c r="K166" s="374">
        <v>220</v>
      </c>
      <c r="L166" s="375">
        <v>0.99099099099099097</v>
      </c>
      <c r="M166" s="372"/>
      <c r="N166" s="376"/>
      <c r="O166" s="374"/>
      <c r="P166" s="374">
        <v>2</v>
      </c>
      <c r="Q166" s="374"/>
      <c r="R166" s="374">
        <v>2</v>
      </c>
      <c r="S166" s="375">
        <v>9.0090090090090089E-3</v>
      </c>
      <c r="T166" s="372"/>
      <c r="U166" s="378">
        <v>222</v>
      </c>
    </row>
    <row r="167" spans="1:21" ht="23.25" customHeight="1">
      <c r="A167" s="371" t="s">
        <v>327</v>
      </c>
      <c r="B167" s="372"/>
      <c r="C167" s="376">
        <v>74</v>
      </c>
      <c r="D167" s="374">
        <v>86</v>
      </c>
      <c r="E167" s="375">
        <v>1.1621999999999999</v>
      </c>
      <c r="F167" s="372"/>
      <c r="G167" s="376">
        <v>75</v>
      </c>
      <c r="H167" s="374">
        <v>2</v>
      </c>
      <c r="I167" s="374">
        <v>77</v>
      </c>
      <c r="J167" s="374"/>
      <c r="K167" s="374">
        <v>154</v>
      </c>
      <c r="L167" s="375">
        <v>0.96250000000000002</v>
      </c>
      <c r="M167" s="372"/>
      <c r="N167" s="376">
        <v>4</v>
      </c>
      <c r="O167" s="374"/>
      <c r="P167" s="374">
        <v>2</v>
      </c>
      <c r="Q167" s="374"/>
      <c r="R167" s="374">
        <v>6</v>
      </c>
      <c r="S167" s="375">
        <v>3.7499999999999999E-2</v>
      </c>
      <c r="T167" s="372"/>
      <c r="U167" s="378">
        <v>160</v>
      </c>
    </row>
    <row r="168" spans="1:21" ht="23.25" customHeight="1">
      <c r="A168" s="371" t="s">
        <v>328</v>
      </c>
      <c r="B168" s="372"/>
      <c r="C168" s="376">
        <v>136</v>
      </c>
      <c r="D168" s="374">
        <v>133</v>
      </c>
      <c r="E168" s="375">
        <v>0.97789999999999999</v>
      </c>
      <c r="F168" s="372"/>
      <c r="G168" s="376">
        <v>111</v>
      </c>
      <c r="H168" s="374">
        <v>8</v>
      </c>
      <c r="I168" s="374">
        <v>142</v>
      </c>
      <c r="J168" s="374">
        <v>5</v>
      </c>
      <c r="K168" s="374">
        <v>266</v>
      </c>
      <c r="L168" s="375">
        <v>0.98884758364312264</v>
      </c>
      <c r="M168" s="372"/>
      <c r="N168" s="376">
        <v>1</v>
      </c>
      <c r="O168" s="374">
        <v>1</v>
      </c>
      <c r="P168" s="374">
        <v>1</v>
      </c>
      <c r="Q168" s="374"/>
      <c r="R168" s="374">
        <v>3</v>
      </c>
      <c r="S168" s="375">
        <v>1.1152416356877325E-2</v>
      </c>
      <c r="T168" s="372"/>
      <c r="U168" s="378">
        <v>269</v>
      </c>
    </row>
    <row r="169" spans="1:21" ht="23.25" customHeight="1">
      <c r="A169" s="371" t="s">
        <v>329</v>
      </c>
      <c r="B169" s="372"/>
      <c r="C169" s="376">
        <v>51</v>
      </c>
      <c r="D169" s="374">
        <v>40</v>
      </c>
      <c r="E169" s="375">
        <v>0.7843</v>
      </c>
      <c r="F169" s="372"/>
      <c r="G169" s="376">
        <v>26</v>
      </c>
      <c r="H169" s="374"/>
      <c r="I169" s="374">
        <v>60</v>
      </c>
      <c r="J169" s="374">
        <v>2</v>
      </c>
      <c r="K169" s="374">
        <v>88</v>
      </c>
      <c r="L169" s="375">
        <v>0.96703296703296704</v>
      </c>
      <c r="M169" s="372"/>
      <c r="N169" s="376"/>
      <c r="O169" s="374"/>
      <c r="P169" s="374">
        <v>3</v>
      </c>
      <c r="Q169" s="374"/>
      <c r="R169" s="374">
        <v>3</v>
      </c>
      <c r="S169" s="375">
        <v>3.2967032967032968E-2</v>
      </c>
      <c r="T169" s="372"/>
      <c r="U169" s="378">
        <v>91</v>
      </c>
    </row>
    <row r="170" spans="1:21" ht="23.25" customHeight="1">
      <c r="A170" s="371" t="s">
        <v>330</v>
      </c>
      <c r="B170" s="372"/>
      <c r="C170" s="376">
        <v>47</v>
      </c>
      <c r="D170" s="374">
        <v>55</v>
      </c>
      <c r="E170" s="375">
        <v>1.1701999999999999</v>
      </c>
      <c r="F170" s="372"/>
      <c r="G170" s="376">
        <v>45</v>
      </c>
      <c r="H170" s="374">
        <v>3</v>
      </c>
      <c r="I170" s="374">
        <v>49</v>
      </c>
      <c r="J170" s="374">
        <v>4</v>
      </c>
      <c r="K170" s="374">
        <v>101</v>
      </c>
      <c r="L170" s="375">
        <v>0.99019607843137247</v>
      </c>
      <c r="M170" s="372"/>
      <c r="N170" s="376"/>
      <c r="O170" s="374"/>
      <c r="P170" s="374">
        <v>1</v>
      </c>
      <c r="Q170" s="374"/>
      <c r="R170" s="374">
        <v>1</v>
      </c>
      <c r="S170" s="375">
        <v>9.8039215686274508E-3</v>
      </c>
      <c r="T170" s="372"/>
      <c r="U170" s="378">
        <v>102</v>
      </c>
    </row>
    <row r="171" spans="1:21" ht="23.25" customHeight="1">
      <c r="A171" s="371" t="s">
        <v>331</v>
      </c>
      <c r="B171" s="372"/>
      <c r="C171" s="376">
        <v>45</v>
      </c>
      <c r="D171" s="374">
        <v>111</v>
      </c>
      <c r="E171" s="375">
        <v>2.4666999999999999</v>
      </c>
      <c r="F171" s="372"/>
      <c r="G171" s="376">
        <v>67</v>
      </c>
      <c r="H171" s="374">
        <v>5</v>
      </c>
      <c r="I171" s="374">
        <v>77</v>
      </c>
      <c r="J171" s="374">
        <v>2</v>
      </c>
      <c r="K171" s="374">
        <v>151</v>
      </c>
      <c r="L171" s="375">
        <v>0.96794871794871795</v>
      </c>
      <c r="M171" s="372"/>
      <c r="N171" s="376"/>
      <c r="O171" s="374"/>
      <c r="P171" s="374">
        <v>4</v>
      </c>
      <c r="Q171" s="374">
        <v>1</v>
      </c>
      <c r="R171" s="374">
        <v>5</v>
      </c>
      <c r="S171" s="375">
        <v>3.2051282051282055E-2</v>
      </c>
      <c r="T171" s="372"/>
      <c r="U171" s="378">
        <v>156</v>
      </c>
    </row>
    <row r="172" spans="1:21" ht="23.25" customHeight="1">
      <c r="A172" s="365"/>
      <c r="B172" s="366"/>
      <c r="C172" s="367"/>
      <c r="D172" s="368"/>
      <c r="E172" s="369"/>
      <c r="F172" s="366"/>
      <c r="G172" s="367"/>
      <c r="H172" s="368"/>
      <c r="I172" s="368"/>
      <c r="J172" s="368"/>
      <c r="K172" s="368"/>
      <c r="L172" s="370"/>
      <c r="M172" s="366"/>
      <c r="N172" s="367"/>
      <c r="O172" s="368"/>
      <c r="P172" s="368"/>
      <c r="Q172" s="368"/>
      <c r="R172" s="368"/>
      <c r="S172" s="370"/>
      <c r="T172" s="366"/>
      <c r="U172" s="365"/>
    </row>
    <row r="173" spans="1:21" ht="23.25" customHeight="1">
      <c r="A173" s="210" t="s">
        <v>121</v>
      </c>
      <c r="B173" s="207"/>
      <c r="C173" s="211">
        <v>13667</v>
      </c>
      <c r="D173" s="212">
        <v>-253</v>
      </c>
      <c r="E173" s="213">
        <v>-1.8499999999999999E-2</v>
      </c>
      <c r="F173" s="207"/>
      <c r="G173" s="211">
        <v>6125</v>
      </c>
      <c r="H173" s="212">
        <v>350</v>
      </c>
      <c r="I173" s="215">
        <v>5029</v>
      </c>
      <c r="J173" s="212">
        <v>211</v>
      </c>
      <c r="K173" s="215">
        <v>11715</v>
      </c>
      <c r="L173" s="213">
        <v>0.87334128522439247</v>
      </c>
      <c r="M173" s="207"/>
      <c r="N173" s="214">
        <v>901</v>
      </c>
      <c r="O173" s="212">
        <v>44</v>
      </c>
      <c r="P173" s="212">
        <v>724</v>
      </c>
      <c r="Q173" s="212">
        <v>30</v>
      </c>
      <c r="R173" s="215">
        <v>1699</v>
      </c>
      <c r="S173" s="213">
        <v>0.12665871477560758</v>
      </c>
      <c r="T173" s="207"/>
      <c r="U173" s="216">
        <v>13414</v>
      </c>
    </row>
    <row r="174" spans="1:21" ht="23.25" customHeight="1">
      <c r="A174" s="365"/>
      <c r="B174" s="366"/>
      <c r="C174" s="367"/>
      <c r="D174" s="368"/>
      <c r="E174" s="369"/>
      <c r="F174" s="366"/>
      <c r="G174" s="367"/>
      <c r="H174" s="368"/>
      <c r="I174" s="368"/>
      <c r="J174" s="368"/>
      <c r="K174" s="368"/>
      <c r="L174" s="370"/>
      <c r="M174" s="366"/>
      <c r="N174" s="367"/>
      <c r="O174" s="368"/>
      <c r="P174" s="368"/>
      <c r="Q174" s="368"/>
      <c r="R174" s="368"/>
      <c r="S174" s="370"/>
      <c r="T174" s="366"/>
      <c r="U174" s="365"/>
    </row>
    <row r="175" spans="1:21" ht="23.25" customHeight="1">
      <c r="A175" s="371" t="s">
        <v>332</v>
      </c>
      <c r="B175" s="372"/>
      <c r="C175" s="373">
        <v>4515</v>
      </c>
      <c r="D175" s="377">
        <v>1181</v>
      </c>
      <c r="E175" s="375">
        <v>0.2616</v>
      </c>
      <c r="F175" s="372"/>
      <c r="G175" s="373">
        <v>2556</v>
      </c>
      <c r="H175" s="374"/>
      <c r="I175" s="377">
        <v>2270</v>
      </c>
      <c r="J175" s="374"/>
      <c r="K175" s="377">
        <v>4826</v>
      </c>
      <c r="L175" s="375">
        <v>0.84726123595505609</v>
      </c>
      <c r="M175" s="372"/>
      <c r="N175" s="376">
        <v>493</v>
      </c>
      <c r="O175" s="374"/>
      <c r="P175" s="374">
        <v>377</v>
      </c>
      <c r="Q175" s="374"/>
      <c r="R175" s="374">
        <v>870</v>
      </c>
      <c r="S175" s="375">
        <v>0.15273876404494383</v>
      </c>
      <c r="T175" s="372"/>
      <c r="U175" s="165">
        <v>5696</v>
      </c>
    </row>
    <row r="176" spans="1:21" ht="23.25" customHeight="1">
      <c r="A176" s="371" t="s">
        <v>333</v>
      </c>
      <c r="B176" s="372"/>
      <c r="C176" s="376">
        <v>84</v>
      </c>
      <c r="D176" s="374">
        <v>-15</v>
      </c>
      <c r="E176" s="375">
        <v>-0.17860000000000001</v>
      </c>
      <c r="F176" s="372"/>
      <c r="G176" s="376">
        <v>56</v>
      </c>
      <c r="H176" s="374">
        <v>3</v>
      </c>
      <c r="I176" s="374">
        <v>9</v>
      </c>
      <c r="J176" s="374"/>
      <c r="K176" s="374">
        <v>68</v>
      </c>
      <c r="L176" s="375">
        <v>0.98550724637681153</v>
      </c>
      <c r="M176" s="372"/>
      <c r="N176" s="376"/>
      <c r="O176" s="374"/>
      <c r="P176" s="374">
        <v>1</v>
      </c>
      <c r="Q176" s="374"/>
      <c r="R176" s="374">
        <v>1</v>
      </c>
      <c r="S176" s="375">
        <v>1.4492753623188406E-2</v>
      </c>
      <c r="T176" s="372"/>
      <c r="U176" s="378">
        <v>69</v>
      </c>
    </row>
    <row r="177" spans="1:21" ht="23.25" customHeight="1">
      <c r="A177" s="371" t="s">
        <v>334</v>
      </c>
      <c r="B177" s="372"/>
      <c r="C177" s="376">
        <v>84</v>
      </c>
      <c r="D177" s="374">
        <v>-10</v>
      </c>
      <c r="E177" s="375">
        <v>-0.11899999999999999</v>
      </c>
      <c r="F177" s="372"/>
      <c r="G177" s="376">
        <v>65</v>
      </c>
      <c r="H177" s="374">
        <v>3</v>
      </c>
      <c r="I177" s="374">
        <v>1</v>
      </c>
      <c r="J177" s="374"/>
      <c r="K177" s="374">
        <v>69</v>
      </c>
      <c r="L177" s="375">
        <v>0.93243243243243246</v>
      </c>
      <c r="M177" s="372"/>
      <c r="N177" s="376">
        <v>1</v>
      </c>
      <c r="O177" s="374"/>
      <c r="P177" s="374">
        <v>4</v>
      </c>
      <c r="Q177" s="374"/>
      <c r="R177" s="374">
        <v>5</v>
      </c>
      <c r="S177" s="375">
        <v>6.7567567567567571E-2</v>
      </c>
      <c r="T177" s="372"/>
      <c r="U177" s="378">
        <v>74</v>
      </c>
    </row>
    <row r="178" spans="1:21" ht="23.25" customHeight="1">
      <c r="A178" s="371" t="s">
        <v>335</v>
      </c>
      <c r="B178" s="372"/>
      <c r="C178" s="376">
        <v>84</v>
      </c>
      <c r="D178" s="374">
        <v>-27</v>
      </c>
      <c r="E178" s="375">
        <v>-0.32140000000000002</v>
      </c>
      <c r="F178" s="372"/>
      <c r="G178" s="376">
        <v>45</v>
      </c>
      <c r="H178" s="374">
        <v>3</v>
      </c>
      <c r="I178" s="374">
        <v>5</v>
      </c>
      <c r="J178" s="374"/>
      <c r="K178" s="374">
        <v>53</v>
      </c>
      <c r="L178" s="375">
        <v>0.92982456140350878</v>
      </c>
      <c r="M178" s="372"/>
      <c r="N178" s="376">
        <v>3</v>
      </c>
      <c r="O178" s="374"/>
      <c r="P178" s="374">
        <v>1</v>
      </c>
      <c r="Q178" s="374"/>
      <c r="R178" s="374">
        <v>4</v>
      </c>
      <c r="S178" s="375">
        <v>7.0175438596491224E-2</v>
      </c>
      <c r="T178" s="372"/>
      <c r="U178" s="378">
        <v>57</v>
      </c>
    </row>
    <row r="179" spans="1:21" ht="23.25" customHeight="1">
      <c r="A179" s="371" t="s">
        <v>336</v>
      </c>
      <c r="B179" s="372"/>
      <c r="C179" s="376">
        <v>84</v>
      </c>
      <c r="D179" s="374">
        <v>-27</v>
      </c>
      <c r="E179" s="375">
        <v>-0.32140000000000002</v>
      </c>
      <c r="F179" s="372"/>
      <c r="G179" s="376">
        <v>46</v>
      </c>
      <c r="H179" s="374">
        <v>2</v>
      </c>
      <c r="I179" s="374">
        <v>9</v>
      </c>
      <c r="J179" s="374"/>
      <c r="K179" s="374">
        <v>57</v>
      </c>
      <c r="L179" s="375">
        <v>1</v>
      </c>
      <c r="M179" s="372"/>
      <c r="N179" s="376"/>
      <c r="O179" s="374"/>
      <c r="P179" s="374"/>
      <c r="Q179" s="374"/>
      <c r="R179" s="374">
        <v>0</v>
      </c>
      <c r="S179" s="375">
        <v>0</v>
      </c>
      <c r="T179" s="372"/>
      <c r="U179" s="378">
        <v>57</v>
      </c>
    </row>
    <row r="180" spans="1:21" ht="23.25" customHeight="1">
      <c r="A180" s="371" t="s">
        <v>337</v>
      </c>
      <c r="B180" s="372"/>
      <c r="C180" s="376">
        <v>84</v>
      </c>
      <c r="D180" s="374">
        <v>-52</v>
      </c>
      <c r="E180" s="375">
        <v>-0.61899999999999999</v>
      </c>
      <c r="F180" s="372"/>
      <c r="G180" s="376">
        <v>20</v>
      </c>
      <c r="H180" s="374">
        <v>2</v>
      </c>
      <c r="I180" s="374">
        <v>10</v>
      </c>
      <c r="J180" s="374"/>
      <c r="K180" s="374">
        <v>32</v>
      </c>
      <c r="L180" s="375">
        <v>1</v>
      </c>
      <c r="M180" s="372"/>
      <c r="N180" s="376"/>
      <c r="O180" s="374"/>
      <c r="P180" s="374"/>
      <c r="Q180" s="374"/>
      <c r="R180" s="374">
        <v>0</v>
      </c>
      <c r="S180" s="375">
        <v>0</v>
      </c>
      <c r="T180" s="372"/>
      <c r="U180" s="378">
        <v>32</v>
      </c>
    </row>
    <row r="181" spans="1:21" ht="23.25" customHeight="1">
      <c r="A181" s="371" t="s">
        <v>338</v>
      </c>
      <c r="B181" s="372"/>
      <c r="C181" s="376">
        <v>84</v>
      </c>
      <c r="D181" s="374">
        <v>-34</v>
      </c>
      <c r="E181" s="375">
        <v>-0.40479999999999999</v>
      </c>
      <c r="F181" s="372"/>
      <c r="G181" s="376">
        <v>44</v>
      </c>
      <c r="H181" s="374">
        <v>2</v>
      </c>
      <c r="I181" s="374">
        <v>4</v>
      </c>
      <c r="J181" s="374"/>
      <c r="K181" s="374">
        <v>50</v>
      </c>
      <c r="L181" s="375">
        <v>1</v>
      </c>
      <c r="M181" s="372"/>
      <c r="N181" s="376"/>
      <c r="O181" s="374"/>
      <c r="P181" s="374"/>
      <c r="Q181" s="374"/>
      <c r="R181" s="374">
        <v>0</v>
      </c>
      <c r="S181" s="375">
        <v>0</v>
      </c>
      <c r="T181" s="372"/>
      <c r="U181" s="378">
        <v>50</v>
      </c>
    </row>
    <row r="182" spans="1:21" ht="23.25" customHeight="1">
      <c r="A182" s="371" t="s">
        <v>339</v>
      </c>
      <c r="B182" s="372"/>
      <c r="C182" s="373">
        <v>4371</v>
      </c>
      <c r="D182" s="374">
        <v>-66</v>
      </c>
      <c r="E182" s="375">
        <v>-1.5100000000000001E-2</v>
      </c>
      <c r="F182" s="372"/>
      <c r="G182" s="373">
        <v>2264</v>
      </c>
      <c r="H182" s="374"/>
      <c r="I182" s="377">
        <v>1687</v>
      </c>
      <c r="J182" s="374"/>
      <c r="K182" s="377">
        <v>3951</v>
      </c>
      <c r="L182" s="375">
        <v>0.91777003484320563</v>
      </c>
      <c r="M182" s="372"/>
      <c r="N182" s="376">
        <v>155</v>
      </c>
      <c r="O182" s="374"/>
      <c r="P182" s="374">
        <v>199</v>
      </c>
      <c r="Q182" s="374"/>
      <c r="R182" s="374">
        <v>354</v>
      </c>
      <c r="S182" s="375">
        <v>8.2229965156794427E-2</v>
      </c>
      <c r="T182" s="372"/>
      <c r="U182" s="165">
        <v>4305</v>
      </c>
    </row>
    <row r="183" spans="1:21" ht="23.25" customHeight="1">
      <c r="A183" s="371" t="s">
        <v>340</v>
      </c>
      <c r="B183" s="372"/>
      <c r="C183" s="376">
        <v>444</v>
      </c>
      <c r="D183" s="374">
        <v>30</v>
      </c>
      <c r="E183" s="375">
        <v>6.7599999999999993E-2</v>
      </c>
      <c r="F183" s="372"/>
      <c r="G183" s="376"/>
      <c r="H183" s="374">
        <v>263</v>
      </c>
      <c r="I183" s="374"/>
      <c r="J183" s="374">
        <v>151</v>
      </c>
      <c r="K183" s="374">
        <v>414</v>
      </c>
      <c r="L183" s="375">
        <v>0.87341772151898733</v>
      </c>
      <c r="M183" s="372"/>
      <c r="N183" s="376"/>
      <c r="O183" s="374">
        <v>38</v>
      </c>
      <c r="P183" s="374"/>
      <c r="Q183" s="374">
        <v>22</v>
      </c>
      <c r="R183" s="374">
        <v>60</v>
      </c>
      <c r="S183" s="375">
        <v>0.12658227848101267</v>
      </c>
      <c r="T183" s="372"/>
      <c r="U183" s="378">
        <v>474</v>
      </c>
    </row>
    <row r="184" spans="1:21" ht="23.25" customHeight="1">
      <c r="A184" s="371" t="s">
        <v>341</v>
      </c>
      <c r="B184" s="372"/>
      <c r="C184" s="373">
        <v>1134</v>
      </c>
      <c r="D184" s="374">
        <v>-337</v>
      </c>
      <c r="E184" s="375">
        <v>-0.29720000000000002</v>
      </c>
      <c r="F184" s="372"/>
      <c r="G184" s="376">
        <v>240</v>
      </c>
      <c r="H184" s="374">
        <v>49</v>
      </c>
      <c r="I184" s="374">
        <v>433</v>
      </c>
      <c r="J184" s="374">
        <v>24</v>
      </c>
      <c r="K184" s="374">
        <v>746</v>
      </c>
      <c r="L184" s="375">
        <v>0.93601003764115431</v>
      </c>
      <c r="M184" s="372"/>
      <c r="N184" s="376">
        <v>9</v>
      </c>
      <c r="O184" s="374">
        <v>1</v>
      </c>
      <c r="P184" s="374">
        <v>38</v>
      </c>
      <c r="Q184" s="374">
        <v>3</v>
      </c>
      <c r="R184" s="374">
        <v>51</v>
      </c>
      <c r="S184" s="375">
        <v>6.3989962358845673E-2</v>
      </c>
      <c r="T184" s="372"/>
      <c r="U184" s="378">
        <v>797</v>
      </c>
    </row>
    <row r="185" spans="1:21" ht="23.25" customHeight="1">
      <c r="A185" s="371" t="s">
        <v>342</v>
      </c>
      <c r="B185" s="372"/>
      <c r="C185" s="373">
        <v>1091</v>
      </c>
      <c r="D185" s="374">
        <v>9</v>
      </c>
      <c r="E185" s="375">
        <v>8.2000000000000007E-3</v>
      </c>
      <c r="F185" s="372"/>
      <c r="G185" s="376">
        <v>667</v>
      </c>
      <c r="H185" s="374"/>
      <c r="I185" s="374">
        <v>177</v>
      </c>
      <c r="J185" s="374"/>
      <c r="K185" s="374">
        <v>844</v>
      </c>
      <c r="L185" s="375">
        <v>0.76727272727272733</v>
      </c>
      <c r="M185" s="372"/>
      <c r="N185" s="376">
        <v>200</v>
      </c>
      <c r="O185" s="374"/>
      <c r="P185" s="374">
        <v>56</v>
      </c>
      <c r="Q185" s="374"/>
      <c r="R185" s="374">
        <v>256</v>
      </c>
      <c r="S185" s="375">
        <v>0.23272727272727273</v>
      </c>
      <c r="T185" s="372"/>
      <c r="U185" s="165">
        <v>1100</v>
      </c>
    </row>
    <row r="186" spans="1:21" ht="23.25" customHeight="1">
      <c r="A186" s="371" t="s">
        <v>343</v>
      </c>
      <c r="B186" s="372"/>
      <c r="C186" s="373">
        <v>1608</v>
      </c>
      <c r="D186" s="374">
        <v>-905</v>
      </c>
      <c r="E186" s="375">
        <v>-0.56279999999999997</v>
      </c>
      <c r="F186" s="372"/>
      <c r="G186" s="376">
        <v>122</v>
      </c>
      <c r="H186" s="374">
        <v>23</v>
      </c>
      <c r="I186" s="374">
        <v>424</v>
      </c>
      <c r="J186" s="374">
        <v>36</v>
      </c>
      <c r="K186" s="374">
        <v>605</v>
      </c>
      <c r="L186" s="375">
        <v>0.86059743954480794</v>
      </c>
      <c r="M186" s="372"/>
      <c r="N186" s="376">
        <v>40</v>
      </c>
      <c r="O186" s="374">
        <v>5</v>
      </c>
      <c r="P186" s="374">
        <v>48</v>
      </c>
      <c r="Q186" s="374">
        <v>5</v>
      </c>
      <c r="R186" s="374">
        <v>98</v>
      </c>
      <c r="S186" s="375">
        <v>0.13940256045519203</v>
      </c>
      <c r="T186" s="372"/>
      <c r="U186" s="378">
        <v>703</v>
      </c>
    </row>
    <row r="187" spans="1:21" ht="23.25" customHeight="1">
      <c r="A187" s="365"/>
      <c r="B187" s="366"/>
      <c r="C187" s="367"/>
      <c r="D187" s="368"/>
      <c r="E187" s="369"/>
      <c r="F187" s="366"/>
      <c r="G187" s="367"/>
      <c r="H187" s="368"/>
      <c r="I187" s="368"/>
      <c r="J187" s="368"/>
      <c r="K187" s="368"/>
      <c r="L187" s="370"/>
      <c r="M187" s="366"/>
      <c r="N187" s="367"/>
      <c r="O187" s="368"/>
      <c r="P187" s="368"/>
      <c r="Q187" s="368"/>
      <c r="R187" s="368"/>
      <c r="S187" s="370"/>
      <c r="T187" s="366"/>
      <c r="U187" s="365"/>
    </row>
    <row r="188" spans="1:21" ht="23.25" customHeight="1">
      <c r="A188" s="210" t="s">
        <v>123</v>
      </c>
      <c r="B188" s="207"/>
      <c r="C188" s="211">
        <v>8233</v>
      </c>
      <c r="D188" s="215">
        <v>-1651</v>
      </c>
      <c r="E188" s="213">
        <v>-0.20050000000000001</v>
      </c>
      <c r="F188" s="207"/>
      <c r="G188" s="211">
        <v>2203</v>
      </c>
      <c r="H188" s="212">
        <v>188</v>
      </c>
      <c r="I188" s="215">
        <v>2624</v>
      </c>
      <c r="J188" s="212">
        <v>95</v>
      </c>
      <c r="K188" s="215">
        <v>5110</v>
      </c>
      <c r="L188" s="213">
        <v>0.77635976906715287</v>
      </c>
      <c r="M188" s="207"/>
      <c r="N188" s="214">
        <v>843</v>
      </c>
      <c r="O188" s="212">
        <v>67</v>
      </c>
      <c r="P188" s="212">
        <v>557</v>
      </c>
      <c r="Q188" s="212">
        <v>5</v>
      </c>
      <c r="R188" s="215">
        <v>1472</v>
      </c>
      <c r="S188" s="213">
        <v>0.22364023093284716</v>
      </c>
      <c r="T188" s="207"/>
      <c r="U188" s="216">
        <v>6582</v>
      </c>
    </row>
    <row r="189" spans="1:21" ht="23.25" customHeight="1">
      <c r="A189" s="365"/>
      <c r="B189" s="366"/>
      <c r="C189" s="367"/>
      <c r="D189" s="368"/>
      <c r="E189" s="369"/>
      <c r="F189" s="366"/>
      <c r="G189" s="367"/>
      <c r="H189" s="368"/>
      <c r="I189" s="368"/>
      <c r="J189" s="368"/>
      <c r="K189" s="368"/>
      <c r="L189" s="370"/>
      <c r="M189" s="366"/>
      <c r="N189" s="367"/>
      <c r="O189" s="368"/>
      <c r="P189" s="368"/>
      <c r="Q189" s="368"/>
      <c r="R189" s="368"/>
      <c r="S189" s="370"/>
      <c r="T189" s="366"/>
      <c r="U189" s="365"/>
    </row>
    <row r="190" spans="1:21" ht="23.25" customHeight="1">
      <c r="A190" s="371" t="s">
        <v>367</v>
      </c>
      <c r="B190" s="372"/>
      <c r="C190" s="373">
        <v>1044</v>
      </c>
      <c r="D190" s="374">
        <v>222</v>
      </c>
      <c r="E190" s="375">
        <v>0.21260000000000001</v>
      </c>
      <c r="F190" s="372"/>
      <c r="G190" s="376">
        <v>707</v>
      </c>
      <c r="H190" s="374">
        <v>63</v>
      </c>
      <c r="I190" s="374">
        <v>355</v>
      </c>
      <c r="J190" s="374">
        <v>24</v>
      </c>
      <c r="K190" s="377">
        <v>1149</v>
      </c>
      <c r="L190" s="375">
        <v>0.90758293838862558</v>
      </c>
      <c r="M190" s="372"/>
      <c r="N190" s="376">
        <v>108</v>
      </c>
      <c r="O190" s="374">
        <v>9</v>
      </c>
      <c r="P190" s="374"/>
      <c r="Q190" s="374"/>
      <c r="R190" s="374">
        <v>117</v>
      </c>
      <c r="S190" s="375">
        <v>9.2417061611374404E-2</v>
      </c>
      <c r="T190" s="372"/>
      <c r="U190" s="165">
        <v>1266</v>
      </c>
    </row>
    <row r="191" spans="1:21" ht="23.25" customHeight="1">
      <c r="A191" s="371" t="s">
        <v>368</v>
      </c>
      <c r="B191" s="372"/>
      <c r="C191" s="373">
        <v>1673</v>
      </c>
      <c r="D191" s="374">
        <v>509</v>
      </c>
      <c r="E191" s="375">
        <v>0.30420000000000003</v>
      </c>
      <c r="F191" s="372"/>
      <c r="G191" s="376">
        <v>632</v>
      </c>
      <c r="H191" s="374">
        <v>63</v>
      </c>
      <c r="I191" s="374">
        <v>623</v>
      </c>
      <c r="J191" s="374">
        <v>14</v>
      </c>
      <c r="K191" s="377">
        <v>1332</v>
      </c>
      <c r="L191" s="375">
        <v>0.61044912923923011</v>
      </c>
      <c r="M191" s="372"/>
      <c r="N191" s="376">
        <v>537</v>
      </c>
      <c r="O191" s="374">
        <v>52</v>
      </c>
      <c r="P191" s="374">
        <v>258</v>
      </c>
      <c r="Q191" s="374">
        <v>3</v>
      </c>
      <c r="R191" s="374">
        <v>850</v>
      </c>
      <c r="S191" s="375">
        <v>0.38955087076076994</v>
      </c>
      <c r="T191" s="372"/>
      <c r="U191" s="165">
        <v>2182</v>
      </c>
    </row>
    <row r="192" spans="1:21" ht="23.25" customHeight="1">
      <c r="A192" s="371" t="s">
        <v>369</v>
      </c>
      <c r="B192" s="372"/>
      <c r="C192" s="373">
        <v>2300</v>
      </c>
      <c r="D192" s="377">
        <v>-1492</v>
      </c>
      <c r="E192" s="375">
        <v>-0.64870000000000005</v>
      </c>
      <c r="F192" s="372"/>
      <c r="G192" s="376">
        <v>270</v>
      </c>
      <c r="H192" s="374">
        <v>24</v>
      </c>
      <c r="I192" s="374">
        <v>434</v>
      </c>
      <c r="J192" s="374">
        <v>14</v>
      </c>
      <c r="K192" s="374">
        <v>742</v>
      </c>
      <c r="L192" s="375">
        <v>0.91831683168316824</v>
      </c>
      <c r="M192" s="372"/>
      <c r="N192" s="376">
        <v>9</v>
      </c>
      <c r="O192" s="374"/>
      <c r="P192" s="374">
        <v>56</v>
      </c>
      <c r="Q192" s="374">
        <v>1</v>
      </c>
      <c r="R192" s="374">
        <v>66</v>
      </c>
      <c r="S192" s="375">
        <v>8.1683168316831672E-2</v>
      </c>
      <c r="T192" s="372"/>
      <c r="U192" s="378">
        <v>808</v>
      </c>
    </row>
    <row r="193" spans="1:21" ht="23.25" customHeight="1">
      <c r="A193" s="371" t="s">
        <v>370</v>
      </c>
      <c r="B193" s="372"/>
      <c r="C193" s="376">
        <v>634</v>
      </c>
      <c r="D193" s="374">
        <v>-167</v>
      </c>
      <c r="E193" s="375">
        <v>-0.26340000000000002</v>
      </c>
      <c r="F193" s="372"/>
      <c r="G193" s="376">
        <v>93</v>
      </c>
      <c r="H193" s="374">
        <v>5</v>
      </c>
      <c r="I193" s="374">
        <v>288</v>
      </c>
      <c r="J193" s="374">
        <v>10</v>
      </c>
      <c r="K193" s="374">
        <v>396</v>
      </c>
      <c r="L193" s="375">
        <v>0.84796573875802994</v>
      </c>
      <c r="M193" s="372"/>
      <c r="N193" s="376">
        <v>26</v>
      </c>
      <c r="O193" s="374">
        <v>5</v>
      </c>
      <c r="P193" s="374">
        <v>39</v>
      </c>
      <c r="Q193" s="374">
        <v>1</v>
      </c>
      <c r="R193" s="374">
        <v>71</v>
      </c>
      <c r="S193" s="375">
        <v>0.15203426124197</v>
      </c>
      <c r="T193" s="372"/>
      <c r="U193" s="378">
        <v>467</v>
      </c>
    </row>
    <row r="194" spans="1:21" ht="23.25" customHeight="1">
      <c r="A194" s="371" t="s">
        <v>371</v>
      </c>
      <c r="B194" s="372"/>
      <c r="C194" s="376">
        <v>385</v>
      </c>
      <c r="D194" s="374">
        <v>-35</v>
      </c>
      <c r="E194" s="375">
        <v>-9.0899999999999995E-2</v>
      </c>
      <c r="F194" s="372"/>
      <c r="G194" s="376">
        <v>92</v>
      </c>
      <c r="H194" s="374">
        <v>9</v>
      </c>
      <c r="I194" s="374">
        <v>235</v>
      </c>
      <c r="J194" s="374">
        <v>8</v>
      </c>
      <c r="K194" s="374">
        <v>344</v>
      </c>
      <c r="L194" s="375">
        <v>0.98285714285714287</v>
      </c>
      <c r="M194" s="372"/>
      <c r="N194" s="376"/>
      <c r="O194" s="374"/>
      <c r="P194" s="374">
        <v>6</v>
      </c>
      <c r="Q194" s="374"/>
      <c r="R194" s="374">
        <v>6</v>
      </c>
      <c r="S194" s="375">
        <v>1.714285714285714E-2</v>
      </c>
      <c r="T194" s="372"/>
      <c r="U194" s="378">
        <v>350</v>
      </c>
    </row>
    <row r="195" spans="1:21" ht="23.25" customHeight="1">
      <c r="A195" s="371" t="s">
        <v>372</v>
      </c>
      <c r="B195" s="372"/>
      <c r="C195" s="376">
        <v>350</v>
      </c>
      <c r="D195" s="374">
        <v>8</v>
      </c>
      <c r="E195" s="375">
        <v>2.29E-2</v>
      </c>
      <c r="F195" s="372"/>
      <c r="G195" s="376">
        <v>194</v>
      </c>
      <c r="H195" s="374">
        <v>12</v>
      </c>
      <c r="I195" s="374">
        <v>137</v>
      </c>
      <c r="J195" s="374">
        <v>8</v>
      </c>
      <c r="K195" s="374">
        <v>351</v>
      </c>
      <c r="L195" s="375">
        <v>0.98044692737430172</v>
      </c>
      <c r="M195" s="372"/>
      <c r="N195" s="376"/>
      <c r="O195" s="374"/>
      <c r="P195" s="374">
        <v>7</v>
      </c>
      <c r="Q195" s="374"/>
      <c r="R195" s="374">
        <v>7</v>
      </c>
      <c r="S195" s="375">
        <v>1.9553072625698324E-2</v>
      </c>
      <c r="T195" s="372"/>
      <c r="U195" s="378">
        <v>358</v>
      </c>
    </row>
    <row r="196" spans="1:21" ht="23.25" customHeight="1">
      <c r="A196" s="371" t="s">
        <v>373</v>
      </c>
      <c r="B196" s="372"/>
      <c r="C196" s="376">
        <v>480</v>
      </c>
      <c r="D196" s="374">
        <v>-284</v>
      </c>
      <c r="E196" s="375">
        <v>-0.5917</v>
      </c>
      <c r="F196" s="372"/>
      <c r="G196" s="376">
        <v>37</v>
      </c>
      <c r="H196" s="374">
        <v>2</v>
      </c>
      <c r="I196" s="374">
        <v>143</v>
      </c>
      <c r="J196" s="374">
        <v>5</v>
      </c>
      <c r="K196" s="374">
        <v>187</v>
      </c>
      <c r="L196" s="375">
        <v>0.95408163265306134</v>
      </c>
      <c r="M196" s="372"/>
      <c r="N196" s="376">
        <v>1</v>
      </c>
      <c r="O196" s="374"/>
      <c r="P196" s="374">
        <v>8</v>
      </c>
      <c r="Q196" s="374"/>
      <c r="R196" s="374">
        <v>9</v>
      </c>
      <c r="S196" s="375">
        <v>4.5918367346938778E-2</v>
      </c>
      <c r="T196" s="372"/>
      <c r="U196" s="378">
        <v>196</v>
      </c>
    </row>
    <row r="197" spans="1:21" ht="23.25" customHeight="1">
      <c r="A197" s="371" t="s">
        <v>374</v>
      </c>
      <c r="B197" s="372"/>
      <c r="C197" s="376">
        <v>692</v>
      </c>
      <c r="D197" s="374">
        <v>-237</v>
      </c>
      <c r="E197" s="375">
        <v>-0.34250000000000003</v>
      </c>
      <c r="F197" s="372"/>
      <c r="G197" s="376">
        <v>62</v>
      </c>
      <c r="H197" s="374">
        <v>6</v>
      </c>
      <c r="I197" s="374">
        <v>159</v>
      </c>
      <c r="J197" s="374">
        <v>6</v>
      </c>
      <c r="K197" s="374">
        <v>233</v>
      </c>
      <c r="L197" s="375">
        <v>0.51208791208791216</v>
      </c>
      <c r="M197" s="372"/>
      <c r="N197" s="376">
        <v>157</v>
      </c>
      <c r="O197" s="374">
        <v>1</v>
      </c>
      <c r="P197" s="374">
        <v>64</v>
      </c>
      <c r="Q197" s="374"/>
      <c r="R197" s="374">
        <v>222</v>
      </c>
      <c r="S197" s="375">
        <v>0.4879120879120879</v>
      </c>
      <c r="T197" s="372"/>
      <c r="U197" s="378">
        <v>455</v>
      </c>
    </row>
    <row r="198" spans="1:21" ht="23.25" customHeight="1">
      <c r="A198" s="371" t="s">
        <v>375</v>
      </c>
      <c r="B198" s="372"/>
      <c r="C198" s="376">
        <v>220</v>
      </c>
      <c r="D198" s="374">
        <v>-95</v>
      </c>
      <c r="E198" s="375">
        <v>-0.43180000000000002</v>
      </c>
      <c r="F198" s="372"/>
      <c r="G198" s="376">
        <v>14</v>
      </c>
      <c r="H198" s="374">
        <v>1</v>
      </c>
      <c r="I198" s="374">
        <v>60</v>
      </c>
      <c r="J198" s="374">
        <v>2</v>
      </c>
      <c r="K198" s="374">
        <v>77</v>
      </c>
      <c r="L198" s="375">
        <v>0.61599999999999999</v>
      </c>
      <c r="M198" s="372"/>
      <c r="N198" s="376">
        <v>1</v>
      </c>
      <c r="O198" s="374"/>
      <c r="P198" s="374">
        <v>47</v>
      </c>
      <c r="Q198" s="374"/>
      <c r="R198" s="374">
        <v>48</v>
      </c>
      <c r="S198" s="375">
        <v>0.38400000000000001</v>
      </c>
      <c r="T198" s="372"/>
      <c r="U198" s="378">
        <v>125</v>
      </c>
    </row>
    <row r="199" spans="1:21" ht="23.25" customHeight="1">
      <c r="A199" s="371" t="s">
        <v>376</v>
      </c>
      <c r="B199" s="372"/>
      <c r="C199" s="376">
        <v>170</v>
      </c>
      <c r="D199" s="374">
        <v>-32</v>
      </c>
      <c r="E199" s="375">
        <v>-0.18820000000000001</v>
      </c>
      <c r="F199" s="372"/>
      <c r="G199" s="376">
        <v>42</v>
      </c>
      <c r="H199" s="374">
        <v>3</v>
      </c>
      <c r="I199" s="374">
        <v>82</v>
      </c>
      <c r="J199" s="374">
        <v>4</v>
      </c>
      <c r="K199" s="374">
        <v>131</v>
      </c>
      <c r="L199" s="375">
        <v>0.94927536231884058</v>
      </c>
      <c r="M199" s="372"/>
      <c r="N199" s="376"/>
      <c r="O199" s="374"/>
      <c r="P199" s="374">
        <v>7</v>
      </c>
      <c r="Q199" s="374"/>
      <c r="R199" s="374">
        <v>7</v>
      </c>
      <c r="S199" s="375">
        <v>5.0724637681159424E-2</v>
      </c>
      <c r="T199" s="372"/>
      <c r="U199" s="378">
        <v>138</v>
      </c>
    </row>
    <row r="200" spans="1:21" ht="23.25" customHeight="1">
      <c r="A200" s="371" t="s">
        <v>377</v>
      </c>
      <c r="B200" s="372"/>
      <c r="C200" s="376">
        <v>285</v>
      </c>
      <c r="D200" s="374">
        <v>-48</v>
      </c>
      <c r="E200" s="375">
        <v>-0.16839999999999999</v>
      </c>
      <c r="F200" s="372"/>
      <c r="G200" s="376">
        <v>60</v>
      </c>
      <c r="H200" s="374"/>
      <c r="I200" s="374">
        <v>108</v>
      </c>
      <c r="J200" s="374"/>
      <c r="K200" s="374">
        <v>168</v>
      </c>
      <c r="L200" s="375">
        <v>0.70886075949367078</v>
      </c>
      <c r="M200" s="372"/>
      <c r="N200" s="376">
        <v>4</v>
      </c>
      <c r="O200" s="374"/>
      <c r="P200" s="374">
        <v>65</v>
      </c>
      <c r="Q200" s="374"/>
      <c r="R200" s="374">
        <v>69</v>
      </c>
      <c r="S200" s="375">
        <v>0.29113924050632911</v>
      </c>
      <c r="T200" s="372"/>
      <c r="U200" s="378">
        <v>237</v>
      </c>
    </row>
    <row r="201" spans="1:21" ht="23.25" customHeight="1">
      <c r="A201" s="365"/>
      <c r="B201" s="366"/>
      <c r="C201" s="367"/>
      <c r="D201" s="368"/>
      <c r="E201" s="369"/>
      <c r="F201" s="366"/>
      <c r="G201" s="367"/>
      <c r="H201" s="368"/>
      <c r="I201" s="368"/>
      <c r="J201" s="368"/>
      <c r="K201" s="368"/>
      <c r="L201" s="370"/>
      <c r="M201" s="366"/>
      <c r="N201" s="367"/>
      <c r="O201" s="368"/>
      <c r="P201" s="368"/>
      <c r="Q201" s="368"/>
      <c r="R201" s="368"/>
      <c r="S201" s="370"/>
      <c r="T201" s="366"/>
      <c r="U201" s="365"/>
    </row>
    <row r="202" spans="1:21" ht="23.25" customHeight="1">
      <c r="A202" s="210" t="s">
        <v>124</v>
      </c>
      <c r="B202" s="207"/>
      <c r="C202" s="211">
        <v>2047</v>
      </c>
      <c r="D202" s="215">
        <v>1824</v>
      </c>
      <c r="E202" s="213">
        <v>0.8911</v>
      </c>
      <c r="F202" s="207"/>
      <c r="G202" s="214">
        <v>966</v>
      </c>
      <c r="H202" s="212">
        <v>71</v>
      </c>
      <c r="I202" s="215">
        <v>2342</v>
      </c>
      <c r="J202" s="212">
        <v>154</v>
      </c>
      <c r="K202" s="215">
        <v>3533</v>
      </c>
      <c r="L202" s="213">
        <v>0.91268406096615862</v>
      </c>
      <c r="M202" s="207"/>
      <c r="N202" s="214">
        <v>136</v>
      </c>
      <c r="O202" s="212">
        <v>7</v>
      </c>
      <c r="P202" s="212">
        <v>193</v>
      </c>
      <c r="Q202" s="212">
        <v>2</v>
      </c>
      <c r="R202" s="212">
        <v>338</v>
      </c>
      <c r="S202" s="213">
        <v>8.7315939033841397E-2</v>
      </c>
      <c r="T202" s="207"/>
      <c r="U202" s="216">
        <v>3871</v>
      </c>
    </row>
    <row r="203" spans="1:21" ht="23.25" customHeight="1">
      <c r="A203" s="365"/>
      <c r="B203" s="366"/>
      <c r="C203" s="367"/>
      <c r="D203" s="368"/>
      <c r="E203" s="369"/>
      <c r="F203" s="366"/>
      <c r="G203" s="367"/>
      <c r="H203" s="368"/>
      <c r="I203" s="368"/>
      <c r="J203" s="368"/>
      <c r="K203" s="368"/>
      <c r="L203" s="370"/>
      <c r="M203" s="366"/>
      <c r="N203" s="367"/>
      <c r="O203" s="368"/>
      <c r="P203" s="368"/>
      <c r="Q203" s="368"/>
      <c r="R203" s="368"/>
      <c r="S203" s="370"/>
      <c r="T203" s="366"/>
      <c r="U203" s="365"/>
    </row>
    <row r="204" spans="1:21" ht="23.25" customHeight="1">
      <c r="A204" s="371" t="s">
        <v>378</v>
      </c>
      <c r="B204" s="372"/>
      <c r="C204" s="376">
        <v>216</v>
      </c>
      <c r="D204" s="374">
        <v>590</v>
      </c>
      <c r="E204" s="375">
        <v>2.7315</v>
      </c>
      <c r="F204" s="372"/>
      <c r="G204" s="376">
        <v>352</v>
      </c>
      <c r="H204" s="374"/>
      <c r="I204" s="374">
        <v>440</v>
      </c>
      <c r="J204" s="374"/>
      <c r="K204" s="374">
        <v>792</v>
      </c>
      <c r="L204" s="375">
        <v>0.98263027295285355</v>
      </c>
      <c r="M204" s="372"/>
      <c r="N204" s="376">
        <v>3</v>
      </c>
      <c r="O204" s="374"/>
      <c r="P204" s="374">
        <v>11</v>
      </c>
      <c r="Q204" s="374"/>
      <c r="R204" s="374">
        <v>14</v>
      </c>
      <c r="S204" s="375">
        <v>1.7369727047146403E-2</v>
      </c>
      <c r="T204" s="372"/>
      <c r="U204" s="378">
        <v>806</v>
      </c>
    </row>
    <row r="205" spans="1:21" ht="23.25" customHeight="1">
      <c r="A205" s="371" t="s">
        <v>379</v>
      </c>
      <c r="B205" s="372"/>
      <c r="C205" s="376">
        <v>132</v>
      </c>
      <c r="D205" s="374">
        <v>444</v>
      </c>
      <c r="E205" s="375">
        <v>3.3635999999999999</v>
      </c>
      <c r="F205" s="372"/>
      <c r="G205" s="376">
        <v>223</v>
      </c>
      <c r="H205" s="374"/>
      <c r="I205" s="374">
        <v>311</v>
      </c>
      <c r="J205" s="374"/>
      <c r="K205" s="374">
        <v>534</v>
      </c>
      <c r="L205" s="375">
        <v>0.92708333333333326</v>
      </c>
      <c r="M205" s="372"/>
      <c r="N205" s="376">
        <v>26</v>
      </c>
      <c r="O205" s="374"/>
      <c r="P205" s="374">
        <v>16</v>
      </c>
      <c r="Q205" s="374"/>
      <c r="R205" s="374">
        <v>42</v>
      </c>
      <c r="S205" s="375">
        <v>7.2916666666666671E-2</v>
      </c>
      <c r="T205" s="372"/>
      <c r="U205" s="378">
        <v>576</v>
      </c>
    </row>
    <row r="206" spans="1:21" ht="23.25" customHeight="1">
      <c r="A206" s="371" t="s">
        <v>380</v>
      </c>
      <c r="B206" s="372"/>
      <c r="C206" s="376">
        <v>69</v>
      </c>
      <c r="D206" s="374">
        <v>-20</v>
      </c>
      <c r="E206" s="375">
        <v>-0.28989999999999999</v>
      </c>
      <c r="F206" s="372"/>
      <c r="G206" s="376">
        <v>7</v>
      </c>
      <c r="H206" s="374"/>
      <c r="I206" s="374">
        <v>39</v>
      </c>
      <c r="J206" s="374"/>
      <c r="K206" s="374">
        <v>46</v>
      </c>
      <c r="L206" s="375">
        <v>0.93877551020408168</v>
      </c>
      <c r="M206" s="372"/>
      <c r="N206" s="376">
        <v>1</v>
      </c>
      <c r="O206" s="374"/>
      <c r="P206" s="374">
        <v>2</v>
      </c>
      <c r="Q206" s="374"/>
      <c r="R206" s="374">
        <v>3</v>
      </c>
      <c r="S206" s="375">
        <v>6.1224489795918366E-2</v>
      </c>
      <c r="T206" s="372"/>
      <c r="U206" s="378">
        <v>49</v>
      </c>
    </row>
    <row r="207" spans="1:21" ht="23.25" customHeight="1">
      <c r="A207" s="371" t="s">
        <v>381</v>
      </c>
      <c r="B207" s="372"/>
      <c r="C207" s="373">
        <v>1500</v>
      </c>
      <c r="D207" s="374">
        <v>706</v>
      </c>
      <c r="E207" s="375">
        <v>0.47070000000000001</v>
      </c>
      <c r="F207" s="372"/>
      <c r="G207" s="376">
        <v>384</v>
      </c>
      <c r="H207" s="374"/>
      <c r="I207" s="377">
        <v>1552</v>
      </c>
      <c r="J207" s="374"/>
      <c r="K207" s="377">
        <v>1936</v>
      </c>
      <c r="L207" s="375">
        <v>0.87760652765185854</v>
      </c>
      <c r="M207" s="372"/>
      <c r="N207" s="376">
        <v>106</v>
      </c>
      <c r="O207" s="374"/>
      <c r="P207" s="374">
        <v>164</v>
      </c>
      <c r="Q207" s="374"/>
      <c r="R207" s="374">
        <v>270</v>
      </c>
      <c r="S207" s="375">
        <v>0.12239347234814144</v>
      </c>
      <c r="T207" s="372"/>
      <c r="U207" s="165">
        <v>2206</v>
      </c>
    </row>
    <row r="208" spans="1:21" ht="23.25" customHeight="1">
      <c r="A208" s="371" t="s">
        <v>382</v>
      </c>
      <c r="B208" s="372"/>
      <c r="C208" s="376">
        <v>130</v>
      </c>
      <c r="D208" s="374">
        <v>104</v>
      </c>
      <c r="E208" s="375">
        <v>0.8</v>
      </c>
      <c r="F208" s="372"/>
      <c r="G208" s="376"/>
      <c r="H208" s="374">
        <v>71</v>
      </c>
      <c r="I208" s="374"/>
      <c r="J208" s="374">
        <v>154</v>
      </c>
      <c r="K208" s="374">
        <v>225</v>
      </c>
      <c r="L208" s="375">
        <v>0.96153846153846156</v>
      </c>
      <c r="M208" s="372"/>
      <c r="N208" s="376"/>
      <c r="O208" s="374">
        <v>7</v>
      </c>
      <c r="P208" s="374"/>
      <c r="Q208" s="374">
        <v>2</v>
      </c>
      <c r="R208" s="374">
        <v>9</v>
      </c>
      <c r="S208" s="375">
        <v>3.8461538461538464E-2</v>
      </c>
      <c r="T208" s="372"/>
      <c r="U208" s="378">
        <v>234</v>
      </c>
    </row>
    <row r="209" spans="1:21" ht="23.25" customHeight="1">
      <c r="A209" s="365"/>
      <c r="B209" s="366"/>
      <c r="C209" s="367"/>
      <c r="D209" s="368"/>
      <c r="E209" s="369"/>
      <c r="F209" s="366"/>
      <c r="G209" s="367"/>
      <c r="H209" s="368"/>
      <c r="I209" s="368"/>
      <c r="J209" s="368"/>
      <c r="K209" s="368"/>
      <c r="L209" s="370"/>
      <c r="M209" s="366"/>
      <c r="N209" s="367"/>
      <c r="O209" s="368"/>
      <c r="P209" s="368"/>
      <c r="Q209" s="368"/>
      <c r="R209" s="368"/>
      <c r="S209" s="370"/>
      <c r="T209" s="366"/>
      <c r="U209" s="365"/>
    </row>
    <row r="210" spans="1:21" ht="23.25" customHeight="1">
      <c r="A210" s="210" t="s">
        <v>125</v>
      </c>
      <c r="B210" s="207"/>
      <c r="C210" s="211">
        <v>1173</v>
      </c>
      <c r="D210" s="215">
        <v>1506</v>
      </c>
      <c r="E210" s="213">
        <v>1.2839</v>
      </c>
      <c r="F210" s="207"/>
      <c r="G210" s="211">
        <v>1248</v>
      </c>
      <c r="H210" s="212">
        <v>76</v>
      </c>
      <c r="I210" s="215">
        <v>1230</v>
      </c>
      <c r="J210" s="212">
        <v>80</v>
      </c>
      <c r="K210" s="215">
        <v>2634</v>
      </c>
      <c r="L210" s="213">
        <v>0.98320268756998885</v>
      </c>
      <c r="M210" s="207"/>
      <c r="N210" s="214">
        <v>20</v>
      </c>
      <c r="O210" s="212">
        <v>4</v>
      </c>
      <c r="P210" s="212">
        <v>20</v>
      </c>
      <c r="Q210" s="212">
        <v>1</v>
      </c>
      <c r="R210" s="212">
        <v>45</v>
      </c>
      <c r="S210" s="213">
        <v>1.6797312430011199E-2</v>
      </c>
      <c r="T210" s="207"/>
      <c r="U210" s="216">
        <v>2679</v>
      </c>
    </row>
    <row r="211" spans="1:21" ht="23.25" customHeight="1">
      <c r="A211" s="365"/>
      <c r="B211" s="366"/>
      <c r="C211" s="367"/>
      <c r="D211" s="368"/>
      <c r="E211" s="369"/>
      <c r="F211" s="366"/>
      <c r="G211" s="367"/>
      <c r="H211" s="368"/>
      <c r="I211" s="368"/>
      <c r="J211" s="368"/>
      <c r="K211" s="368"/>
      <c r="L211" s="370"/>
      <c r="M211" s="366"/>
      <c r="N211" s="367"/>
      <c r="O211" s="368"/>
      <c r="P211" s="368"/>
      <c r="Q211" s="368"/>
      <c r="R211" s="368"/>
      <c r="S211" s="370"/>
      <c r="T211" s="366"/>
      <c r="U211" s="365"/>
    </row>
    <row r="212" spans="1:21" ht="23.25" customHeight="1">
      <c r="A212" s="371" t="s">
        <v>383</v>
      </c>
      <c r="B212" s="372"/>
      <c r="C212" s="376">
        <v>962</v>
      </c>
      <c r="D212" s="377">
        <v>1309</v>
      </c>
      <c r="E212" s="375">
        <v>1.3607</v>
      </c>
      <c r="F212" s="372"/>
      <c r="G212" s="373">
        <v>1085</v>
      </c>
      <c r="H212" s="374"/>
      <c r="I212" s="377">
        <v>1150</v>
      </c>
      <c r="J212" s="374"/>
      <c r="K212" s="377">
        <v>2235</v>
      </c>
      <c r="L212" s="375">
        <v>0.98414795244385733</v>
      </c>
      <c r="M212" s="372"/>
      <c r="N212" s="376">
        <v>18</v>
      </c>
      <c r="O212" s="374"/>
      <c r="P212" s="374">
        <v>18</v>
      </c>
      <c r="Q212" s="374"/>
      <c r="R212" s="374">
        <v>36</v>
      </c>
      <c r="S212" s="375">
        <v>1.5852047556142668E-2</v>
      </c>
      <c r="T212" s="372"/>
      <c r="U212" s="165">
        <v>2271</v>
      </c>
    </row>
    <row r="213" spans="1:21" ht="23.25" customHeight="1">
      <c r="A213" s="371" t="s">
        <v>384</v>
      </c>
      <c r="B213" s="372"/>
      <c r="C213" s="376">
        <v>95</v>
      </c>
      <c r="D213" s="374">
        <v>152</v>
      </c>
      <c r="E213" s="375">
        <v>1.6</v>
      </c>
      <c r="F213" s="372"/>
      <c r="G213" s="376">
        <v>163</v>
      </c>
      <c r="H213" s="374"/>
      <c r="I213" s="374">
        <v>80</v>
      </c>
      <c r="J213" s="374"/>
      <c r="K213" s="374">
        <v>243</v>
      </c>
      <c r="L213" s="375">
        <v>0.9838056680161944</v>
      </c>
      <c r="M213" s="372"/>
      <c r="N213" s="376">
        <v>2</v>
      </c>
      <c r="O213" s="374"/>
      <c r="P213" s="374">
        <v>2</v>
      </c>
      <c r="Q213" s="374"/>
      <c r="R213" s="374">
        <v>4</v>
      </c>
      <c r="S213" s="375">
        <v>1.6194331983805668E-2</v>
      </c>
      <c r="T213" s="372"/>
      <c r="U213" s="378">
        <v>247</v>
      </c>
    </row>
    <row r="214" spans="1:21" ht="23.25" customHeight="1">
      <c r="A214" s="371" t="s">
        <v>385</v>
      </c>
      <c r="B214" s="372"/>
      <c r="C214" s="376">
        <v>116</v>
      </c>
      <c r="D214" s="374">
        <v>45</v>
      </c>
      <c r="E214" s="375">
        <v>0.38790000000000002</v>
      </c>
      <c r="F214" s="372"/>
      <c r="G214" s="376"/>
      <c r="H214" s="374">
        <v>76</v>
      </c>
      <c r="I214" s="374"/>
      <c r="J214" s="374">
        <v>80</v>
      </c>
      <c r="K214" s="374">
        <v>156</v>
      </c>
      <c r="L214" s="375">
        <v>0.96894409937888204</v>
      </c>
      <c r="M214" s="372"/>
      <c r="N214" s="376"/>
      <c r="O214" s="374">
        <v>4</v>
      </c>
      <c r="P214" s="374"/>
      <c r="Q214" s="374">
        <v>1</v>
      </c>
      <c r="R214" s="374">
        <v>5</v>
      </c>
      <c r="S214" s="375">
        <v>3.1055900621118012E-2</v>
      </c>
      <c r="T214" s="372"/>
      <c r="U214" s="378">
        <v>161</v>
      </c>
    </row>
    <row r="215" spans="1:21" ht="23.25" customHeight="1">
      <c r="A215" s="365"/>
      <c r="B215" s="366"/>
      <c r="C215" s="367"/>
      <c r="D215" s="368"/>
      <c r="E215" s="369"/>
      <c r="F215" s="366"/>
      <c r="G215" s="367"/>
      <c r="H215" s="368"/>
      <c r="I215" s="368"/>
      <c r="J215" s="368"/>
      <c r="K215" s="368"/>
      <c r="L215" s="370"/>
      <c r="M215" s="366"/>
      <c r="N215" s="367"/>
      <c r="O215" s="368"/>
      <c r="P215" s="368"/>
      <c r="Q215" s="368"/>
      <c r="R215" s="368"/>
      <c r="S215" s="370"/>
      <c r="T215" s="366"/>
      <c r="U215" s="365"/>
    </row>
    <row r="216" spans="1:21" ht="23.25" customHeight="1">
      <c r="A216" s="210" t="s">
        <v>126</v>
      </c>
      <c r="B216" s="207"/>
      <c r="C216" s="211">
        <v>9663</v>
      </c>
      <c r="D216" s="212">
        <v>700</v>
      </c>
      <c r="E216" s="213">
        <v>7.2400000000000006E-2</v>
      </c>
      <c r="F216" s="207"/>
      <c r="G216" s="211">
        <v>3554</v>
      </c>
      <c r="H216" s="212">
        <v>264</v>
      </c>
      <c r="I216" s="215">
        <v>5584</v>
      </c>
      <c r="J216" s="212">
        <v>249</v>
      </c>
      <c r="K216" s="215">
        <v>9651</v>
      </c>
      <c r="L216" s="213">
        <v>0.93129402682620865</v>
      </c>
      <c r="M216" s="207"/>
      <c r="N216" s="214">
        <v>315</v>
      </c>
      <c r="O216" s="212">
        <v>27</v>
      </c>
      <c r="P216" s="212">
        <v>358</v>
      </c>
      <c r="Q216" s="212">
        <v>12</v>
      </c>
      <c r="R216" s="212">
        <v>712</v>
      </c>
      <c r="S216" s="213">
        <v>6.8705973173791374E-2</v>
      </c>
      <c r="T216" s="207"/>
      <c r="U216" s="216">
        <v>10363</v>
      </c>
    </row>
    <row r="217" spans="1:21" ht="23.25" customHeight="1">
      <c r="A217" s="365"/>
      <c r="B217" s="366"/>
      <c r="C217" s="367"/>
      <c r="D217" s="368"/>
      <c r="E217" s="369"/>
      <c r="F217" s="366"/>
      <c r="G217" s="367"/>
      <c r="H217" s="368"/>
      <c r="I217" s="368"/>
      <c r="J217" s="368"/>
      <c r="K217" s="368"/>
      <c r="L217" s="370"/>
      <c r="M217" s="366"/>
      <c r="N217" s="367"/>
      <c r="O217" s="368"/>
      <c r="P217" s="368"/>
      <c r="Q217" s="368"/>
      <c r="R217" s="368"/>
      <c r="S217" s="370"/>
      <c r="T217" s="366"/>
      <c r="U217" s="365"/>
    </row>
    <row r="218" spans="1:21" ht="23.25" customHeight="1">
      <c r="A218" s="371" t="s">
        <v>386</v>
      </c>
      <c r="B218" s="372"/>
      <c r="C218" s="373">
        <v>5441</v>
      </c>
      <c r="D218" s="374">
        <v>801</v>
      </c>
      <c r="E218" s="375">
        <v>0.1472</v>
      </c>
      <c r="F218" s="372"/>
      <c r="G218" s="373">
        <v>3198</v>
      </c>
      <c r="H218" s="374"/>
      <c r="I218" s="377">
        <v>2639</v>
      </c>
      <c r="J218" s="374"/>
      <c r="K218" s="377">
        <v>5837</v>
      </c>
      <c r="L218" s="375">
        <v>0.93511694969561032</v>
      </c>
      <c r="M218" s="372"/>
      <c r="N218" s="376">
        <v>248</v>
      </c>
      <c r="O218" s="374"/>
      <c r="P218" s="374">
        <v>157</v>
      </c>
      <c r="Q218" s="374"/>
      <c r="R218" s="374">
        <v>405</v>
      </c>
      <c r="S218" s="375">
        <v>6.4883050304389622E-2</v>
      </c>
      <c r="T218" s="372"/>
      <c r="U218" s="165">
        <v>6242</v>
      </c>
    </row>
    <row r="219" spans="1:21" ht="23.25" customHeight="1">
      <c r="A219" s="371" t="s">
        <v>387</v>
      </c>
      <c r="B219" s="372"/>
      <c r="C219" s="373">
        <v>2057</v>
      </c>
      <c r="D219" s="374">
        <v>-388</v>
      </c>
      <c r="E219" s="375">
        <v>-0.18859999999999999</v>
      </c>
      <c r="F219" s="372"/>
      <c r="G219" s="376">
        <v>100</v>
      </c>
      <c r="H219" s="374"/>
      <c r="I219" s="377">
        <v>1412</v>
      </c>
      <c r="J219" s="374"/>
      <c r="K219" s="377">
        <v>1512</v>
      </c>
      <c r="L219" s="375">
        <v>0.90593169562612341</v>
      </c>
      <c r="M219" s="372"/>
      <c r="N219" s="376">
        <v>21</v>
      </c>
      <c r="O219" s="374"/>
      <c r="P219" s="374">
        <v>136</v>
      </c>
      <c r="Q219" s="374"/>
      <c r="R219" s="374">
        <v>157</v>
      </c>
      <c r="S219" s="375">
        <v>9.4068304373876574E-2</v>
      </c>
      <c r="T219" s="372"/>
      <c r="U219" s="165">
        <v>1669</v>
      </c>
    </row>
    <row r="220" spans="1:21" ht="23.25" customHeight="1">
      <c r="A220" s="371" t="s">
        <v>388</v>
      </c>
      <c r="B220" s="372"/>
      <c r="C220" s="376">
        <v>603</v>
      </c>
      <c r="D220" s="374">
        <v>-51</v>
      </c>
      <c r="E220" s="375">
        <v>-8.4599999999999995E-2</v>
      </c>
      <c r="F220" s="372"/>
      <c r="G220" s="376"/>
      <c r="H220" s="374">
        <v>264</v>
      </c>
      <c r="I220" s="374"/>
      <c r="J220" s="374">
        <v>249</v>
      </c>
      <c r="K220" s="374">
        <v>513</v>
      </c>
      <c r="L220" s="375">
        <v>0.92934782608695654</v>
      </c>
      <c r="M220" s="372"/>
      <c r="N220" s="376"/>
      <c r="O220" s="374">
        <v>27</v>
      </c>
      <c r="P220" s="374"/>
      <c r="Q220" s="374">
        <v>12</v>
      </c>
      <c r="R220" s="374">
        <v>39</v>
      </c>
      <c r="S220" s="375">
        <v>7.0652173913043473E-2</v>
      </c>
      <c r="T220" s="372"/>
      <c r="U220" s="378">
        <v>552</v>
      </c>
    </row>
    <row r="221" spans="1:21" ht="23.25" customHeight="1">
      <c r="A221" s="371" t="s">
        <v>389</v>
      </c>
      <c r="B221" s="372"/>
      <c r="C221" s="373">
        <v>1562</v>
      </c>
      <c r="D221" s="374">
        <v>338</v>
      </c>
      <c r="E221" s="375">
        <v>0.21640000000000001</v>
      </c>
      <c r="F221" s="372"/>
      <c r="G221" s="376">
        <v>256</v>
      </c>
      <c r="H221" s="374"/>
      <c r="I221" s="377">
        <v>1533</v>
      </c>
      <c r="J221" s="374"/>
      <c r="K221" s="377">
        <v>1789</v>
      </c>
      <c r="L221" s="375">
        <v>0.94157894736842107</v>
      </c>
      <c r="M221" s="372"/>
      <c r="N221" s="376">
        <v>46</v>
      </c>
      <c r="O221" s="374"/>
      <c r="P221" s="374">
        <v>65</v>
      </c>
      <c r="Q221" s="374"/>
      <c r="R221" s="374">
        <v>111</v>
      </c>
      <c r="S221" s="375">
        <v>5.842105263157895E-2</v>
      </c>
      <c r="T221" s="372"/>
      <c r="U221" s="165">
        <v>1900</v>
      </c>
    </row>
    <row r="222" spans="1:21" ht="23.25" customHeight="1">
      <c r="A222" s="365"/>
      <c r="B222" s="366"/>
      <c r="C222" s="367"/>
      <c r="D222" s="368"/>
      <c r="E222" s="369"/>
      <c r="F222" s="366"/>
      <c r="G222" s="367"/>
      <c r="H222" s="368"/>
      <c r="I222" s="368"/>
      <c r="J222" s="368"/>
      <c r="K222" s="368"/>
      <c r="L222" s="370"/>
      <c r="M222" s="366"/>
      <c r="N222" s="367"/>
      <c r="O222" s="368"/>
      <c r="P222" s="368"/>
      <c r="Q222" s="368"/>
      <c r="R222" s="368"/>
      <c r="S222" s="370"/>
      <c r="T222" s="366"/>
      <c r="U222" s="365"/>
    </row>
    <row r="223" spans="1:21" ht="23.25" customHeight="1">
      <c r="A223" s="210" t="s">
        <v>127</v>
      </c>
      <c r="B223" s="207"/>
      <c r="C223" s="211">
        <v>4072</v>
      </c>
      <c r="D223" s="212">
        <v>-224</v>
      </c>
      <c r="E223" s="213">
        <v>-5.5E-2</v>
      </c>
      <c r="F223" s="207"/>
      <c r="G223" s="211">
        <v>1848</v>
      </c>
      <c r="H223" s="212">
        <v>95</v>
      </c>
      <c r="I223" s="215">
        <v>1775</v>
      </c>
      <c r="J223" s="212">
        <v>51</v>
      </c>
      <c r="K223" s="215">
        <v>3769</v>
      </c>
      <c r="L223" s="213">
        <v>0.97946985446985446</v>
      </c>
      <c r="M223" s="207"/>
      <c r="N223" s="214">
        <v>15</v>
      </c>
      <c r="O223" s="212">
        <v>16</v>
      </c>
      <c r="P223" s="212">
        <v>37</v>
      </c>
      <c r="Q223" s="212">
        <v>11</v>
      </c>
      <c r="R223" s="212">
        <v>79</v>
      </c>
      <c r="S223" s="213">
        <v>2.0530145530145528E-2</v>
      </c>
      <c r="T223" s="207"/>
      <c r="U223" s="216">
        <v>3848</v>
      </c>
    </row>
    <row r="224" spans="1:21" ht="23.25" customHeight="1">
      <c r="A224" s="365"/>
      <c r="B224" s="366"/>
      <c r="C224" s="367"/>
      <c r="D224" s="368"/>
      <c r="E224" s="369"/>
      <c r="F224" s="366"/>
      <c r="G224" s="367"/>
      <c r="H224" s="368"/>
      <c r="I224" s="368"/>
      <c r="J224" s="368"/>
      <c r="K224" s="368"/>
      <c r="L224" s="370"/>
      <c r="M224" s="366"/>
      <c r="N224" s="367"/>
      <c r="O224" s="368"/>
      <c r="P224" s="368"/>
      <c r="Q224" s="368"/>
      <c r="R224" s="368"/>
      <c r="S224" s="370"/>
      <c r="T224" s="366"/>
      <c r="U224" s="365"/>
    </row>
    <row r="225" spans="1:21" ht="23.25" customHeight="1">
      <c r="A225" s="371" t="s">
        <v>390</v>
      </c>
      <c r="B225" s="372"/>
      <c r="C225" s="376">
        <v>387</v>
      </c>
      <c r="D225" s="374">
        <v>-74</v>
      </c>
      <c r="E225" s="375">
        <v>-0.19120000000000001</v>
      </c>
      <c r="F225" s="372"/>
      <c r="G225" s="376">
        <v>116</v>
      </c>
      <c r="H225" s="374"/>
      <c r="I225" s="374">
        <v>196</v>
      </c>
      <c r="J225" s="374"/>
      <c r="K225" s="374">
        <v>312</v>
      </c>
      <c r="L225" s="375">
        <v>0.99680511182108633</v>
      </c>
      <c r="M225" s="372"/>
      <c r="N225" s="376"/>
      <c r="O225" s="374"/>
      <c r="P225" s="374">
        <v>1</v>
      </c>
      <c r="Q225" s="374"/>
      <c r="R225" s="374">
        <v>1</v>
      </c>
      <c r="S225" s="375">
        <v>3.1948881789137379E-3</v>
      </c>
      <c r="T225" s="372"/>
      <c r="U225" s="378">
        <v>313</v>
      </c>
    </row>
    <row r="226" spans="1:21" ht="23.25" customHeight="1">
      <c r="A226" s="371" t="s">
        <v>391</v>
      </c>
      <c r="B226" s="372"/>
      <c r="C226" s="376">
        <v>531</v>
      </c>
      <c r="D226" s="374">
        <v>-136</v>
      </c>
      <c r="E226" s="375">
        <v>-0.25609999999999999</v>
      </c>
      <c r="F226" s="372"/>
      <c r="G226" s="376">
        <v>156</v>
      </c>
      <c r="H226" s="374"/>
      <c r="I226" s="374">
        <v>234</v>
      </c>
      <c r="J226" s="374"/>
      <c r="K226" s="374">
        <v>390</v>
      </c>
      <c r="L226" s="375">
        <v>0.98734177215189878</v>
      </c>
      <c r="M226" s="372"/>
      <c r="N226" s="376">
        <v>2</v>
      </c>
      <c r="O226" s="374"/>
      <c r="P226" s="374">
        <v>3</v>
      </c>
      <c r="Q226" s="374"/>
      <c r="R226" s="374">
        <v>5</v>
      </c>
      <c r="S226" s="375">
        <v>1.2658227848101267E-2</v>
      </c>
      <c r="T226" s="372"/>
      <c r="U226" s="378">
        <v>395</v>
      </c>
    </row>
    <row r="227" spans="1:21" ht="23.25" customHeight="1">
      <c r="A227" s="371" t="s">
        <v>392</v>
      </c>
      <c r="B227" s="372"/>
      <c r="C227" s="376">
        <v>600</v>
      </c>
      <c r="D227" s="374">
        <v>-32</v>
      </c>
      <c r="E227" s="375">
        <v>-5.33E-2</v>
      </c>
      <c r="F227" s="372"/>
      <c r="G227" s="376">
        <v>299</v>
      </c>
      <c r="H227" s="374"/>
      <c r="I227" s="374">
        <v>262</v>
      </c>
      <c r="J227" s="374"/>
      <c r="K227" s="374">
        <v>561</v>
      </c>
      <c r="L227" s="375">
        <v>0.98767605633802813</v>
      </c>
      <c r="M227" s="372"/>
      <c r="N227" s="376">
        <v>1</v>
      </c>
      <c r="O227" s="374"/>
      <c r="P227" s="374">
        <v>6</v>
      </c>
      <c r="Q227" s="374"/>
      <c r="R227" s="374">
        <v>7</v>
      </c>
      <c r="S227" s="375">
        <v>1.232394366197183E-2</v>
      </c>
      <c r="T227" s="372"/>
      <c r="U227" s="378">
        <v>568</v>
      </c>
    </row>
    <row r="228" spans="1:21" ht="23.25" customHeight="1">
      <c r="A228" s="371" t="s">
        <v>393</v>
      </c>
      <c r="B228" s="372"/>
      <c r="C228" s="376">
        <v>252</v>
      </c>
      <c r="D228" s="374">
        <v>6</v>
      </c>
      <c r="E228" s="375">
        <v>2.3800000000000002E-2</v>
      </c>
      <c r="F228" s="372"/>
      <c r="G228" s="376">
        <v>99</v>
      </c>
      <c r="H228" s="374"/>
      <c r="I228" s="374">
        <v>159</v>
      </c>
      <c r="J228" s="374"/>
      <c r="K228" s="374">
        <v>258</v>
      </c>
      <c r="L228" s="375">
        <v>1</v>
      </c>
      <c r="M228" s="372"/>
      <c r="N228" s="376"/>
      <c r="O228" s="374"/>
      <c r="P228" s="374"/>
      <c r="Q228" s="374"/>
      <c r="R228" s="374">
        <v>0</v>
      </c>
      <c r="S228" s="375">
        <v>0</v>
      </c>
      <c r="T228" s="372"/>
      <c r="U228" s="378">
        <v>258</v>
      </c>
    </row>
    <row r="229" spans="1:21" ht="23.25" customHeight="1">
      <c r="A229" s="371" t="s">
        <v>394</v>
      </c>
      <c r="B229" s="372"/>
      <c r="C229" s="376">
        <v>200</v>
      </c>
      <c r="D229" s="374">
        <v>39</v>
      </c>
      <c r="E229" s="375">
        <v>0.19500000000000001</v>
      </c>
      <c r="F229" s="372"/>
      <c r="G229" s="376">
        <v>159</v>
      </c>
      <c r="H229" s="374"/>
      <c r="I229" s="374">
        <v>80</v>
      </c>
      <c r="J229" s="374"/>
      <c r="K229" s="374">
        <v>239</v>
      </c>
      <c r="L229" s="375">
        <v>1</v>
      </c>
      <c r="M229" s="372"/>
      <c r="N229" s="376"/>
      <c r="O229" s="374"/>
      <c r="P229" s="374"/>
      <c r="Q229" s="374"/>
      <c r="R229" s="374">
        <v>0</v>
      </c>
      <c r="S229" s="375">
        <v>0</v>
      </c>
      <c r="T229" s="372"/>
      <c r="U229" s="378">
        <v>239</v>
      </c>
    </row>
    <row r="230" spans="1:21" ht="23.25" customHeight="1">
      <c r="A230" s="371" t="s">
        <v>395</v>
      </c>
      <c r="B230" s="372"/>
      <c r="C230" s="376">
        <v>253</v>
      </c>
      <c r="D230" s="374">
        <v>-80</v>
      </c>
      <c r="E230" s="375">
        <v>-0.31619999999999998</v>
      </c>
      <c r="F230" s="372"/>
      <c r="G230" s="376"/>
      <c r="H230" s="374">
        <v>95</v>
      </c>
      <c r="I230" s="374"/>
      <c r="J230" s="374">
        <v>51</v>
      </c>
      <c r="K230" s="374">
        <v>146</v>
      </c>
      <c r="L230" s="375">
        <v>0.84393063583815031</v>
      </c>
      <c r="M230" s="372"/>
      <c r="N230" s="376"/>
      <c r="O230" s="374">
        <v>16</v>
      </c>
      <c r="P230" s="374"/>
      <c r="Q230" s="374">
        <v>11</v>
      </c>
      <c r="R230" s="374">
        <v>27</v>
      </c>
      <c r="S230" s="375">
        <v>0.15606936416184972</v>
      </c>
      <c r="T230" s="372"/>
      <c r="U230" s="378">
        <v>173</v>
      </c>
    </row>
    <row r="231" spans="1:21" ht="23.25" customHeight="1">
      <c r="A231" s="371" t="s">
        <v>396</v>
      </c>
      <c r="B231" s="372"/>
      <c r="C231" s="376">
        <v>85</v>
      </c>
      <c r="D231" s="374">
        <v>-7</v>
      </c>
      <c r="E231" s="375">
        <v>-8.2400000000000001E-2</v>
      </c>
      <c r="F231" s="372"/>
      <c r="G231" s="376">
        <v>28</v>
      </c>
      <c r="H231" s="374"/>
      <c r="I231" s="374">
        <v>50</v>
      </c>
      <c r="J231" s="374"/>
      <c r="K231" s="374">
        <v>78</v>
      </c>
      <c r="L231" s="375">
        <v>1</v>
      </c>
      <c r="M231" s="372"/>
      <c r="N231" s="376"/>
      <c r="O231" s="374"/>
      <c r="P231" s="374"/>
      <c r="Q231" s="374"/>
      <c r="R231" s="374">
        <v>0</v>
      </c>
      <c r="S231" s="375">
        <v>0</v>
      </c>
      <c r="T231" s="372"/>
      <c r="U231" s="378">
        <v>78</v>
      </c>
    </row>
    <row r="232" spans="1:21" ht="23.25" customHeight="1">
      <c r="A232" s="371" t="s">
        <v>397</v>
      </c>
      <c r="B232" s="372"/>
      <c r="C232" s="376">
        <v>180</v>
      </c>
      <c r="D232" s="374"/>
      <c r="E232" s="375">
        <v>0</v>
      </c>
      <c r="F232" s="372"/>
      <c r="G232" s="376">
        <v>63</v>
      </c>
      <c r="H232" s="374"/>
      <c r="I232" s="374">
        <v>115</v>
      </c>
      <c r="J232" s="374"/>
      <c r="K232" s="374">
        <v>178</v>
      </c>
      <c r="L232" s="375">
        <v>0.98888888888888882</v>
      </c>
      <c r="M232" s="372"/>
      <c r="N232" s="376"/>
      <c r="O232" s="374"/>
      <c r="P232" s="374">
        <v>2</v>
      </c>
      <c r="Q232" s="374"/>
      <c r="R232" s="374">
        <v>2</v>
      </c>
      <c r="S232" s="375">
        <v>1.1111111111111112E-2</v>
      </c>
      <c r="T232" s="372"/>
      <c r="U232" s="378">
        <v>180</v>
      </c>
    </row>
    <row r="233" spans="1:21" ht="23.25" customHeight="1">
      <c r="A233" s="371" t="s">
        <v>398</v>
      </c>
      <c r="B233" s="372"/>
      <c r="C233" s="373">
        <v>1584</v>
      </c>
      <c r="D233" s="374">
        <v>60</v>
      </c>
      <c r="E233" s="375">
        <v>3.7900000000000003E-2</v>
      </c>
      <c r="F233" s="372"/>
      <c r="G233" s="376">
        <v>928</v>
      </c>
      <c r="H233" s="374"/>
      <c r="I233" s="374">
        <v>679</v>
      </c>
      <c r="J233" s="374"/>
      <c r="K233" s="377">
        <v>1607</v>
      </c>
      <c r="L233" s="375">
        <v>0.97749391727493917</v>
      </c>
      <c r="M233" s="372"/>
      <c r="N233" s="376">
        <v>12</v>
      </c>
      <c r="O233" s="374"/>
      <c r="P233" s="374">
        <v>25</v>
      </c>
      <c r="Q233" s="374"/>
      <c r="R233" s="374">
        <v>37</v>
      </c>
      <c r="S233" s="375">
        <v>2.2506082725060828E-2</v>
      </c>
      <c r="T233" s="372"/>
      <c r="U233" s="165">
        <v>1644</v>
      </c>
    </row>
    <row r="234" spans="1:21" ht="23.25" customHeight="1">
      <c r="A234" s="365"/>
      <c r="B234" s="366"/>
      <c r="C234" s="367"/>
      <c r="D234" s="368"/>
      <c r="E234" s="369"/>
      <c r="F234" s="366"/>
      <c r="G234" s="367"/>
      <c r="H234" s="368"/>
      <c r="I234" s="368"/>
      <c r="J234" s="368"/>
      <c r="K234" s="368"/>
      <c r="L234" s="370"/>
      <c r="M234" s="366"/>
      <c r="N234" s="367"/>
      <c r="O234" s="368"/>
      <c r="P234" s="368"/>
      <c r="Q234" s="368"/>
      <c r="R234" s="368"/>
      <c r="S234" s="370"/>
      <c r="T234" s="366"/>
      <c r="U234" s="365"/>
    </row>
    <row r="235" spans="1:21" ht="23.25" customHeight="1">
      <c r="A235" s="210" t="s">
        <v>128</v>
      </c>
      <c r="B235" s="207"/>
      <c r="C235" s="211">
        <v>6717</v>
      </c>
      <c r="D235" s="215">
        <v>1059</v>
      </c>
      <c r="E235" s="213">
        <v>0.15770000000000001</v>
      </c>
      <c r="F235" s="207"/>
      <c r="G235" s="211">
        <v>3752</v>
      </c>
      <c r="H235" s="212">
        <v>338</v>
      </c>
      <c r="I235" s="215">
        <v>2879</v>
      </c>
      <c r="J235" s="212">
        <v>197</v>
      </c>
      <c r="K235" s="215">
        <v>7166</v>
      </c>
      <c r="L235" s="213">
        <v>0.92155349794238683</v>
      </c>
      <c r="M235" s="207"/>
      <c r="N235" s="214">
        <v>167</v>
      </c>
      <c r="O235" s="212">
        <v>13</v>
      </c>
      <c r="P235" s="212">
        <v>408</v>
      </c>
      <c r="Q235" s="212">
        <v>22</v>
      </c>
      <c r="R235" s="212">
        <v>610</v>
      </c>
      <c r="S235" s="213">
        <v>7.8446502057613166E-2</v>
      </c>
      <c r="T235" s="207"/>
      <c r="U235" s="216">
        <v>7776</v>
      </c>
    </row>
    <row r="236" spans="1:21" ht="23.25" customHeight="1">
      <c r="A236" s="365"/>
      <c r="B236" s="366"/>
      <c r="C236" s="367"/>
      <c r="D236" s="368"/>
      <c r="E236" s="369"/>
      <c r="F236" s="366"/>
      <c r="G236" s="367"/>
      <c r="H236" s="368"/>
      <c r="I236" s="368"/>
      <c r="J236" s="368"/>
      <c r="K236" s="368"/>
      <c r="L236" s="370"/>
      <c r="M236" s="366"/>
      <c r="N236" s="367"/>
      <c r="O236" s="368"/>
      <c r="P236" s="368"/>
      <c r="Q236" s="368"/>
      <c r="R236" s="368"/>
      <c r="S236" s="370"/>
      <c r="T236" s="366"/>
      <c r="U236" s="365"/>
    </row>
    <row r="237" spans="1:21" ht="23.25" customHeight="1">
      <c r="A237" s="371" t="s">
        <v>399</v>
      </c>
      <c r="B237" s="372"/>
      <c r="C237" s="376">
        <v>90</v>
      </c>
      <c r="D237" s="374">
        <v>19</v>
      </c>
      <c r="E237" s="375">
        <v>0.21110000000000001</v>
      </c>
      <c r="F237" s="372"/>
      <c r="G237" s="376">
        <v>45</v>
      </c>
      <c r="H237" s="374"/>
      <c r="I237" s="374">
        <v>62</v>
      </c>
      <c r="J237" s="374"/>
      <c r="K237" s="374">
        <v>107</v>
      </c>
      <c r="L237" s="375">
        <v>0.98165137614678899</v>
      </c>
      <c r="M237" s="372"/>
      <c r="N237" s="376"/>
      <c r="O237" s="374"/>
      <c r="P237" s="374">
        <v>2</v>
      </c>
      <c r="Q237" s="374"/>
      <c r="R237" s="374">
        <v>2</v>
      </c>
      <c r="S237" s="375">
        <v>1.834862385321101E-2</v>
      </c>
      <c r="T237" s="372"/>
      <c r="U237" s="378">
        <v>109</v>
      </c>
    </row>
    <row r="238" spans="1:21" ht="23.25" customHeight="1">
      <c r="A238" s="371" t="s">
        <v>400</v>
      </c>
      <c r="B238" s="372"/>
      <c r="C238" s="376">
        <v>63</v>
      </c>
      <c r="D238" s="374">
        <v>-63</v>
      </c>
      <c r="E238" s="381">
        <v>-1</v>
      </c>
      <c r="F238" s="372"/>
      <c r="G238" s="376"/>
      <c r="H238" s="374"/>
      <c r="I238" s="374"/>
      <c r="J238" s="374"/>
      <c r="K238" s="374">
        <v>0</v>
      </c>
      <c r="L238" s="375" t="s">
        <v>504</v>
      </c>
      <c r="M238" s="372"/>
      <c r="N238" s="376"/>
      <c r="O238" s="374"/>
      <c r="P238" s="374"/>
      <c r="Q238" s="374"/>
      <c r="R238" s="374">
        <v>0</v>
      </c>
      <c r="S238" s="375" t="s">
        <v>504</v>
      </c>
      <c r="T238" s="372"/>
      <c r="U238" s="378">
        <v>0</v>
      </c>
    </row>
    <row r="239" spans="1:21" ht="23.25" customHeight="1">
      <c r="A239" s="371" t="s">
        <v>401</v>
      </c>
      <c r="B239" s="372"/>
      <c r="C239" s="376">
        <v>133</v>
      </c>
      <c r="D239" s="374">
        <v>-17</v>
      </c>
      <c r="E239" s="375">
        <v>-0.1278</v>
      </c>
      <c r="F239" s="372"/>
      <c r="G239" s="376">
        <v>62</v>
      </c>
      <c r="H239" s="374"/>
      <c r="I239" s="374">
        <v>49</v>
      </c>
      <c r="J239" s="374"/>
      <c r="K239" s="374">
        <v>111</v>
      </c>
      <c r="L239" s="375">
        <v>0.9568965517241379</v>
      </c>
      <c r="M239" s="372"/>
      <c r="N239" s="376">
        <v>1</v>
      </c>
      <c r="O239" s="374"/>
      <c r="P239" s="374">
        <v>4</v>
      </c>
      <c r="Q239" s="374"/>
      <c r="R239" s="374">
        <v>5</v>
      </c>
      <c r="S239" s="375">
        <v>4.3103448275862072E-2</v>
      </c>
      <c r="T239" s="372"/>
      <c r="U239" s="378">
        <v>116</v>
      </c>
    </row>
    <row r="240" spans="1:21" ht="23.25" customHeight="1">
      <c r="A240" s="371" t="s">
        <v>402</v>
      </c>
      <c r="B240" s="372"/>
      <c r="C240" s="376">
        <v>48</v>
      </c>
      <c r="D240" s="374">
        <v>-1</v>
      </c>
      <c r="E240" s="375">
        <v>-2.0799999999999999E-2</v>
      </c>
      <c r="F240" s="372"/>
      <c r="G240" s="376">
        <v>20</v>
      </c>
      <c r="H240" s="374"/>
      <c r="I240" s="374">
        <v>24</v>
      </c>
      <c r="J240" s="374"/>
      <c r="K240" s="374">
        <v>44</v>
      </c>
      <c r="L240" s="375">
        <v>0.93617021276595747</v>
      </c>
      <c r="M240" s="372"/>
      <c r="N240" s="376"/>
      <c r="O240" s="374"/>
      <c r="P240" s="374">
        <v>3</v>
      </c>
      <c r="Q240" s="374"/>
      <c r="R240" s="374">
        <v>3</v>
      </c>
      <c r="S240" s="375">
        <v>6.3829787234042548E-2</v>
      </c>
      <c r="T240" s="372"/>
      <c r="U240" s="378">
        <v>47</v>
      </c>
    </row>
    <row r="241" spans="1:21" ht="23.25" customHeight="1">
      <c r="A241" s="371" t="s">
        <v>403</v>
      </c>
      <c r="B241" s="372"/>
      <c r="C241" s="376">
        <v>46</v>
      </c>
      <c r="D241" s="374">
        <v>-5</v>
      </c>
      <c r="E241" s="375">
        <v>-0.1087</v>
      </c>
      <c r="F241" s="372"/>
      <c r="G241" s="376">
        <v>25</v>
      </c>
      <c r="H241" s="374"/>
      <c r="I241" s="374">
        <v>15</v>
      </c>
      <c r="J241" s="374"/>
      <c r="K241" s="374">
        <v>40</v>
      </c>
      <c r="L241" s="375">
        <v>0.97560975609756095</v>
      </c>
      <c r="M241" s="372"/>
      <c r="N241" s="376">
        <v>1</v>
      </c>
      <c r="O241" s="374"/>
      <c r="P241" s="374"/>
      <c r="Q241" s="374"/>
      <c r="R241" s="374">
        <v>1</v>
      </c>
      <c r="S241" s="375">
        <v>2.4390243902439025E-2</v>
      </c>
      <c r="T241" s="372"/>
      <c r="U241" s="378">
        <v>41</v>
      </c>
    </row>
    <row r="242" spans="1:21" ht="23.25" customHeight="1">
      <c r="A242" s="371" t="s">
        <v>404</v>
      </c>
      <c r="B242" s="372"/>
      <c r="C242" s="376">
        <v>58</v>
      </c>
      <c r="D242" s="374">
        <v>41</v>
      </c>
      <c r="E242" s="375">
        <v>0.70689999999999997</v>
      </c>
      <c r="F242" s="372"/>
      <c r="G242" s="376">
        <v>61</v>
      </c>
      <c r="H242" s="374"/>
      <c r="I242" s="374">
        <v>34</v>
      </c>
      <c r="J242" s="374"/>
      <c r="K242" s="374">
        <v>95</v>
      </c>
      <c r="L242" s="375">
        <v>0.95959595959595956</v>
      </c>
      <c r="M242" s="372"/>
      <c r="N242" s="376">
        <v>3</v>
      </c>
      <c r="O242" s="374"/>
      <c r="P242" s="374">
        <v>1</v>
      </c>
      <c r="Q242" s="374"/>
      <c r="R242" s="374">
        <v>4</v>
      </c>
      <c r="S242" s="375">
        <v>4.0404040404040407E-2</v>
      </c>
      <c r="T242" s="372"/>
      <c r="U242" s="378">
        <v>99</v>
      </c>
    </row>
    <row r="243" spans="1:21" ht="23.25" customHeight="1">
      <c r="A243" s="371" t="s">
        <v>405</v>
      </c>
      <c r="B243" s="372"/>
      <c r="C243" s="373">
        <v>1121</v>
      </c>
      <c r="D243" s="374">
        <v>-512</v>
      </c>
      <c r="E243" s="375">
        <v>-0.45669999999999999</v>
      </c>
      <c r="F243" s="372"/>
      <c r="G243" s="376">
        <v>265</v>
      </c>
      <c r="H243" s="374"/>
      <c r="I243" s="374">
        <v>317</v>
      </c>
      <c r="J243" s="374"/>
      <c r="K243" s="374">
        <v>582</v>
      </c>
      <c r="L243" s="375">
        <v>0.95566502463054193</v>
      </c>
      <c r="M243" s="372"/>
      <c r="N243" s="376">
        <v>6</v>
      </c>
      <c r="O243" s="374"/>
      <c r="P243" s="374">
        <v>21</v>
      </c>
      <c r="Q243" s="374"/>
      <c r="R243" s="374">
        <v>27</v>
      </c>
      <c r="S243" s="375">
        <v>4.4334975369458129E-2</v>
      </c>
      <c r="T243" s="372"/>
      <c r="U243" s="378">
        <v>609</v>
      </c>
    </row>
    <row r="244" spans="1:21" ht="23.25" customHeight="1">
      <c r="A244" s="371" t="s">
        <v>406</v>
      </c>
      <c r="B244" s="372"/>
      <c r="C244" s="376">
        <v>500</v>
      </c>
      <c r="D244" s="374">
        <v>241</v>
      </c>
      <c r="E244" s="375">
        <v>0.48199999999999998</v>
      </c>
      <c r="F244" s="372"/>
      <c r="G244" s="376">
        <v>360</v>
      </c>
      <c r="H244" s="374">
        <v>15</v>
      </c>
      <c r="I244" s="374">
        <v>310</v>
      </c>
      <c r="J244" s="374">
        <v>5</v>
      </c>
      <c r="K244" s="374">
        <v>690</v>
      </c>
      <c r="L244" s="375">
        <v>0.93117408906882593</v>
      </c>
      <c r="M244" s="372"/>
      <c r="N244" s="376">
        <v>13</v>
      </c>
      <c r="O244" s="374"/>
      <c r="P244" s="374">
        <v>38</v>
      </c>
      <c r="Q244" s="374"/>
      <c r="R244" s="374">
        <v>51</v>
      </c>
      <c r="S244" s="375">
        <v>6.8825910931174086E-2</v>
      </c>
      <c r="T244" s="372"/>
      <c r="U244" s="378">
        <v>741</v>
      </c>
    </row>
    <row r="245" spans="1:21" ht="23.25" customHeight="1">
      <c r="A245" s="371" t="s">
        <v>407</v>
      </c>
      <c r="B245" s="372"/>
      <c r="C245" s="376">
        <v>515</v>
      </c>
      <c r="D245" s="374">
        <v>-160</v>
      </c>
      <c r="E245" s="375">
        <v>-0.31069999999999998</v>
      </c>
      <c r="F245" s="372"/>
      <c r="G245" s="376">
        <v>126</v>
      </c>
      <c r="H245" s="374">
        <v>1</v>
      </c>
      <c r="I245" s="374">
        <v>220</v>
      </c>
      <c r="J245" s="374"/>
      <c r="K245" s="374">
        <v>347</v>
      </c>
      <c r="L245" s="375">
        <v>0.9774647887323944</v>
      </c>
      <c r="M245" s="372"/>
      <c r="N245" s="376"/>
      <c r="O245" s="374"/>
      <c r="P245" s="374">
        <v>8</v>
      </c>
      <c r="Q245" s="374"/>
      <c r="R245" s="374">
        <v>8</v>
      </c>
      <c r="S245" s="375">
        <v>2.2535211267605635E-2</v>
      </c>
      <c r="T245" s="372"/>
      <c r="U245" s="378">
        <v>355</v>
      </c>
    </row>
    <row r="246" spans="1:21" ht="23.25" customHeight="1">
      <c r="A246" s="371" t="s">
        <v>408</v>
      </c>
      <c r="B246" s="372"/>
      <c r="C246" s="376">
        <v>424</v>
      </c>
      <c r="D246" s="374">
        <v>-141</v>
      </c>
      <c r="E246" s="375">
        <v>-0.33250000000000002</v>
      </c>
      <c r="F246" s="372"/>
      <c r="G246" s="376"/>
      <c r="H246" s="374">
        <v>135</v>
      </c>
      <c r="I246" s="374"/>
      <c r="J246" s="374">
        <v>125</v>
      </c>
      <c r="K246" s="374">
        <v>260</v>
      </c>
      <c r="L246" s="375">
        <v>0.91872791519434627</v>
      </c>
      <c r="M246" s="372"/>
      <c r="N246" s="376"/>
      <c r="O246" s="374">
        <v>4</v>
      </c>
      <c r="P246" s="374"/>
      <c r="Q246" s="374">
        <v>19</v>
      </c>
      <c r="R246" s="374">
        <v>23</v>
      </c>
      <c r="S246" s="375">
        <v>8.1272084805653705E-2</v>
      </c>
      <c r="T246" s="372"/>
      <c r="U246" s="378">
        <v>283</v>
      </c>
    </row>
    <row r="247" spans="1:21" ht="23.25" customHeight="1">
      <c r="A247" s="371" t="s">
        <v>409</v>
      </c>
      <c r="B247" s="372"/>
      <c r="C247" s="376">
        <v>117</v>
      </c>
      <c r="D247" s="374">
        <v>138</v>
      </c>
      <c r="E247" s="375">
        <v>1.1795</v>
      </c>
      <c r="F247" s="372"/>
      <c r="G247" s="376">
        <v>177</v>
      </c>
      <c r="H247" s="374"/>
      <c r="I247" s="374">
        <v>60</v>
      </c>
      <c r="J247" s="374"/>
      <c r="K247" s="374">
        <v>237</v>
      </c>
      <c r="L247" s="375">
        <v>0.92941176470588227</v>
      </c>
      <c r="M247" s="372"/>
      <c r="N247" s="376">
        <v>3</v>
      </c>
      <c r="O247" s="374"/>
      <c r="P247" s="374">
        <v>15</v>
      </c>
      <c r="Q247" s="374"/>
      <c r="R247" s="374">
        <v>18</v>
      </c>
      <c r="S247" s="375">
        <v>7.0588235294117646E-2</v>
      </c>
      <c r="T247" s="372"/>
      <c r="U247" s="378">
        <v>255</v>
      </c>
    </row>
    <row r="248" spans="1:21" ht="23.25" customHeight="1">
      <c r="A248" s="371" t="s">
        <v>410</v>
      </c>
      <c r="B248" s="372"/>
      <c r="C248" s="376">
        <v>76</v>
      </c>
      <c r="D248" s="374">
        <v>-76</v>
      </c>
      <c r="E248" s="375">
        <v>-1</v>
      </c>
      <c r="F248" s="372"/>
      <c r="G248" s="376"/>
      <c r="H248" s="374"/>
      <c r="I248" s="374"/>
      <c r="J248" s="374"/>
      <c r="K248" s="374">
        <v>0</v>
      </c>
      <c r="L248" s="375" t="s">
        <v>504</v>
      </c>
      <c r="M248" s="372"/>
      <c r="N248" s="376"/>
      <c r="O248" s="374"/>
      <c r="P248" s="374"/>
      <c r="Q248" s="374"/>
      <c r="R248" s="374">
        <v>0</v>
      </c>
      <c r="S248" s="375" t="s">
        <v>504</v>
      </c>
      <c r="T248" s="372"/>
      <c r="U248" s="378">
        <v>0</v>
      </c>
    </row>
    <row r="249" spans="1:21" ht="23.25" customHeight="1">
      <c r="A249" s="371" t="s">
        <v>411</v>
      </c>
      <c r="B249" s="372"/>
      <c r="C249" s="376">
        <v>123</v>
      </c>
      <c r="D249" s="374">
        <v>-41</v>
      </c>
      <c r="E249" s="375">
        <v>-0.33329999999999999</v>
      </c>
      <c r="F249" s="372"/>
      <c r="G249" s="376">
        <v>11</v>
      </c>
      <c r="H249" s="374"/>
      <c r="I249" s="374">
        <v>70</v>
      </c>
      <c r="J249" s="374"/>
      <c r="K249" s="374">
        <v>81</v>
      </c>
      <c r="L249" s="375">
        <v>0.98780487804878048</v>
      </c>
      <c r="M249" s="372"/>
      <c r="N249" s="376"/>
      <c r="O249" s="374"/>
      <c r="P249" s="374">
        <v>1</v>
      </c>
      <c r="Q249" s="374"/>
      <c r="R249" s="374">
        <v>1</v>
      </c>
      <c r="S249" s="375">
        <v>1.2195121951219513E-2</v>
      </c>
      <c r="T249" s="372"/>
      <c r="U249" s="378">
        <v>82</v>
      </c>
    </row>
    <row r="250" spans="1:21" ht="23.25" customHeight="1">
      <c r="A250" s="371" t="s">
        <v>412</v>
      </c>
      <c r="B250" s="372"/>
      <c r="C250" s="376">
        <v>136</v>
      </c>
      <c r="D250" s="374">
        <v>6</v>
      </c>
      <c r="E250" s="375">
        <v>4.41E-2</v>
      </c>
      <c r="F250" s="372"/>
      <c r="G250" s="376">
        <v>96</v>
      </c>
      <c r="H250" s="374">
        <v>2</v>
      </c>
      <c r="I250" s="374">
        <v>38</v>
      </c>
      <c r="J250" s="374"/>
      <c r="K250" s="374">
        <v>136</v>
      </c>
      <c r="L250" s="375">
        <v>0.95774647887323938</v>
      </c>
      <c r="M250" s="372"/>
      <c r="N250" s="376">
        <v>3</v>
      </c>
      <c r="O250" s="374"/>
      <c r="P250" s="374">
        <v>3</v>
      </c>
      <c r="Q250" s="374"/>
      <c r="R250" s="374">
        <v>6</v>
      </c>
      <c r="S250" s="375">
        <v>4.2253521126760563E-2</v>
      </c>
      <c r="T250" s="372"/>
      <c r="U250" s="378">
        <v>142</v>
      </c>
    </row>
    <row r="251" spans="1:21" ht="23.25" customHeight="1">
      <c r="A251" s="371" t="s">
        <v>413</v>
      </c>
      <c r="B251" s="372"/>
      <c r="C251" s="376">
        <v>64</v>
      </c>
      <c r="D251" s="374">
        <v>4</v>
      </c>
      <c r="E251" s="375">
        <v>6.25E-2</v>
      </c>
      <c r="F251" s="372"/>
      <c r="G251" s="376">
        <v>25</v>
      </c>
      <c r="H251" s="374"/>
      <c r="I251" s="374">
        <v>43</v>
      </c>
      <c r="J251" s="374"/>
      <c r="K251" s="374">
        <v>68</v>
      </c>
      <c r="L251" s="375">
        <v>1</v>
      </c>
      <c r="M251" s="372"/>
      <c r="N251" s="376"/>
      <c r="O251" s="374"/>
      <c r="P251" s="374"/>
      <c r="Q251" s="374"/>
      <c r="R251" s="374">
        <v>0</v>
      </c>
      <c r="S251" s="375">
        <v>0</v>
      </c>
      <c r="T251" s="372"/>
      <c r="U251" s="378">
        <v>68</v>
      </c>
    </row>
    <row r="252" spans="1:21" ht="23.25" customHeight="1">
      <c r="A252" s="371" t="s">
        <v>414</v>
      </c>
      <c r="B252" s="372"/>
      <c r="C252" s="376">
        <v>66</v>
      </c>
      <c r="D252" s="374">
        <v>62</v>
      </c>
      <c r="E252" s="375">
        <v>0.93940000000000001</v>
      </c>
      <c r="F252" s="372"/>
      <c r="G252" s="376">
        <v>62</v>
      </c>
      <c r="H252" s="374"/>
      <c r="I252" s="374">
        <v>65</v>
      </c>
      <c r="J252" s="374"/>
      <c r="K252" s="374">
        <v>127</v>
      </c>
      <c r="L252" s="375">
        <v>0.9921875</v>
      </c>
      <c r="M252" s="372"/>
      <c r="N252" s="376"/>
      <c r="O252" s="374"/>
      <c r="P252" s="374">
        <v>1</v>
      </c>
      <c r="Q252" s="374"/>
      <c r="R252" s="374">
        <v>1</v>
      </c>
      <c r="S252" s="375">
        <v>7.8125E-3</v>
      </c>
      <c r="T252" s="372"/>
      <c r="U252" s="378">
        <v>128</v>
      </c>
    </row>
    <row r="253" spans="1:21" ht="23.25" customHeight="1">
      <c r="A253" s="371" t="s">
        <v>415</v>
      </c>
      <c r="B253" s="372"/>
      <c r="C253" s="376">
        <v>84</v>
      </c>
      <c r="D253" s="374">
        <v>-28</v>
      </c>
      <c r="E253" s="375">
        <v>-0.33329999999999999</v>
      </c>
      <c r="F253" s="372"/>
      <c r="G253" s="376">
        <v>14</v>
      </c>
      <c r="H253" s="374"/>
      <c r="I253" s="374">
        <v>42</v>
      </c>
      <c r="J253" s="374"/>
      <c r="K253" s="374">
        <v>56</v>
      </c>
      <c r="L253" s="375">
        <v>1</v>
      </c>
      <c r="M253" s="372"/>
      <c r="N253" s="376"/>
      <c r="O253" s="374"/>
      <c r="P253" s="374"/>
      <c r="Q253" s="374"/>
      <c r="R253" s="374">
        <v>0</v>
      </c>
      <c r="S253" s="375">
        <v>0</v>
      </c>
      <c r="T253" s="372"/>
      <c r="U253" s="378">
        <v>56</v>
      </c>
    </row>
    <row r="254" spans="1:21" ht="23.25" customHeight="1">
      <c r="A254" s="371" t="s">
        <v>416</v>
      </c>
      <c r="B254" s="372"/>
      <c r="C254" s="376">
        <v>34</v>
      </c>
      <c r="D254" s="374">
        <v>19</v>
      </c>
      <c r="E254" s="375">
        <v>0.55879999999999996</v>
      </c>
      <c r="F254" s="372"/>
      <c r="G254" s="376">
        <v>34</v>
      </c>
      <c r="H254" s="374"/>
      <c r="I254" s="374">
        <v>18</v>
      </c>
      <c r="J254" s="374"/>
      <c r="K254" s="374">
        <v>52</v>
      </c>
      <c r="L254" s="375">
        <v>0.98113207547169812</v>
      </c>
      <c r="M254" s="372"/>
      <c r="N254" s="376"/>
      <c r="O254" s="374"/>
      <c r="P254" s="374">
        <v>1</v>
      </c>
      <c r="Q254" s="374"/>
      <c r="R254" s="374">
        <v>1</v>
      </c>
      <c r="S254" s="375">
        <v>1.8867924528301886E-2</v>
      </c>
      <c r="T254" s="372"/>
      <c r="U254" s="378">
        <v>53</v>
      </c>
    </row>
    <row r="255" spans="1:21" ht="23.25" customHeight="1">
      <c r="A255" s="371" t="s">
        <v>417</v>
      </c>
      <c r="B255" s="372"/>
      <c r="C255" s="376">
        <v>51</v>
      </c>
      <c r="D255" s="374">
        <v>-25</v>
      </c>
      <c r="E255" s="375">
        <v>-0.49020000000000002</v>
      </c>
      <c r="F255" s="372"/>
      <c r="G255" s="376">
        <v>7</v>
      </c>
      <c r="H255" s="374"/>
      <c r="I255" s="374">
        <v>19</v>
      </c>
      <c r="J255" s="374"/>
      <c r="K255" s="374">
        <v>26</v>
      </c>
      <c r="L255" s="375">
        <v>1</v>
      </c>
      <c r="M255" s="372"/>
      <c r="N255" s="376"/>
      <c r="O255" s="374"/>
      <c r="P255" s="374"/>
      <c r="Q255" s="374"/>
      <c r="R255" s="374">
        <v>0</v>
      </c>
      <c r="S255" s="375">
        <v>0</v>
      </c>
      <c r="T255" s="372"/>
      <c r="U255" s="378">
        <v>26</v>
      </c>
    </row>
    <row r="256" spans="1:21" ht="23.25" customHeight="1">
      <c r="A256" s="371" t="s">
        <v>418</v>
      </c>
      <c r="B256" s="372"/>
      <c r="C256" s="376">
        <v>62</v>
      </c>
      <c r="D256" s="374">
        <v>-62</v>
      </c>
      <c r="E256" s="375">
        <v>-1</v>
      </c>
      <c r="F256" s="372"/>
      <c r="G256" s="376"/>
      <c r="H256" s="374"/>
      <c r="I256" s="374"/>
      <c r="J256" s="374"/>
      <c r="K256" s="374">
        <v>0</v>
      </c>
      <c r="L256" s="375" t="s">
        <v>504</v>
      </c>
      <c r="M256" s="372"/>
      <c r="N256" s="376"/>
      <c r="O256" s="374"/>
      <c r="P256" s="374"/>
      <c r="Q256" s="374"/>
      <c r="R256" s="374">
        <v>0</v>
      </c>
      <c r="S256" s="375" t="s">
        <v>504</v>
      </c>
      <c r="T256" s="372"/>
      <c r="U256" s="378">
        <v>0</v>
      </c>
    </row>
    <row r="257" spans="1:21" ht="23.25" customHeight="1">
      <c r="A257" s="371" t="s">
        <v>419</v>
      </c>
      <c r="B257" s="372"/>
      <c r="C257" s="376">
        <v>159</v>
      </c>
      <c r="D257" s="374">
        <v>355</v>
      </c>
      <c r="E257" s="375">
        <v>2.2326999999999999</v>
      </c>
      <c r="F257" s="372"/>
      <c r="G257" s="376">
        <v>304</v>
      </c>
      <c r="H257" s="374">
        <v>29</v>
      </c>
      <c r="I257" s="374">
        <v>148</v>
      </c>
      <c r="J257" s="374">
        <v>3</v>
      </c>
      <c r="K257" s="374">
        <v>484</v>
      </c>
      <c r="L257" s="375">
        <v>0.94163424124513628</v>
      </c>
      <c r="M257" s="372"/>
      <c r="N257" s="376">
        <v>12</v>
      </c>
      <c r="O257" s="374">
        <v>3</v>
      </c>
      <c r="P257" s="374">
        <v>15</v>
      </c>
      <c r="Q257" s="374"/>
      <c r="R257" s="374">
        <v>30</v>
      </c>
      <c r="S257" s="375">
        <v>5.8365758754863807E-2</v>
      </c>
      <c r="T257" s="372"/>
      <c r="U257" s="378">
        <v>514</v>
      </c>
    </row>
    <row r="258" spans="1:21" ht="23.25" customHeight="1">
      <c r="A258" s="371" t="s">
        <v>420</v>
      </c>
      <c r="B258" s="372"/>
      <c r="C258" s="373">
        <v>2397</v>
      </c>
      <c r="D258" s="377">
        <v>1367</v>
      </c>
      <c r="E258" s="375">
        <v>0.57030000000000003</v>
      </c>
      <c r="F258" s="372"/>
      <c r="G258" s="373">
        <v>1961</v>
      </c>
      <c r="H258" s="374">
        <v>156</v>
      </c>
      <c r="I258" s="377">
        <v>1166</v>
      </c>
      <c r="J258" s="374">
        <v>64</v>
      </c>
      <c r="K258" s="377">
        <v>3347</v>
      </c>
      <c r="L258" s="375">
        <v>0.88921360255047821</v>
      </c>
      <c r="M258" s="372"/>
      <c r="N258" s="376">
        <v>118</v>
      </c>
      <c r="O258" s="374">
        <v>6</v>
      </c>
      <c r="P258" s="374">
        <v>290</v>
      </c>
      <c r="Q258" s="374">
        <v>3</v>
      </c>
      <c r="R258" s="374">
        <v>417</v>
      </c>
      <c r="S258" s="375">
        <v>0.11078639744952179</v>
      </c>
      <c r="T258" s="372"/>
      <c r="U258" s="165">
        <v>3764</v>
      </c>
    </row>
    <row r="259" spans="1:21" ht="33.75" customHeight="1">
      <c r="A259" s="371" t="s">
        <v>421</v>
      </c>
      <c r="B259" s="372"/>
      <c r="C259" s="376">
        <v>350</v>
      </c>
      <c r="D259" s="374">
        <v>-62</v>
      </c>
      <c r="E259" s="375">
        <v>-0.17710000000000001</v>
      </c>
      <c r="F259" s="372"/>
      <c r="G259" s="376">
        <v>97</v>
      </c>
      <c r="H259" s="374"/>
      <c r="I259" s="374">
        <v>179</v>
      </c>
      <c r="J259" s="374"/>
      <c r="K259" s="374">
        <v>276</v>
      </c>
      <c r="L259" s="375">
        <v>0.95833333333333326</v>
      </c>
      <c r="M259" s="372"/>
      <c r="N259" s="376">
        <v>7</v>
      </c>
      <c r="O259" s="374"/>
      <c r="P259" s="374">
        <v>5</v>
      </c>
      <c r="Q259" s="374"/>
      <c r="R259" s="374">
        <v>12</v>
      </c>
      <c r="S259" s="375">
        <v>4.1666666666666671E-2</v>
      </c>
      <c r="T259" s="372"/>
      <c r="U259" s="378">
        <v>288</v>
      </c>
    </row>
    <row r="260" spans="1:21" ht="23.25" customHeight="1">
      <c r="A260" s="365"/>
      <c r="B260" s="366"/>
      <c r="C260" s="367"/>
      <c r="D260" s="368"/>
      <c r="E260" s="369"/>
      <c r="F260" s="366"/>
      <c r="G260" s="367"/>
      <c r="H260" s="368"/>
      <c r="I260" s="368"/>
      <c r="J260" s="368"/>
      <c r="K260" s="368"/>
      <c r="L260" s="370"/>
      <c r="M260" s="366"/>
      <c r="N260" s="367"/>
      <c r="O260" s="368"/>
      <c r="P260" s="368"/>
      <c r="Q260" s="368"/>
      <c r="R260" s="368"/>
      <c r="S260" s="370"/>
      <c r="T260" s="366"/>
      <c r="U260" s="365"/>
    </row>
    <row r="261" spans="1:21" ht="23.25" customHeight="1">
      <c r="A261" s="210" t="s">
        <v>129</v>
      </c>
      <c r="B261" s="207"/>
      <c r="C261" s="211">
        <v>3463</v>
      </c>
      <c r="D261" s="212">
        <v>-420</v>
      </c>
      <c r="E261" s="213">
        <v>-0.12130000000000001</v>
      </c>
      <c r="F261" s="207"/>
      <c r="G261" s="214">
        <v>777</v>
      </c>
      <c r="H261" s="212">
        <v>53</v>
      </c>
      <c r="I261" s="215">
        <v>1912</v>
      </c>
      <c r="J261" s="212">
        <v>113</v>
      </c>
      <c r="K261" s="215">
        <v>2855</v>
      </c>
      <c r="L261" s="213">
        <v>0.93821886296418011</v>
      </c>
      <c r="M261" s="207"/>
      <c r="N261" s="214">
        <v>37</v>
      </c>
      <c r="O261" s="212">
        <v>4</v>
      </c>
      <c r="P261" s="212">
        <v>143</v>
      </c>
      <c r="Q261" s="212">
        <v>4</v>
      </c>
      <c r="R261" s="212">
        <v>188</v>
      </c>
      <c r="S261" s="213">
        <v>6.1781137035819916E-2</v>
      </c>
      <c r="T261" s="207"/>
      <c r="U261" s="216">
        <v>3043</v>
      </c>
    </row>
    <row r="262" spans="1:21" ht="23.25" customHeight="1">
      <c r="A262" s="365"/>
      <c r="B262" s="366"/>
      <c r="C262" s="367"/>
      <c r="D262" s="368"/>
      <c r="E262" s="369"/>
      <c r="F262" s="366"/>
      <c r="G262" s="367"/>
      <c r="H262" s="368"/>
      <c r="I262" s="368"/>
      <c r="J262" s="368"/>
      <c r="K262" s="368"/>
      <c r="L262" s="370"/>
      <c r="M262" s="366"/>
      <c r="N262" s="367"/>
      <c r="O262" s="368"/>
      <c r="P262" s="368"/>
      <c r="Q262" s="368"/>
      <c r="R262" s="368"/>
      <c r="S262" s="370"/>
      <c r="T262" s="366"/>
      <c r="U262" s="365"/>
    </row>
    <row r="263" spans="1:21" ht="23.25" customHeight="1">
      <c r="A263" s="371" t="s">
        <v>422</v>
      </c>
      <c r="B263" s="372"/>
      <c r="C263" s="373">
        <v>2195</v>
      </c>
      <c r="D263" s="374">
        <v>-104</v>
      </c>
      <c r="E263" s="375">
        <v>-4.7399999999999998E-2</v>
      </c>
      <c r="F263" s="372"/>
      <c r="G263" s="376">
        <v>604</v>
      </c>
      <c r="H263" s="374"/>
      <c r="I263" s="377">
        <v>1326</v>
      </c>
      <c r="J263" s="374"/>
      <c r="K263" s="377">
        <v>1930</v>
      </c>
      <c r="L263" s="375">
        <v>0.9230033476805356</v>
      </c>
      <c r="M263" s="372"/>
      <c r="N263" s="376">
        <v>37</v>
      </c>
      <c r="O263" s="374"/>
      <c r="P263" s="374">
        <v>124</v>
      </c>
      <c r="Q263" s="374"/>
      <c r="R263" s="374">
        <v>161</v>
      </c>
      <c r="S263" s="375">
        <v>7.699665231946437E-2</v>
      </c>
      <c r="T263" s="372"/>
      <c r="U263" s="165">
        <v>2091</v>
      </c>
    </row>
    <row r="264" spans="1:21" ht="23.25" customHeight="1">
      <c r="A264" s="371" t="s">
        <v>423</v>
      </c>
      <c r="B264" s="372"/>
      <c r="C264" s="376">
        <v>892</v>
      </c>
      <c r="D264" s="374">
        <v>-177</v>
      </c>
      <c r="E264" s="375">
        <v>-0.19839999999999999</v>
      </c>
      <c r="F264" s="372"/>
      <c r="G264" s="376">
        <v>164</v>
      </c>
      <c r="H264" s="374"/>
      <c r="I264" s="374">
        <v>532</v>
      </c>
      <c r="J264" s="374"/>
      <c r="K264" s="374">
        <v>696</v>
      </c>
      <c r="L264" s="375">
        <v>0.97342657342657346</v>
      </c>
      <c r="M264" s="372"/>
      <c r="N264" s="376"/>
      <c r="O264" s="374"/>
      <c r="P264" s="374">
        <v>19</v>
      </c>
      <c r="Q264" s="374"/>
      <c r="R264" s="374">
        <v>19</v>
      </c>
      <c r="S264" s="375">
        <v>2.6573426573426574E-2</v>
      </c>
      <c r="T264" s="372"/>
      <c r="U264" s="378">
        <v>715</v>
      </c>
    </row>
    <row r="265" spans="1:21" ht="23.25" customHeight="1">
      <c r="A265" s="371" t="s">
        <v>424</v>
      </c>
      <c r="B265" s="372"/>
      <c r="C265" s="376">
        <v>249</v>
      </c>
      <c r="D265" s="374">
        <v>-75</v>
      </c>
      <c r="E265" s="375">
        <v>-0.30120000000000002</v>
      </c>
      <c r="F265" s="372"/>
      <c r="G265" s="376"/>
      <c r="H265" s="374">
        <v>53</v>
      </c>
      <c r="I265" s="374"/>
      <c r="J265" s="374">
        <v>113</v>
      </c>
      <c r="K265" s="374">
        <v>166</v>
      </c>
      <c r="L265" s="375">
        <v>0.95402298850574707</v>
      </c>
      <c r="M265" s="372"/>
      <c r="N265" s="376"/>
      <c r="O265" s="374">
        <v>4</v>
      </c>
      <c r="P265" s="374"/>
      <c r="Q265" s="374">
        <v>4</v>
      </c>
      <c r="R265" s="374">
        <v>8</v>
      </c>
      <c r="S265" s="375">
        <v>4.5977011494252873E-2</v>
      </c>
      <c r="T265" s="372"/>
      <c r="U265" s="378">
        <v>174</v>
      </c>
    </row>
    <row r="266" spans="1:21" ht="23.25" customHeight="1">
      <c r="A266" s="371" t="s">
        <v>425</v>
      </c>
      <c r="B266" s="372"/>
      <c r="C266" s="376">
        <v>127</v>
      </c>
      <c r="D266" s="374">
        <v>-64</v>
      </c>
      <c r="E266" s="375">
        <v>-0.50390000000000001</v>
      </c>
      <c r="F266" s="372"/>
      <c r="G266" s="376">
        <v>9</v>
      </c>
      <c r="H266" s="374"/>
      <c r="I266" s="374">
        <v>54</v>
      </c>
      <c r="J266" s="374"/>
      <c r="K266" s="374">
        <v>63</v>
      </c>
      <c r="L266" s="375">
        <v>1</v>
      </c>
      <c r="M266" s="372"/>
      <c r="N266" s="376"/>
      <c r="O266" s="374"/>
      <c r="P266" s="374"/>
      <c r="Q266" s="374"/>
      <c r="R266" s="374">
        <v>0</v>
      </c>
      <c r="S266" s="375">
        <v>0</v>
      </c>
      <c r="T266" s="372"/>
      <c r="U266" s="378">
        <v>63</v>
      </c>
    </row>
    <row r="267" spans="1:21" ht="23.25" customHeight="1">
      <c r="A267" s="365"/>
      <c r="B267" s="366"/>
      <c r="C267" s="367"/>
      <c r="D267" s="368"/>
      <c r="E267" s="369"/>
      <c r="F267" s="366"/>
      <c r="G267" s="367"/>
      <c r="H267" s="368"/>
      <c r="I267" s="368"/>
      <c r="J267" s="368"/>
      <c r="K267" s="368"/>
      <c r="L267" s="370"/>
      <c r="M267" s="366"/>
      <c r="N267" s="367"/>
      <c r="O267" s="368"/>
      <c r="P267" s="368"/>
      <c r="Q267" s="368"/>
      <c r="R267" s="368"/>
      <c r="S267" s="370"/>
      <c r="T267" s="366"/>
      <c r="U267" s="365"/>
    </row>
    <row r="268" spans="1:21" ht="23.25" customHeight="1">
      <c r="A268" s="210" t="s">
        <v>130</v>
      </c>
      <c r="B268" s="207"/>
      <c r="C268" s="211">
        <v>2695</v>
      </c>
      <c r="D268" s="212">
        <v>960</v>
      </c>
      <c r="E268" s="213">
        <v>0.35620000000000002</v>
      </c>
      <c r="F268" s="207"/>
      <c r="G268" s="211">
        <v>2116</v>
      </c>
      <c r="H268" s="212">
        <v>146</v>
      </c>
      <c r="I268" s="215">
        <v>1053</v>
      </c>
      <c r="J268" s="212">
        <v>29</v>
      </c>
      <c r="K268" s="215">
        <v>3344</v>
      </c>
      <c r="L268" s="213">
        <v>0.9149110807113543</v>
      </c>
      <c r="M268" s="207"/>
      <c r="N268" s="214">
        <v>100</v>
      </c>
      <c r="O268" s="212">
        <v>5</v>
      </c>
      <c r="P268" s="212">
        <v>196</v>
      </c>
      <c r="Q268" s="212">
        <v>10</v>
      </c>
      <c r="R268" s="212">
        <v>311</v>
      </c>
      <c r="S268" s="213">
        <v>8.508891928864569E-2</v>
      </c>
      <c r="T268" s="207"/>
      <c r="U268" s="216">
        <v>3655</v>
      </c>
    </row>
    <row r="269" spans="1:21" ht="23.25" customHeight="1">
      <c r="A269" s="365"/>
      <c r="B269" s="366"/>
      <c r="C269" s="367"/>
      <c r="D269" s="368"/>
      <c r="E269" s="369"/>
      <c r="F269" s="366"/>
      <c r="G269" s="367"/>
      <c r="H269" s="368"/>
      <c r="I269" s="368"/>
      <c r="J269" s="368"/>
      <c r="K269" s="368"/>
      <c r="L269" s="370"/>
      <c r="M269" s="366"/>
      <c r="N269" s="367"/>
      <c r="O269" s="368"/>
      <c r="P269" s="368"/>
      <c r="Q269" s="368"/>
      <c r="R269" s="368"/>
      <c r="S269" s="370"/>
      <c r="T269" s="366"/>
      <c r="U269" s="365"/>
    </row>
    <row r="270" spans="1:21" ht="23.25" customHeight="1">
      <c r="A270" s="371" t="s">
        <v>426</v>
      </c>
      <c r="B270" s="372"/>
      <c r="C270" s="376">
        <v>156</v>
      </c>
      <c r="D270" s="374">
        <v>-34</v>
      </c>
      <c r="E270" s="375">
        <v>-0.21790000000000001</v>
      </c>
      <c r="F270" s="372"/>
      <c r="G270" s="376">
        <v>59</v>
      </c>
      <c r="H270" s="374"/>
      <c r="I270" s="374">
        <v>58</v>
      </c>
      <c r="J270" s="374"/>
      <c r="K270" s="374">
        <v>117</v>
      </c>
      <c r="L270" s="375">
        <v>0.95901639344262291</v>
      </c>
      <c r="M270" s="372"/>
      <c r="N270" s="376">
        <v>5</v>
      </c>
      <c r="O270" s="374"/>
      <c r="P270" s="374"/>
      <c r="Q270" s="374"/>
      <c r="R270" s="374">
        <v>5</v>
      </c>
      <c r="S270" s="375">
        <v>4.0983606557377046E-2</v>
      </c>
      <c r="T270" s="372"/>
      <c r="U270" s="378">
        <v>122</v>
      </c>
    </row>
    <row r="271" spans="1:21" ht="23.25" customHeight="1">
      <c r="A271" s="371" t="s">
        <v>427</v>
      </c>
      <c r="B271" s="372"/>
      <c r="C271" s="376">
        <v>947</v>
      </c>
      <c r="D271" s="374">
        <v>966</v>
      </c>
      <c r="E271" s="375">
        <v>1.0201</v>
      </c>
      <c r="F271" s="372"/>
      <c r="G271" s="373">
        <v>1256</v>
      </c>
      <c r="H271" s="374">
        <v>126</v>
      </c>
      <c r="I271" s="374">
        <v>266</v>
      </c>
      <c r="J271" s="374">
        <v>10</v>
      </c>
      <c r="K271" s="377">
        <v>1658</v>
      </c>
      <c r="L271" s="375">
        <v>0.86670151594354428</v>
      </c>
      <c r="M271" s="372"/>
      <c r="N271" s="376">
        <v>82</v>
      </c>
      <c r="O271" s="374">
        <v>5</v>
      </c>
      <c r="P271" s="374">
        <v>162</v>
      </c>
      <c r="Q271" s="374">
        <v>6</v>
      </c>
      <c r="R271" s="374">
        <v>255</v>
      </c>
      <c r="S271" s="375">
        <v>0.13329848405645583</v>
      </c>
      <c r="T271" s="372"/>
      <c r="U271" s="165">
        <v>1913</v>
      </c>
    </row>
    <row r="272" spans="1:21" ht="23.25" customHeight="1">
      <c r="A272" s="371" t="s">
        <v>428</v>
      </c>
      <c r="B272" s="372"/>
      <c r="C272" s="376">
        <v>378</v>
      </c>
      <c r="D272" s="374">
        <v>180</v>
      </c>
      <c r="E272" s="375">
        <v>0.47620000000000001</v>
      </c>
      <c r="F272" s="372"/>
      <c r="G272" s="376">
        <v>485</v>
      </c>
      <c r="H272" s="374"/>
      <c r="I272" s="374">
        <v>63</v>
      </c>
      <c r="J272" s="374"/>
      <c r="K272" s="374">
        <v>548</v>
      </c>
      <c r="L272" s="375">
        <v>0.98207885304659504</v>
      </c>
      <c r="M272" s="372"/>
      <c r="N272" s="376">
        <v>2</v>
      </c>
      <c r="O272" s="374"/>
      <c r="P272" s="374">
        <v>8</v>
      </c>
      <c r="Q272" s="374"/>
      <c r="R272" s="374">
        <v>10</v>
      </c>
      <c r="S272" s="375">
        <v>1.7921146953405017E-2</v>
      </c>
      <c r="T272" s="372"/>
      <c r="U272" s="378">
        <v>558</v>
      </c>
    </row>
    <row r="273" spans="1:21" ht="23.25" customHeight="1">
      <c r="A273" s="371" t="s">
        <v>429</v>
      </c>
      <c r="B273" s="372"/>
      <c r="C273" s="373">
        <v>1214</v>
      </c>
      <c r="D273" s="374">
        <v>-152</v>
      </c>
      <c r="E273" s="375">
        <v>-0.12520000000000001</v>
      </c>
      <c r="F273" s="372"/>
      <c r="G273" s="376">
        <v>316</v>
      </c>
      <c r="H273" s="374">
        <v>20</v>
      </c>
      <c r="I273" s="374">
        <v>666</v>
      </c>
      <c r="J273" s="374">
        <v>19</v>
      </c>
      <c r="K273" s="377">
        <v>1021</v>
      </c>
      <c r="L273" s="375">
        <v>0.96139359698681726</v>
      </c>
      <c r="M273" s="372"/>
      <c r="N273" s="376">
        <v>11</v>
      </c>
      <c r="O273" s="374"/>
      <c r="P273" s="374">
        <v>26</v>
      </c>
      <c r="Q273" s="374">
        <v>4</v>
      </c>
      <c r="R273" s="374">
        <v>41</v>
      </c>
      <c r="S273" s="375">
        <v>3.8606403013182675E-2</v>
      </c>
      <c r="T273" s="372"/>
      <c r="U273" s="165">
        <v>1062</v>
      </c>
    </row>
    <row r="274" spans="1:21" ht="23.25" customHeight="1">
      <c r="A274" s="365"/>
      <c r="B274" s="366"/>
      <c r="C274" s="367"/>
      <c r="D274" s="368"/>
      <c r="E274" s="369"/>
      <c r="F274" s="366"/>
      <c r="G274" s="367"/>
      <c r="H274" s="368"/>
      <c r="I274" s="368"/>
      <c r="J274" s="368"/>
      <c r="K274" s="368"/>
      <c r="L274" s="370"/>
      <c r="M274" s="366"/>
      <c r="N274" s="367"/>
      <c r="O274" s="368"/>
      <c r="P274" s="368"/>
      <c r="Q274" s="368"/>
      <c r="R274" s="368"/>
      <c r="S274" s="370"/>
      <c r="T274" s="366"/>
      <c r="U274" s="365"/>
    </row>
    <row r="275" spans="1:21" ht="23.25" customHeight="1">
      <c r="A275" s="210" t="s">
        <v>131</v>
      </c>
      <c r="B275" s="207"/>
      <c r="C275" s="211">
        <v>3230</v>
      </c>
      <c r="D275" s="212">
        <v>-152</v>
      </c>
      <c r="E275" s="213">
        <v>-4.7100000000000003E-2</v>
      </c>
      <c r="F275" s="207"/>
      <c r="G275" s="211">
        <v>1886</v>
      </c>
      <c r="H275" s="212">
        <v>116</v>
      </c>
      <c r="I275" s="212">
        <v>839</v>
      </c>
      <c r="J275" s="212">
        <v>33</v>
      </c>
      <c r="K275" s="215">
        <v>2874</v>
      </c>
      <c r="L275" s="213">
        <v>0.93372319688109162</v>
      </c>
      <c r="M275" s="207"/>
      <c r="N275" s="214">
        <v>77</v>
      </c>
      <c r="O275" s="212">
        <v>6</v>
      </c>
      <c r="P275" s="212">
        <v>117</v>
      </c>
      <c r="Q275" s="212">
        <v>4</v>
      </c>
      <c r="R275" s="212">
        <v>204</v>
      </c>
      <c r="S275" s="213">
        <v>6.6276803118908378E-2</v>
      </c>
      <c r="T275" s="207"/>
      <c r="U275" s="216">
        <v>3078</v>
      </c>
    </row>
    <row r="276" spans="1:21" ht="23.25" customHeight="1">
      <c r="A276" s="365"/>
      <c r="B276" s="366"/>
      <c r="C276" s="367"/>
      <c r="D276" s="368"/>
      <c r="E276" s="369"/>
      <c r="F276" s="366"/>
      <c r="G276" s="367"/>
      <c r="H276" s="368"/>
      <c r="I276" s="368"/>
      <c r="J276" s="368"/>
      <c r="K276" s="368"/>
      <c r="L276" s="370"/>
      <c r="M276" s="366"/>
      <c r="N276" s="367"/>
      <c r="O276" s="368"/>
      <c r="P276" s="368"/>
      <c r="Q276" s="368"/>
      <c r="R276" s="368"/>
      <c r="S276" s="370"/>
      <c r="T276" s="366"/>
      <c r="U276" s="365"/>
    </row>
    <row r="277" spans="1:21" ht="23.25" customHeight="1">
      <c r="A277" s="371" t="s">
        <v>430</v>
      </c>
      <c r="B277" s="372"/>
      <c r="C277" s="373">
        <v>1847</v>
      </c>
      <c r="D277" s="374">
        <v>327</v>
      </c>
      <c r="E277" s="375">
        <v>0.17699999999999999</v>
      </c>
      <c r="F277" s="372"/>
      <c r="G277" s="373">
        <v>1442</v>
      </c>
      <c r="H277" s="374">
        <v>58</v>
      </c>
      <c r="I277" s="374">
        <v>469</v>
      </c>
      <c r="J277" s="374">
        <v>23</v>
      </c>
      <c r="K277" s="377">
        <v>1992</v>
      </c>
      <c r="L277" s="375">
        <v>0.91628334866605343</v>
      </c>
      <c r="M277" s="372"/>
      <c r="N277" s="376">
        <v>75</v>
      </c>
      <c r="O277" s="374">
        <v>2</v>
      </c>
      <c r="P277" s="374">
        <v>103</v>
      </c>
      <c r="Q277" s="374">
        <v>2</v>
      </c>
      <c r="R277" s="374">
        <v>182</v>
      </c>
      <c r="S277" s="375">
        <v>8.3716651333946637E-2</v>
      </c>
      <c r="T277" s="372"/>
      <c r="U277" s="165">
        <v>2174</v>
      </c>
    </row>
    <row r="278" spans="1:21" ht="23.25" customHeight="1">
      <c r="A278" s="371" t="s">
        <v>431</v>
      </c>
      <c r="B278" s="372"/>
      <c r="C278" s="376">
        <v>419</v>
      </c>
      <c r="D278" s="374">
        <v>-111</v>
      </c>
      <c r="E278" s="375">
        <v>-0.26490000000000002</v>
      </c>
      <c r="F278" s="372"/>
      <c r="G278" s="376">
        <v>178</v>
      </c>
      <c r="H278" s="374"/>
      <c r="I278" s="374">
        <v>126</v>
      </c>
      <c r="J278" s="374"/>
      <c r="K278" s="374">
        <v>304</v>
      </c>
      <c r="L278" s="375">
        <v>0.98701298701298701</v>
      </c>
      <c r="M278" s="372"/>
      <c r="N278" s="376">
        <v>1</v>
      </c>
      <c r="O278" s="374"/>
      <c r="P278" s="374">
        <v>3</v>
      </c>
      <c r="Q278" s="374"/>
      <c r="R278" s="374">
        <v>4</v>
      </c>
      <c r="S278" s="375">
        <v>1.2987012987012986E-2</v>
      </c>
      <c r="T278" s="372"/>
      <c r="U278" s="378">
        <v>308</v>
      </c>
    </row>
    <row r="279" spans="1:21" ht="23.25" customHeight="1">
      <c r="A279" s="371" t="s">
        <v>432</v>
      </c>
      <c r="B279" s="372"/>
      <c r="C279" s="376">
        <v>162</v>
      </c>
      <c r="D279" s="374">
        <v>-88</v>
      </c>
      <c r="E279" s="375">
        <v>-0.54320000000000002</v>
      </c>
      <c r="F279" s="372"/>
      <c r="G279" s="376"/>
      <c r="H279" s="374">
        <v>58</v>
      </c>
      <c r="I279" s="374"/>
      <c r="J279" s="374">
        <v>10</v>
      </c>
      <c r="K279" s="374">
        <v>68</v>
      </c>
      <c r="L279" s="375">
        <v>0.91891891891891886</v>
      </c>
      <c r="M279" s="372"/>
      <c r="N279" s="376"/>
      <c r="O279" s="374">
        <v>4</v>
      </c>
      <c r="P279" s="374"/>
      <c r="Q279" s="374">
        <v>2</v>
      </c>
      <c r="R279" s="374">
        <v>6</v>
      </c>
      <c r="S279" s="375">
        <v>8.1081081081081086E-2</v>
      </c>
      <c r="T279" s="372"/>
      <c r="U279" s="378">
        <v>74</v>
      </c>
    </row>
    <row r="280" spans="1:21" ht="23.25" customHeight="1">
      <c r="A280" s="371" t="s">
        <v>433</v>
      </c>
      <c r="B280" s="372"/>
      <c r="C280" s="376">
        <v>162</v>
      </c>
      <c r="D280" s="374">
        <v>-32</v>
      </c>
      <c r="E280" s="375">
        <v>-0.19750000000000001</v>
      </c>
      <c r="F280" s="372"/>
      <c r="G280" s="376">
        <v>75</v>
      </c>
      <c r="H280" s="374"/>
      <c r="I280" s="374">
        <v>55</v>
      </c>
      <c r="J280" s="374"/>
      <c r="K280" s="374">
        <v>130</v>
      </c>
      <c r="L280" s="375">
        <v>1</v>
      </c>
      <c r="M280" s="372"/>
      <c r="N280" s="376"/>
      <c r="O280" s="374"/>
      <c r="P280" s="374"/>
      <c r="Q280" s="374"/>
      <c r="R280" s="374">
        <v>0</v>
      </c>
      <c r="S280" s="375">
        <v>0</v>
      </c>
      <c r="T280" s="372"/>
      <c r="U280" s="378">
        <v>130</v>
      </c>
    </row>
    <row r="281" spans="1:21" ht="23.25" customHeight="1">
      <c r="A281" s="371" t="s">
        <v>434</v>
      </c>
      <c r="B281" s="372"/>
      <c r="C281" s="376">
        <v>640</v>
      </c>
      <c r="D281" s="374">
        <v>-248</v>
      </c>
      <c r="E281" s="375">
        <v>-0.38750000000000001</v>
      </c>
      <c r="F281" s="372"/>
      <c r="G281" s="376">
        <v>191</v>
      </c>
      <c r="H281" s="374"/>
      <c r="I281" s="374">
        <v>189</v>
      </c>
      <c r="J281" s="374"/>
      <c r="K281" s="374">
        <v>380</v>
      </c>
      <c r="L281" s="375">
        <v>0.96938775510204078</v>
      </c>
      <c r="M281" s="372"/>
      <c r="N281" s="376">
        <v>1</v>
      </c>
      <c r="O281" s="374"/>
      <c r="P281" s="374">
        <v>11</v>
      </c>
      <c r="Q281" s="374"/>
      <c r="R281" s="374">
        <v>12</v>
      </c>
      <c r="S281" s="375">
        <v>3.0612244897959183E-2</v>
      </c>
      <c r="T281" s="372"/>
      <c r="U281" s="378">
        <v>392</v>
      </c>
    </row>
    <row r="282" spans="1:21" ht="23.25" customHeight="1">
      <c r="A282" s="365"/>
      <c r="B282" s="366"/>
      <c r="C282" s="367"/>
      <c r="D282" s="368"/>
      <c r="E282" s="369"/>
      <c r="F282" s="366"/>
      <c r="G282" s="367"/>
      <c r="H282" s="368"/>
      <c r="I282" s="368"/>
      <c r="J282" s="368"/>
      <c r="K282" s="368"/>
      <c r="L282" s="370"/>
      <c r="M282" s="366"/>
      <c r="N282" s="367"/>
      <c r="O282" s="368"/>
      <c r="P282" s="368"/>
      <c r="Q282" s="368"/>
      <c r="R282" s="368"/>
      <c r="S282" s="370"/>
      <c r="T282" s="366"/>
      <c r="U282" s="365"/>
    </row>
    <row r="283" spans="1:21" ht="23.25" customHeight="1">
      <c r="A283" s="210" t="s">
        <v>132</v>
      </c>
      <c r="B283" s="207"/>
      <c r="C283" s="211">
        <v>6732</v>
      </c>
      <c r="D283" s="215">
        <v>-2611</v>
      </c>
      <c r="E283" s="213">
        <v>-0.38779999999999998</v>
      </c>
      <c r="F283" s="207"/>
      <c r="G283" s="211">
        <v>1075</v>
      </c>
      <c r="H283" s="212">
        <v>38</v>
      </c>
      <c r="I283" s="215">
        <v>2291</v>
      </c>
      <c r="J283" s="212">
        <v>70</v>
      </c>
      <c r="K283" s="215">
        <v>3474</v>
      </c>
      <c r="L283" s="213">
        <v>0.84299927202135405</v>
      </c>
      <c r="M283" s="207"/>
      <c r="N283" s="214">
        <v>270</v>
      </c>
      <c r="O283" s="212">
        <v>10</v>
      </c>
      <c r="P283" s="212">
        <v>340</v>
      </c>
      <c r="Q283" s="212">
        <v>27</v>
      </c>
      <c r="R283" s="212">
        <v>647</v>
      </c>
      <c r="S283" s="213">
        <v>0.15700072797864595</v>
      </c>
      <c r="T283" s="207"/>
      <c r="U283" s="216">
        <v>4121</v>
      </c>
    </row>
    <row r="284" spans="1:21" ht="23.25" customHeight="1">
      <c r="A284" s="365"/>
      <c r="B284" s="366"/>
      <c r="C284" s="367"/>
      <c r="D284" s="368"/>
      <c r="E284" s="369"/>
      <c r="F284" s="366"/>
      <c r="G284" s="367"/>
      <c r="H284" s="368"/>
      <c r="I284" s="368"/>
      <c r="J284" s="368"/>
      <c r="K284" s="368"/>
      <c r="L284" s="370"/>
      <c r="M284" s="366"/>
      <c r="N284" s="367"/>
      <c r="O284" s="368"/>
      <c r="P284" s="368"/>
      <c r="Q284" s="368"/>
      <c r="R284" s="368"/>
      <c r="S284" s="370"/>
      <c r="T284" s="366"/>
      <c r="U284" s="365"/>
    </row>
    <row r="285" spans="1:21" ht="23.25" customHeight="1">
      <c r="A285" s="371" t="s">
        <v>435</v>
      </c>
      <c r="B285" s="372"/>
      <c r="C285" s="373">
        <v>2861</v>
      </c>
      <c r="D285" s="374">
        <v>-904</v>
      </c>
      <c r="E285" s="375">
        <v>-0.316</v>
      </c>
      <c r="F285" s="372"/>
      <c r="G285" s="376">
        <v>484</v>
      </c>
      <c r="H285" s="374">
        <v>17</v>
      </c>
      <c r="I285" s="374">
        <v>937</v>
      </c>
      <c r="J285" s="374">
        <v>32</v>
      </c>
      <c r="K285" s="377">
        <v>1470</v>
      </c>
      <c r="L285" s="375">
        <v>0.75114971895758809</v>
      </c>
      <c r="M285" s="372"/>
      <c r="N285" s="376">
        <v>172</v>
      </c>
      <c r="O285" s="374">
        <v>5</v>
      </c>
      <c r="P285" s="374">
        <v>288</v>
      </c>
      <c r="Q285" s="374">
        <v>22</v>
      </c>
      <c r="R285" s="374">
        <v>487</v>
      </c>
      <c r="S285" s="375">
        <v>0.24885028104241186</v>
      </c>
      <c r="T285" s="372"/>
      <c r="U285" s="165">
        <v>1957</v>
      </c>
    </row>
    <row r="286" spans="1:21" ht="23.25" customHeight="1">
      <c r="A286" s="371" t="s">
        <v>436</v>
      </c>
      <c r="B286" s="372"/>
      <c r="C286" s="373">
        <v>1862</v>
      </c>
      <c r="D286" s="374">
        <v>-723</v>
      </c>
      <c r="E286" s="375">
        <v>-0.38829999999999998</v>
      </c>
      <c r="F286" s="372"/>
      <c r="G286" s="376">
        <v>354</v>
      </c>
      <c r="H286" s="374">
        <v>18</v>
      </c>
      <c r="I286" s="374">
        <v>697</v>
      </c>
      <c r="J286" s="374">
        <v>17</v>
      </c>
      <c r="K286" s="377">
        <v>1086</v>
      </c>
      <c r="L286" s="375">
        <v>0.95346795434591736</v>
      </c>
      <c r="M286" s="372"/>
      <c r="N286" s="376">
        <v>27</v>
      </c>
      <c r="O286" s="374">
        <v>2</v>
      </c>
      <c r="P286" s="374">
        <v>23</v>
      </c>
      <c r="Q286" s="374">
        <v>1</v>
      </c>
      <c r="R286" s="374">
        <v>53</v>
      </c>
      <c r="S286" s="375">
        <v>4.6532045654082532E-2</v>
      </c>
      <c r="T286" s="372"/>
      <c r="U286" s="165">
        <v>1139</v>
      </c>
    </row>
    <row r="287" spans="1:21" ht="23.25" customHeight="1">
      <c r="A287" s="371" t="s">
        <v>437</v>
      </c>
      <c r="B287" s="372"/>
      <c r="C287" s="373">
        <v>1859</v>
      </c>
      <c r="D287" s="374">
        <v>-969</v>
      </c>
      <c r="E287" s="375">
        <v>-0.5212</v>
      </c>
      <c r="F287" s="372"/>
      <c r="G287" s="376">
        <v>163</v>
      </c>
      <c r="H287" s="374"/>
      <c r="I287" s="374">
        <v>603</v>
      </c>
      <c r="J287" s="374">
        <v>17</v>
      </c>
      <c r="K287" s="374">
        <v>783</v>
      </c>
      <c r="L287" s="375">
        <v>0.87977528089887647</v>
      </c>
      <c r="M287" s="372"/>
      <c r="N287" s="376">
        <v>71</v>
      </c>
      <c r="O287" s="374">
        <v>3</v>
      </c>
      <c r="P287" s="374">
        <v>29</v>
      </c>
      <c r="Q287" s="374">
        <v>4</v>
      </c>
      <c r="R287" s="374">
        <v>107</v>
      </c>
      <c r="S287" s="375">
        <v>0.1202247191011236</v>
      </c>
      <c r="T287" s="372"/>
      <c r="U287" s="378">
        <v>890</v>
      </c>
    </row>
    <row r="288" spans="1:21" ht="23.25" customHeight="1">
      <c r="A288" s="371" t="s">
        <v>438</v>
      </c>
      <c r="B288" s="372"/>
      <c r="C288" s="376">
        <v>150</v>
      </c>
      <c r="D288" s="374">
        <v>-15</v>
      </c>
      <c r="E288" s="375">
        <v>-0.1</v>
      </c>
      <c r="F288" s="372"/>
      <c r="G288" s="376">
        <v>74</v>
      </c>
      <c r="H288" s="374">
        <v>3</v>
      </c>
      <c r="I288" s="374">
        <v>54</v>
      </c>
      <c r="J288" s="374">
        <v>4</v>
      </c>
      <c r="K288" s="374">
        <v>135</v>
      </c>
      <c r="L288" s="375">
        <v>1</v>
      </c>
      <c r="M288" s="372"/>
      <c r="N288" s="376"/>
      <c r="O288" s="374"/>
      <c r="P288" s="374"/>
      <c r="Q288" s="374"/>
      <c r="R288" s="374">
        <v>0</v>
      </c>
      <c r="S288" s="375">
        <v>0</v>
      </c>
      <c r="T288" s="372"/>
      <c r="U288" s="378">
        <v>135</v>
      </c>
    </row>
    <row r="289" spans="1:21" ht="23.25" customHeight="1">
      <c r="A289" s="365"/>
      <c r="B289" s="366"/>
      <c r="C289" s="367"/>
      <c r="D289" s="368"/>
      <c r="E289" s="369"/>
      <c r="F289" s="366"/>
      <c r="G289" s="367"/>
      <c r="H289" s="368"/>
      <c r="I289" s="368"/>
      <c r="J289" s="368"/>
      <c r="K289" s="368"/>
      <c r="L289" s="370"/>
      <c r="M289" s="366"/>
      <c r="N289" s="367"/>
      <c r="O289" s="368"/>
      <c r="P289" s="368"/>
      <c r="Q289" s="368"/>
      <c r="R289" s="368"/>
      <c r="S289" s="370"/>
      <c r="T289" s="366"/>
      <c r="U289" s="365"/>
    </row>
    <row r="290" spans="1:21" ht="23.25" customHeight="1">
      <c r="A290" s="210" t="s">
        <v>133</v>
      </c>
      <c r="B290" s="207"/>
      <c r="C290" s="211">
        <v>7988</v>
      </c>
      <c r="D290" s="215">
        <v>2911</v>
      </c>
      <c r="E290" s="213">
        <v>0.3644</v>
      </c>
      <c r="F290" s="207"/>
      <c r="G290" s="211">
        <v>3320</v>
      </c>
      <c r="H290" s="212">
        <v>234</v>
      </c>
      <c r="I290" s="215">
        <v>6838</v>
      </c>
      <c r="J290" s="212">
        <v>266</v>
      </c>
      <c r="K290" s="215">
        <v>10658</v>
      </c>
      <c r="L290" s="213">
        <v>0.97788787962198365</v>
      </c>
      <c r="M290" s="207"/>
      <c r="N290" s="214">
        <v>35</v>
      </c>
      <c r="O290" s="212">
        <v>29</v>
      </c>
      <c r="P290" s="212">
        <v>112</v>
      </c>
      <c r="Q290" s="212">
        <v>65</v>
      </c>
      <c r="R290" s="212">
        <v>241</v>
      </c>
      <c r="S290" s="213">
        <v>2.2112120378016333E-2</v>
      </c>
      <c r="T290" s="207"/>
      <c r="U290" s="216">
        <v>10899</v>
      </c>
    </row>
    <row r="291" spans="1:21" ht="23.25" customHeight="1">
      <c r="A291" s="365"/>
      <c r="B291" s="366"/>
      <c r="C291" s="367"/>
      <c r="D291" s="368"/>
      <c r="E291" s="369"/>
      <c r="F291" s="366"/>
      <c r="G291" s="367"/>
      <c r="H291" s="368"/>
      <c r="I291" s="368"/>
      <c r="J291" s="368"/>
      <c r="K291" s="368"/>
      <c r="L291" s="370"/>
      <c r="M291" s="366"/>
      <c r="N291" s="367"/>
      <c r="O291" s="368"/>
      <c r="P291" s="368"/>
      <c r="Q291" s="368"/>
      <c r="R291" s="368"/>
      <c r="S291" s="370"/>
      <c r="T291" s="366"/>
      <c r="U291" s="365"/>
    </row>
    <row r="292" spans="1:21" ht="23.25" customHeight="1">
      <c r="A292" s="371" t="s">
        <v>439</v>
      </c>
      <c r="B292" s="372"/>
      <c r="C292" s="373">
        <v>2393</v>
      </c>
      <c r="D292" s="377">
        <v>2446</v>
      </c>
      <c r="E292" s="375">
        <v>1.0221</v>
      </c>
      <c r="F292" s="372"/>
      <c r="G292" s="373">
        <v>1723</v>
      </c>
      <c r="H292" s="374">
        <v>120</v>
      </c>
      <c r="I292" s="377">
        <v>2726</v>
      </c>
      <c r="J292" s="374">
        <v>137</v>
      </c>
      <c r="K292" s="377">
        <v>4706</v>
      </c>
      <c r="L292" s="375">
        <v>0.97251498243438728</v>
      </c>
      <c r="M292" s="372"/>
      <c r="N292" s="376">
        <v>4</v>
      </c>
      <c r="O292" s="374">
        <v>25</v>
      </c>
      <c r="P292" s="374">
        <v>47</v>
      </c>
      <c r="Q292" s="374">
        <v>57</v>
      </c>
      <c r="R292" s="374">
        <v>133</v>
      </c>
      <c r="S292" s="375">
        <v>2.7485017565612727E-2</v>
      </c>
      <c r="T292" s="372"/>
      <c r="U292" s="165">
        <v>4839</v>
      </c>
    </row>
    <row r="293" spans="1:21" ht="23.25" customHeight="1">
      <c r="A293" s="371" t="s">
        <v>440</v>
      </c>
      <c r="B293" s="372"/>
      <c r="C293" s="373">
        <v>1480</v>
      </c>
      <c r="D293" s="374">
        <v>-469</v>
      </c>
      <c r="E293" s="375">
        <v>-0.31690000000000002</v>
      </c>
      <c r="F293" s="372"/>
      <c r="G293" s="376">
        <v>254</v>
      </c>
      <c r="H293" s="374"/>
      <c r="I293" s="374">
        <v>739</v>
      </c>
      <c r="J293" s="374"/>
      <c r="K293" s="374">
        <v>993</v>
      </c>
      <c r="L293" s="375">
        <v>0.98219584569732943</v>
      </c>
      <c r="M293" s="372"/>
      <c r="N293" s="376">
        <v>2</v>
      </c>
      <c r="O293" s="374"/>
      <c r="P293" s="374">
        <v>16</v>
      </c>
      <c r="Q293" s="374"/>
      <c r="R293" s="374">
        <v>18</v>
      </c>
      <c r="S293" s="375">
        <v>1.7804154302670624E-2</v>
      </c>
      <c r="T293" s="372"/>
      <c r="U293" s="165">
        <v>1011</v>
      </c>
    </row>
    <row r="294" spans="1:21" ht="23.25" customHeight="1">
      <c r="A294" s="371" t="s">
        <v>441</v>
      </c>
      <c r="B294" s="372"/>
      <c r="C294" s="376">
        <v>910</v>
      </c>
      <c r="D294" s="374">
        <v>723</v>
      </c>
      <c r="E294" s="375">
        <v>0.79449999999999998</v>
      </c>
      <c r="F294" s="372"/>
      <c r="G294" s="376">
        <v>538</v>
      </c>
      <c r="H294" s="374">
        <v>39</v>
      </c>
      <c r="I294" s="374">
        <v>982</v>
      </c>
      <c r="J294" s="374">
        <v>29</v>
      </c>
      <c r="K294" s="377">
        <v>1588</v>
      </c>
      <c r="L294" s="375">
        <v>0.97244335578689534</v>
      </c>
      <c r="M294" s="372"/>
      <c r="N294" s="376">
        <v>22</v>
      </c>
      <c r="O294" s="374">
        <v>1</v>
      </c>
      <c r="P294" s="374">
        <v>21</v>
      </c>
      <c r="Q294" s="374">
        <v>1</v>
      </c>
      <c r="R294" s="374">
        <v>45</v>
      </c>
      <c r="S294" s="375">
        <v>2.7556644213104716E-2</v>
      </c>
      <c r="T294" s="372"/>
      <c r="U294" s="165">
        <v>1633</v>
      </c>
    </row>
    <row r="295" spans="1:21" ht="23.25" customHeight="1">
      <c r="A295" s="371" t="s">
        <v>442</v>
      </c>
      <c r="B295" s="372"/>
      <c r="C295" s="376">
        <v>508</v>
      </c>
      <c r="D295" s="374">
        <v>124</v>
      </c>
      <c r="E295" s="375">
        <v>0.24410000000000001</v>
      </c>
      <c r="F295" s="372"/>
      <c r="G295" s="376">
        <v>158</v>
      </c>
      <c r="H295" s="374"/>
      <c r="I295" s="374">
        <v>459</v>
      </c>
      <c r="J295" s="374"/>
      <c r="K295" s="374">
        <v>617</v>
      </c>
      <c r="L295" s="375">
        <v>0.97626582278481011</v>
      </c>
      <c r="M295" s="372"/>
      <c r="N295" s="376">
        <v>5</v>
      </c>
      <c r="O295" s="374"/>
      <c r="P295" s="374">
        <v>10</v>
      </c>
      <c r="Q295" s="374"/>
      <c r="R295" s="374">
        <v>15</v>
      </c>
      <c r="S295" s="375">
        <v>2.3734177215189875E-2</v>
      </c>
      <c r="T295" s="372"/>
      <c r="U295" s="378">
        <v>632</v>
      </c>
    </row>
    <row r="296" spans="1:21" ht="23.25" customHeight="1">
      <c r="A296" s="371" t="s">
        <v>443</v>
      </c>
      <c r="B296" s="372"/>
      <c r="C296" s="376">
        <v>310</v>
      </c>
      <c r="D296" s="374">
        <v>22</v>
      </c>
      <c r="E296" s="375">
        <v>7.0999999999999994E-2</v>
      </c>
      <c r="F296" s="372"/>
      <c r="G296" s="376">
        <v>96</v>
      </c>
      <c r="H296" s="374"/>
      <c r="I296" s="374">
        <v>236</v>
      </c>
      <c r="J296" s="374"/>
      <c r="K296" s="374">
        <v>332</v>
      </c>
      <c r="L296" s="375">
        <v>1</v>
      </c>
      <c r="M296" s="372"/>
      <c r="N296" s="376"/>
      <c r="O296" s="374"/>
      <c r="P296" s="374"/>
      <c r="Q296" s="374"/>
      <c r="R296" s="374">
        <v>0</v>
      </c>
      <c r="S296" s="375">
        <v>0</v>
      </c>
      <c r="T296" s="372"/>
      <c r="U296" s="378">
        <v>332</v>
      </c>
    </row>
    <row r="297" spans="1:21" ht="23.25" customHeight="1">
      <c r="A297" s="371" t="s">
        <v>444</v>
      </c>
      <c r="B297" s="372"/>
      <c r="C297" s="376">
        <v>545</v>
      </c>
      <c r="D297" s="374">
        <v>-21</v>
      </c>
      <c r="E297" s="375">
        <v>-3.85E-2</v>
      </c>
      <c r="F297" s="372"/>
      <c r="G297" s="376">
        <v>171</v>
      </c>
      <c r="H297" s="374">
        <v>12</v>
      </c>
      <c r="I297" s="374">
        <v>321</v>
      </c>
      <c r="J297" s="374">
        <v>20</v>
      </c>
      <c r="K297" s="374">
        <v>524</v>
      </c>
      <c r="L297" s="375">
        <v>1</v>
      </c>
      <c r="M297" s="372"/>
      <c r="N297" s="376"/>
      <c r="O297" s="374"/>
      <c r="P297" s="374"/>
      <c r="Q297" s="374"/>
      <c r="R297" s="374">
        <v>0</v>
      </c>
      <c r="S297" s="375">
        <v>0</v>
      </c>
      <c r="T297" s="372"/>
      <c r="U297" s="378">
        <v>524</v>
      </c>
    </row>
    <row r="298" spans="1:21" ht="23.25" customHeight="1">
      <c r="A298" s="371" t="s">
        <v>445</v>
      </c>
      <c r="B298" s="372"/>
      <c r="C298" s="376">
        <v>920</v>
      </c>
      <c r="D298" s="374">
        <v>-164</v>
      </c>
      <c r="E298" s="375">
        <v>-0.17829999999999999</v>
      </c>
      <c r="F298" s="372"/>
      <c r="G298" s="376">
        <v>39</v>
      </c>
      <c r="H298" s="374"/>
      <c r="I298" s="374">
        <v>709</v>
      </c>
      <c r="J298" s="374"/>
      <c r="K298" s="374">
        <v>748</v>
      </c>
      <c r="L298" s="375">
        <v>0.98941798941798931</v>
      </c>
      <c r="M298" s="372"/>
      <c r="N298" s="376"/>
      <c r="O298" s="374"/>
      <c r="P298" s="374">
        <v>8</v>
      </c>
      <c r="Q298" s="374"/>
      <c r="R298" s="374">
        <v>8</v>
      </c>
      <c r="S298" s="375">
        <v>1.0582010582010581E-2</v>
      </c>
      <c r="T298" s="372"/>
      <c r="U298" s="378">
        <v>756</v>
      </c>
    </row>
    <row r="299" spans="1:21" ht="23.25" customHeight="1">
      <c r="A299" s="371" t="s">
        <v>446</v>
      </c>
      <c r="B299" s="372"/>
      <c r="C299" s="376">
        <v>208</v>
      </c>
      <c r="D299" s="374">
        <v>147</v>
      </c>
      <c r="E299" s="375">
        <v>0.70669999999999999</v>
      </c>
      <c r="F299" s="372"/>
      <c r="G299" s="376">
        <v>153</v>
      </c>
      <c r="H299" s="374"/>
      <c r="I299" s="374">
        <v>197</v>
      </c>
      <c r="J299" s="374"/>
      <c r="K299" s="374">
        <v>350</v>
      </c>
      <c r="L299" s="375">
        <v>0.98591549295774639</v>
      </c>
      <c r="M299" s="372"/>
      <c r="N299" s="376">
        <v>2</v>
      </c>
      <c r="O299" s="374"/>
      <c r="P299" s="374">
        <v>3</v>
      </c>
      <c r="Q299" s="374"/>
      <c r="R299" s="374">
        <v>5</v>
      </c>
      <c r="S299" s="375">
        <v>1.408450704225352E-2</v>
      </c>
      <c r="T299" s="372"/>
      <c r="U299" s="378">
        <v>355</v>
      </c>
    </row>
    <row r="300" spans="1:21" ht="23.25" customHeight="1">
      <c r="A300" s="371" t="s">
        <v>447</v>
      </c>
      <c r="B300" s="372"/>
      <c r="C300" s="376">
        <v>130</v>
      </c>
      <c r="D300" s="374">
        <v>25</v>
      </c>
      <c r="E300" s="375">
        <v>0.1923</v>
      </c>
      <c r="F300" s="372"/>
      <c r="G300" s="376">
        <v>28</v>
      </c>
      <c r="H300" s="374"/>
      <c r="I300" s="374">
        <v>126</v>
      </c>
      <c r="J300" s="374"/>
      <c r="K300" s="374">
        <v>154</v>
      </c>
      <c r="L300" s="375">
        <v>0.99354838709677429</v>
      </c>
      <c r="M300" s="372"/>
      <c r="N300" s="376"/>
      <c r="O300" s="374"/>
      <c r="P300" s="374">
        <v>1</v>
      </c>
      <c r="Q300" s="374"/>
      <c r="R300" s="374">
        <v>1</v>
      </c>
      <c r="S300" s="375">
        <v>6.4516129032258064E-3</v>
      </c>
      <c r="T300" s="372"/>
      <c r="U300" s="378">
        <v>155</v>
      </c>
    </row>
    <row r="301" spans="1:21" ht="23.25" customHeight="1">
      <c r="A301" s="371" t="s">
        <v>448</v>
      </c>
      <c r="B301" s="372"/>
      <c r="C301" s="376">
        <v>144</v>
      </c>
      <c r="D301" s="374">
        <v>2</v>
      </c>
      <c r="E301" s="375">
        <v>1.3899999999999999E-2</v>
      </c>
      <c r="F301" s="372"/>
      <c r="G301" s="376">
        <v>61</v>
      </c>
      <c r="H301" s="374"/>
      <c r="I301" s="374">
        <v>83</v>
      </c>
      <c r="J301" s="374"/>
      <c r="K301" s="374">
        <v>144</v>
      </c>
      <c r="L301" s="375">
        <v>0.98630136986301364</v>
      </c>
      <c r="M301" s="372"/>
      <c r="N301" s="376"/>
      <c r="O301" s="374"/>
      <c r="P301" s="374">
        <v>2</v>
      </c>
      <c r="Q301" s="374"/>
      <c r="R301" s="374">
        <v>2</v>
      </c>
      <c r="S301" s="375">
        <v>1.3698630136986301E-2</v>
      </c>
      <c r="T301" s="372"/>
      <c r="U301" s="378">
        <v>146</v>
      </c>
    </row>
    <row r="302" spans="1:21" ht="23.25" customHeight="1">
      <c r="A302" s="371" t="s">
        <v>449</v>
      </c>
      <c r="B302" s="372"/>
      <c r="C302" s="376">
        <v>91</v>
      </c>
      <c r="D302" s="374">
        <v>43</v>
      </c>
      <c r="E302" s="375">
        <v>0.47249999999999998</v>
      </c>
      <c r="F302" s="372"/>
      <c r="G302" s="376">
        <v>29</v>
      </c>
      <c r="H302" s="374"/>
      <c r="I302" s="374">
        <v>104</v>
      </c>
      <c r="J302" s="374"/>
      <c r="K302" s="374">
        <v>133</v>
      </c>
      <c r="L302" s="375">
        <v>0.9925373134328358</v>
      </c>
      <c r="M302" s="372"/>
      <c r="N302" s="376"/>
      <c r="O302" s="374"/>
      <c r="P302" s="374">
        <v>1</v>
      </c>
      <c r="Q302" s="374"/>
      <c r="R302" s="374">
        <v>1</v>
      </c>
      <c r="S302" s="375">
        <v>7.4626865671641798E-3</v>
      </c>
      <c r="T302" s="372"/>
      <c r="U302" s="378">
        <v>134</v>
      </c>
    </row>
    <row r="303" spans="1:21" ht="23.25" customHeight="1">
      <c r="A303" s="371" t="s">
        <v>450</v>
      </c>
      <c r="B303" s="372"/>
      <c r="C303" s="376">
        <v>189</v>
      </c>
      <c r="D303" s="374">
        <v>-36</v>
      </c>
      <c r="E303" s="375">
        <v>-0.1905</v>
      </c>
      <c r="F303" s="372"/>
      <c r="G303" s="376"/>
      <c r="H303" s="374">
        <v>63</v>
      </c>
      <c r="I303" s="374"/>
      <c r="J303" s="374">
        <v>80</v>
      </c>
      <c r="K303" s="374">
        <v>143</v>
      </c>
      <c r="L303" s="375">
        <v>0.93464052287581689</v>
      </c>
      <c r="M303" s="372"/>
      <c r="N303" s="376"/>
      <c r="O303" s="374">
        <v>3</v>
      </c>
      <c r="P303" s="374"/>
      <c r="Q303" s="374">
        <v>7</v>
      </c>
      <c r="R303" s="374">
        <v>10</v>
      </c>
      <c r="S303" s="375">
        <v>6.535947712418301E-2</v>
      </c>
      <c r="T303" s="372"/>
      <c r="U303" s="378">
        <v>153</v>
      </c>
    </row>
    <row r="304" spans="1:21" ht="23.25" customHeight="1">
      <c r="A304" s="371" t="s">
        <v>451</v>
      </c>
      <c r="B304" s="372"/>
      <c r="C304" s="376">
        <v>160</v>
      </c>
      <c r="D304" s="374">
        <v>69</v>
      </c>
      <c r="E304" s="375">
        <v>0.43130000000000002</v>
      </c>
      <c r="F304" s="372"/>
      <c r="G304" s="376">
        <v>70</v>
      </c>
      <c r="H304" s="374"/>
      <c r="I304" s="374">
        <v>156</v>
      </c>
      <c r="J304" s="374"/>
      <c r="K304" s="374">
        <v>226</v>
      </c>
      <c r="L304" s="375">
        <v>0.98689956331877726</v>
      </c>
      <c r="M304" s="372"/>
      <c r="N304" s="376"/>
      <c r="O304" s="374"/>
      <c r="P304" s="374">
        <v>3</v>
      </c>
      <c r="Q304" s="374"/>
      <c r="R304" s="374">
        <v>3</v>
      </c>
      <c r="S304" s="375">
        <v>1.3100436681222707E-2</v>
      </c>
      <c r="T304" s="372"/>
      <c r="U304" s="378">
        <v>229</v>
      </c>
    </row>
    <row r="305" spans="1:21" ht="23.25" customHeight="1">
      <c r="A305" s="365"/>
      <c r="B305" s="366"/>
      <c r="C305" s="367"/>
      <c r="D305" s="368"/>
      <c r="E305" s="369"/>
      <c r="F305" s="366"/>
      <c r="G305" s="367"/>
      <c r="H305" s="368"/>
      <c r="I305" s="368"/>
      <c r="J305" s="368"/>
      <c r="K305" s="368"/>
      <c r="L305" s="370"/>
      <c r="M305" s="366"/>
      <c r="N305" s="367"/>
      <c r="O305" s="368"/>
      <c r="P305" s="368"/>
      <c r="Q305" s="368"/>
      <c r="R305" s="368"/>
      <c r="S305" s="370"/>
      <c r="T305" s="366"/>
      <c r="U305" s="365"/>
    </row>
    <row r="306" spans="1:21" ht="23.25" customHeight="1">
      <c r="A306" s="210" t="s">
        <v>134</v>
      </c>
      <c r="B306" s="207"/>
      <c r="C306" s="211">
        <v>3146</v>
      </c>
      <c r="D306" s="215">
        <v>1007</v>
      </c>
      <c r="E306" s="213">
        <v>0.3201</v>
      </c>
      <c r="F306" s="207"/>
      <c r="G306" s="211">
        <v>1126</v>
      </c>
      <c r="H306" s="212">
        <v>74</v>
      </c>
      <c r="I306" s="215">
        <v>2799</v>
      </c>
      <c r="J306" s="212">
        <v>100</v>
      </c>
      <c r="K306" s="215">
        <v>4099</v>
      </c>
      <c r="L306" s="213">
        <v>0.98699735131230437</v>
      </c>
      <c r="M306" s="207"/>
      <c r="N306" s="214">
        <v>31</v>
      </c>
      <c r="O306" s="212">
        <v>1</v>
      </c>
      <c r="P306" s="212">
        <v>22</v>
      </c>
      <c r="Q306" s="212"/>
      <c r="R306" s="212">
        <v>54</v>
      </c>
      <c r="S306" s="213">
        <v>1.3002648687695642E-2</v>
      </c>
      <c r="T306" s="207"/>
      <c r="U306" s="216">
        <v>4153</v>
      </c>
    </row>
    <row r="307" spans="1:21" ht="23.25" customHeight="1">
      <c r="A307" s="365"/>
      <c r="B307" s="366"/>
      <c r="C307" s="367"/>
      <c r="D307" s="368"/>
      <c r="E307" s="369"/>
      <c r="F307" s="366"/>
      <c r="G307" s="367"/>
      <c r="H307" s="368"/>
      <c r="I307" s="368"/>
      <c r="J307" s="368"/>
      <c r="K307" s="368"/>
      <c r="L307" s="370"/>
      <c r="M307" s="366"/>
      <c r="N307" s="367"/>
      <c r="O307" s="368"/>
      <c r="P307" s="368"/>
      <c r="Q307" s="368"/>
      <c r="R307" s="368"/>
      <c r="S307" s="370"/>
      <c r="T307" s="366"/>
      <c r="U307" s="365"/>
    </row>
    <row r="308" spans="1:21" ht="23.25" customHeight="1">
      <c r="A308" s="371" t="s">
        <v>452</v>
      </c>
      <c r="B308" s="372"/>
      <c r="C308" s="376">
        <v>40</v>
      </c>
      <c r="D308" s="374">
        <v>106</v>
      </c>
      <c r="E308" s="375">
        <v>2.65</v>
      </c>
      <c r="F308" s="372"/>
      <c r="G308" s="376">
        <v>43</v>
      </c>
      <c r="H308" s="374"/>
      <c r="I308" s="374">
        <v>103</v>
      </c>
      <c r="J308" s="374"/>
      <c r="K308" s="374">
        <v>146</v>
      </c>
      <c r="L308" s="375">
        <v>1</v>
      </c>
      <c r="M308" s="372"/>
      <c r="N308" s="376"/>
      <c r="O308" s="374"/>
      <c r="P308" s="374"/>
      <c r="Q308" s="374"/>
      <c r="R308" s="374">
        <v>0</v>
      </c>
      <c r="S308" s="375">
        <v>0</v>
      </c>
      <c r="T308" s="372"/>
      <c r="U308" s="378">
        <v>146</v>
      </c>
    </row>
    <row r="309" spans="1:21" ht="23.25" customHeight="1">
      <c r="A309" s="371" t="s">
        <v>453</v>
      </c>
      <c r="B309" s="372"/>
      <c r="C309" s="376">
        <v>142</v>
      </c>
      <c r="D309" s="374">
        <v>5</v>
      </c>
      <c r="E309" s="375">
        <v>3.5200000000000002E-2</v>
      </c>
      <c r="F309" s="372"/>
      <c r="G309" s="376">
        <v>50</v>
      </c>
      <c r="H309" s="374"/>
      <c r="I309" s="374">
        <v>97</v>
      </c>
      <c r="J309" s="374"/>
      <c r="K309" s="374">
        <v>147</v>
      </c>
      <c r="L309" s="375">
        <v>1</v>
      </c>
      <c r="M309" s="372"/>
      <c r="N309" s="376"/>
      <c r="O309" s="374"/>
      <c r="P309" s="374"/>
      <c r="Q309" s="374"/>
      <c r="R309" s="374">
        <v>0</v>
      </c>
      <c r="S309" s="375">
        <v>0</v>
      </c>
      <c r="T309" s="372"/>
      <c r="U309" s="378">
        <v>147</v>
      </c>
    </row>
    <row r="310" spans="1:21" ht="23.25" customHeight="1">
      <c r="A310" s="371" t="s">
        <v>454</v>
      </c>
      <c r="B310" s="372"/>
      <c r="C310" s="373">
        <v>1368</v>
      </c>
      <c r="D310" s="374">
        <v>336</v>
      </c>
      <c r="E310" s="375">
        <v>0.24560000000000001</v>
      </c>
      <c r="F310" s="372"/>
      <c r="G310" s="376">
        <v>444</v>
      </c>
      <c r="H310" s="374">
        <v>49</v>
      </c>
      <c r="I310" s="377">
        <v>1118</v>
      </c>
      <c r="J310" s="374">
        <v>52</v>
      </c>
      <c r="K310" s="377">
        <v>1663</v>
      </c>
      <c r="L310" s="375">
        <v>0.97593896713615025</v>
      </c>
      <c r="M310" s="372"/>
      <c r="N310" s="376">
        <v>28</v>
      </c>
      <c r="O310" s="374">
        <v>1</v>
      </c>
      <c r="P310" s="374">
        <v>12</v>
      </c>
      <c r="Q310" s="374"/>
      <c r="R310" s="374">
        <v>41</v>
      </c>
      <c r="S310" s="375">
        <v>2.4061032863849766E-2</v>
      </c>
      <c r="T310" s="372"/>
      <c r="U310" s="165">
        <v>1704</v>
      </c>
    </row>
    <row r="311" spans="1:21" ht="23.25" customHeight="1">
      <c r="A311" s="371" t="s">
        <v>455</v>
      </c>
      <c r="B311" s="372"/>
      <c r="C311" s="376">
        <v>440</v>
      </c>
      <c r="D311" s="374">
        <v>13</v>
      </c>
      <c r="E311" s="375">
        <v>2.9499999999999998E-2</v>
      </c>
      <c r="F311" s="372"/>
      <c r="G311" s="376">
        <v>111</v>
      </c>
      <c r="H311" s="374">
        <v>10</v>
      </c>
      <c r="I311" s="374">
        <v>313</v>
      </c>
      <c r="J311" s="374">
        <v>15</v>
      </c>
      <c r="K311" s="374">
        <v>449</v>
      </c>
      <c r="L311" s="375">
        <v>0.99116997792494488</v>
      </c>
      <c r="M311" s="372"/>
      <c r="N311" s="376">
        <v>3</v>
      </c>
      <c r="O311" s="374"/>
      <c r="P311" s="374">
        <v>1</v>
      </c>
      <c r="Q311" s="374"/>
      <c r="R311" s="374">
        <v>4</v>
      </c>
      <c r="S311" s="375">
        <v>8.8300220750551876E-3</v>
      </c>
      <c r="T311" s="372"/>
      <c r="U311" s="378">
        <v>453</v>
      </c>
    </row>
    <row r="312" spans="1:21" ht="23.25" customHeight="1">
      <c r="A312" s="371" t="s">
        <v>456</v>
      </c>
      <c r="B312" s="372"/>
      <c r="C312" s="376">
        <v>483</v>
      </c>
      <c r="D312" s="374">
        <v>398</v>
      </c>
      <c r="E312" s="375">
        <v>0.82399999999999995</v>
      </c>
      <c r="F312" s="372"/>
      <c r="G312" s="376">
        <v>261</v>
      </c>
      <c r="H312" s="374">
        <v>9</v>
      </c>
      <c r="I312" s="374">
        <v>589</v>
      </c>
      <c r="J312" s="374">
        <v>16</v>
      </c>
      <c r="K312" s="374">
        <v>875</v>
      </c>
      <c r="L312" s="375">
        <v>0.99318955732122594</v>
      </c>
      <c r="M312" s="372"/>
      <c r="N312" s="376"/>
      <c r="O312" s="374"/>
      <c r="P312" s="374">
        <v>6</v>
      </c>
      <c r="Q312" s="374"/>
      <c r="R312" s="374">
        <v>6</v>
      </c>
      <c r="S312" s="375">
        <v>6.8104426787741201E-3</v>
      </c>
      <c r="T312" s="372"/>
      <c r="U312" s="378">
        <v>881</v>
      </c>
    </row>
    <row r="313" spans="1:21" ht="23.25" customHeight="1">
      <c r="A313" s="371" t="s">
        <v>457</v>
      </c>
      <c r="B313" s="372"/>
      <c r="C313" s="376">
        <v>310</v>
      </c>
      <c r="D313" s="374">
        <v>8</v>
      </c>
      <c r="E313" s="375">
        <v>2.58E-2</v>
      </c>
      <c r="F313" s="372"/>
      <c r="G313" s="376">
        <v>53</v>
      </c>
      <c r="H313" s="374">
        <v>3</v>
      </c>
      <c r="I313" s="374">
        <v>248</v>
      </c>
      <c r="J313" s="374">
        <v>12</v>
      </c>
      <c r="K313" s="374">
        <v>316</v>
      </c>
      <c r="L313" s="375">
        <v>0.99371069182389926</v>
      </c>
      <c r="M313" s="372"/>
      <c r="N313" s="376"/>
      <c r="O313" s="374"/>
      <c r="P313" s="374">
        <v>2</v>
      </c>
      <c r="Q313" s="374"/>
      <c r="R313" s="374">
        <v>2</v>
      </c>
      <c r="S313" s="375">
        <v>6.2893081761006284E-3</v>
      </c>
      <c r="T313" s="372"/>
      <c r="U313" s="378">
        <v>318</v>
      </c>
    </row>
    <row r="314" spans="1:21" ht="23.25" customHeight="1">
      <c r="A314" s="371" t="s">
        <v>458</v>
      </c>
      <c r="B314" s="372"/>
      <c r="C314" s="376">
        <v>145</v>
      </c>
      <c r="D314" s="374">
        <v>101</v>
      </c>
      <c r="E314" s="375">
        <v>0.6966</v>
      </c>
      <c r="F314" s="372"/>
      <c r="G314" s="376">
        <v>84</v>
      </c>
      <c r="H314" s="374"/>
      <c r="I314" s="374">
        <v>162</v>
      </c>
      <c r="J314" s="374"/>
      <c r="K314" s="374">
        <v>246</v>
      </c>
      <c r="L314" s="375">
        <v>1</v>
      </c>
      <c r="M314" s="372"/>
      <c r="N314" s="376"/>
      <c r="O314" s="374"/>
      <c r="P314" s="374"/>
      <c r="Q314" s="374"/>
      <c r="R314" s="374">
        <v>0</v>
      </c>
      <c r="S314" s="375">
        <v>0</v>
      </c>
      <c r="T314" s="372"/>
      <c r="U314" s="378">
        <v>246</v>
      </c>
    </row>
    <row r="315" spans="1:21" ht="23.25" customHeight="1">
      <c r="A315" s="371" t="s">
        <v>459</v>
      </c>
      <c r="B315" s="372"/>
      <c r="C315" s="376">
        <v>218</v>
      </c>
      <c r="D315" s="374">
        <v>40</v>
      </c>
      <c r="E315" s="375">
        <v>0.1835</v>
      </c>
      <c r="F315" s="372"/>
      <c r="G315" s="376">
        <v>80</v>
      </c>
      <c r="H315" s="374">
        <v>3</v>
      </c>
      <c r="I315" s="374">
        <v>169</v>
      </c>
      <c r="J315" s="374">
        <v>5</v>
      </c>
      <c r="K315" s="374">
        <v>257</v>
      </c>
      <c r="L315" s="375">
        <v>0.99612403100775193</v>
      </c>
      <c r="M315" s="372"/>
      <c r="N315" s="376"/>
      <c r="O315" s="374"/>
      <c r="P315" s="374">
        <v>1</v>
      </c>
      <c r="Q315" s="374"/>
      <c r="R315" s="374">
        <v>1</v>
      </c>
      <c r="S315" s="375">
        <v>3.8759689922480624E-3</v>
      </c>
      <c r="T315" s="372"/>
      <c r="U315" s="378">
        <v>258</v>
      </c>
    </row>
    <row r="316" spans="1:21" ht="23.25" customHeight="1">
      <c r="A316" s="365"/>
      <c r="B316" s="366"/>
      <c r="C316" s="367"/>
      <c r="D316" s="368"/>
      <c r="E316" s="369"/>
      <c r="F316" s="366"/>
      <c r="G316" s="367"/>
      <c r="H316" s="368"/>
      <c r="I316" s="368"/>
      <c r="J316" s="368"/>
      <c r="K316" s="368"/>
      <c r="L316" s="370"/>
      <c r="M316" s="366"/>
      <c r="N316" s="367"/>
      <c r="O316" s="368"/>
      <c r="P316" s="368"/>
      <c r="Q316" s="368"/>
      <c r="R316" s="368"/>
      <c r="S316" s="370"/>
      <c r="T316" s="366"/>
      <c r="U316" s="365"/>
    </row>
    <row r="317" spans="1:21" ht="23.25" customHeight="1">
      <c r="A317" s="210" t="s">
        <v>135</v>
      </c>
      <c r="B317" s="207"/>
      <c r="C317" s="211">
        <v>6158</v>
      </c>
      <c r="D317" s="215">
        <v>-2141</v>
      </c>
      <c r="E317" s="213">
        <v>-0.34770000000000001</v>
      </c>
      <c r="F317" s="207"/>
      <c r="G317" s="214">
        <v>915</v>
      </c>
      <c r="H317" s="212">
        <v>77</v>
      </c>
      <c r="I317" s="215">
        <v>2314</v>
      </c>
      <c r="J317" s="212">
        <v>115</v>
      </c>
      <c r="K317" s="215">
        <v>3421</v>
      </c>
      <c r="L317" s="213">
        <v>0.85163057007717202</v>
      </c>
      <c r="M317" s="207"/>
      <c r="N317" s="214">
        <v>179</v>
      </c>
      <c r="O317" s="212">
        <v>20</v>
      </c>
      <c r="P317" s="212">
        <v>380</v>
      </c>
      <c r="Q317" s="212">
        <v>17</v>
      </c>
      <c r="R317" s="212">
        <v>596</v>
      </c>
      <c r="S317" s="213">
        <v>0.14836942992282798</v>
      </c>
      <c r="T317" s="207"/>
      <c r="U317" s="216">
        <v>4017</v>
      </c>
    </row>
    <row r="318" spans="1:21" ht="23.25" customHeight="1">
      <c r="A318" s="365"/>
      <c r="B318" s="366"/>
      <c r="C318" s="367"/>
      <c r="D318" s="368"/>
      <c r="E318" s="369"/>
      <c r="F318" s="366"/>
      <c r="G318" s="367"/>
      <c r="H318" s="368"/>
      <c r="I318" s="368"/>
      <c r="J318" s="368"/>
      <c r="K318" s="368"/>
      <c r="L318" s="370"/>
      <c r="M318" s="366"/>
      <c r="N318" s="367"/>
      <c r="O318" s="368"/>
      <c r="P318" s="368"/>
      <c r="Q318" s="368"/>
      <c r="R318" s="368"/>
      <c r="S318" s="370"/>
      <c r="T318" s="366"/>
      <c r="U318" s="365"/>
    </row>
    <row r="319" spans="1:21" ht="23.25" customHeight="1">
      <c r="A319" s="371" t="s">
        <v>460</v>
      </c>
      <c r="B319" s="372"/>
      <c r="C319" s="373">
        <v>1496</v>
      </c>
      <c r="D319" s="374">
        <v>-484</v>
      </c>
      <c r="E319" s="375">
        <v>-0.32350000000000001</v>
      </c>
      <c r="F319" s="372"/>
      <c r="G319" s="376">
        <v>232</v>
      </c>
      <c r="H319" s="374">
        <v>19</v>
      </c>
      <c r="I319" s="374">
        <v>536</v>
      </c>
      <c r="J319" s="374">
        <v>28</v>
      </c>
      <c r="K319" s="374">
        <v>815</v>
      </c>
      <c r="L319" s="375">
        <v>0.80533596837944654</v>
      </c>
      <c r="M319" s="372"/>
      <c r="N319" s="376">
        <v>83</v>
      </c>
      <c r="O319" s="374">
        <v>7</v>
      </c>
      <c r="P319" s="374">
        <v>102</v>
      </c>
      <c r="Q319" s="374">
        <v>5</v>
      </c>
      <c r="R319" s="374">
        <v>197</v>
      </c>
      <c r="S319" s="375">
        <v>0.19466403162055335</v>
      </c>
      <c r="T319" s="372"/>
      <c r="U319" s="165">
        <v>1012</v>
      </c>
    </row>
    <row r="320" spans="1:21" ht="23.25" customHeight="1">
      <c r="A320" s="371" t="s">
        <v>461</v>
      </c>
      <c r="B320" s="372"/>
      <c r="C320" s="373">
        <v>1129</v>
      </c>
      <c r="D320" s="374">
        <v>-635</v>
      </c>
      <c r="E320" s="375">
        <v>-0.56240000000000001</v>
      </c>
      <c r="F320" s="372"/>
      <c r="G320" s="376">
        <v>44</v>
      </c>
      <c r="H320" s="374"/>
      <c r="I320" s="374">
        <v>371</v>
      </c>
      <c r="J320" s="374"/>
      <c r="K320" s="374">
        <v>415</v>
      </c>
      <c r="L320" s="375">
        <v>0.84008097165991902</v>
      </c>
      <c r="M320" s="372"/>
      <c r="N320" s="376">
        <v>27</v>
      </c>
      <c r="O320" s="374"/>
      <c r="P320" s="374">
        <v>52</v>
      </c>
      <c r="Q320" s="374"/>
      <c r="R320" s="374">
        <v>79</v>
      </c>
      <c r="S320" s="375">
        <v>0.15991902834008098</v>
      </c>
      <c r="T320" s="372"/>
      <c r="U320" s="378">
        <v>494</v>
      </c>
    </row>
    <row r="321" spans="1:21" ht="23.25" customHeight="1">
      <c r="A321" s="371" t="s">
        <v>462</v>
      </c>
      <c r="B321" s="372"/>
      <c r="C321" s="373">
        <v>1304</v>
      </c>
      <c r="D321" s="374">
        <v>-535</v>
      </c>
      <c r="E321" s="375">
        <v>-0.4103</v>
      </c>
      <c r="F321" s="372"/>
      <c r="G321" s="376">
        <v>99</v>
      </c>
      <c r="H321" s="374">
        <v>4</v>
      </c>
      <c r="I321" s="374">
        <v>432</v>
      </c>
      <c r="J321" s="374">
        <v>15</v>
      </c>
      <c r="K321" s="374">
        <v>550</v>
      </c>
      <c r="L321" s="375">
        <v>0.71521456436931075</v>
      </c>
      <c r="M321" s="372"/>
      <c r="N321" s="376">
        <v>48</v>
      </c>
      <c r="O321" s="374">
        <v>4</v>
      </c>
      <c r="P321" s="374">
        <v>163</v>
      </c>
      <c r="Q321" s="374">
        <v>4</v>
      </c>
      <c r="R321" s="374">
        <v>219</v>
      </c>
      <c r="S321" s="375">
        <v>0.2847854356306892</v>
      </c>
      <c r="T321" s="372"/>
      <c r="U321" s="378">
        <v>769</v>
      </c>
    </row>
    <row r="322" spans="1:21" ht="23.25" customHeight="1">
      <c r="A322" s="371" t="s">
        <v>463</v>
      </c>
      <c r="B322" s="372"/>
      <c r="C322" s="373">
        <v>1528</v>
      </c>
      <c r="D322" s="374">
        <v>-657</v>
      </c>
      <c r="E322" s="375">
        <v>-0.43</v>
      </c>
      <c r="F322" s="372"/>
      <c r="G322" s="376">
        <v>218</v>
      </c>
      <c r="H322" s="374">
        <v>20</v>
      </c>
      <c r="I322" s="374">
        <v>544</v>
      </c>
      <c r="J322" s="374">
        <v>36</v>
      </c>
      <c r="K322" s="374">
        <v>818</v>
      </c>
      <c r="L322" s="375">
        <v>0.93915040183696907</v>
      </c>
      <c r="M322" s="372"/>
      <c r="N322" s="376">
        <v>7</v>
      </c>
      <c r="O322" s="374">
        <v>2</v>
      </c>
      <c r="P322" s="374">
        <v>40</v>
      </c>
      <c r="Q322" s="374">
        <v>4</v>
      </c>
      <c r="R322" s="374">
        <v>53</v>
      </c>
      <c r="S322" s="375">
        <v>6.0849598163031003E-2</v>
      </c>
      <c r="T322" s="372"/>
      <c r="U322" s="378">
        <v>871</v>
      </c>
    </row>
    <row r="323" spans="1:21" ht="23.25" customHeight="1">
      <c r="A323" s="371" t="s">
        <v>464</v>
      </c>
      <c r="B323" s="372"/>
      <c r="C323" s="376">
        <v>632</v>
      </c>
      <c r="D323" s="374">
        <v>239</v>
      </c>
      <c r="E323" s="375">
        <v>0.37819999999999998</v>
      </c>
      <c r="F323" s="372"/>
      <c r="G323" s="376">
        <v>322</v>
      </c>
      <c r="H323" s="374">
        <v>34</v>
      </c>
      <c r="I323" s="374">
        <v>431</v>
      </c>
      <c r="J323" s="374">
        <v>36</v>
      </c>
      <c r="K323" s="374">
        <v>823</v>
      </c>
      <c r="L323" s="375">
        <v>0.94489092996555679</v>
      </c>
      <c r="M323" s="372"/>
      <c r="N323" s="376">
        <v>14</v>
      </c>
      <c r="O323" s="374">
        <v>7</v>
      </c>
      <c r="P323" s="374">
        <v>23</v>
      </c>
      <c r="Q323" s="374">
        <v>4</v>
      </c>
      <c r="R323" s="374">
        <v>48</v>
      </c>
      <c r="S323" s="375">
        <v>5.5109070034443174E-2</v>
      </c>
      <c r="T323" s="372"/>
      <c r="U323" s="378">
        <v>871</v>
      </c>
    </row>
    <row r="324" spans="1:21" ht="23.25" customHeight="1">
      <c r="A324" s="371" t="s">
        <v>465</v>
      </c>
      <c r="B324" s="372"/>
      <c r="C324" s="376">
        <v>44</v>
      </c>
      <c r="D324" s="374">
        <v>-44</v>
      </c>
      <c r="E324" s="375">
        <v>-1</v>
      </c>
      <c r="F324" s="372"/>
      <c r="G324" s="376"/>
      <c r="H324" s="374"/>
      <c r="I324" s="374"/>
      <c r="J324" s="374"/>
      <c r="K324" s="374">
        <v>0</v>
      </c>
      <c r="L324" s="375" t="s">
        <v>504</v>
      </c>
      <c r="M324" s="372"/>
      <c r="N324" s="376"/>
      <c r="O324" s="374"/>
      <c r="P324" s="374"/>
      <c r="Q324" s="374"/>
      <c r="R324" s="374">
        <v>0</v>
      </c>
      <c r="S324" s="375" t="s">
        <v>504</v>
      </c>
      <c r="T324" s="372"/>
      <c r="U324" s="378">
        <v>0</v>
      </c>
    </row>
    <row r="325" spans="1:21" ht="23.25" customHeight="1">
      <c r="A325" s="371" t="s">
        <v>466</v>
      </c>
      <c r="B325" s="372"/>
      <c r="C325" s="376">
        <v>25</v>
      </c>
      <c r="D325" s="374">
        <v>-25</v>
      </c>
      <c r="E325" s="375">
        <v>-1</v>
      </c>
      <c r="F325" s="372"/>
      <c r="G325" s="376"/>
      <c r="H325" s="374"/>
      <c r="I325" s="374"/>
      <c r="J325" s="374"/>
      <c r="K325" s="374">
        <v>0</v>
      </c>
      <c r="L325" s="375" t="s">
        <v>504</v>
      </c>
      <c r="M325" s="372"/>
      <c r="N325" s="376"/>
      <c r="O325" s="374"/>
      <c r="P325" s="374"/>
      <c r="Q325" s="374"/>
      <c r="R325" s="374">
        <v>0</v>
      </c>
      <c r="S325" s="375" t="s">
        <v>504</v>
      </c>
      <c r="T325" s="372"/>
      <c r="U325" s="378">
        <v>0</v>
      </c>
    </row>
    <row r="326" spans="1:21" ht="23.25" customHeight="1">
      <c r="A326" s="365"/>
      <c r="B326" s="366"/>
      <c r="C326" s="367"/>
      <c r="D326" s="368"/>
      <c r="E326" s="369"/>
      <c r="F326" s="366"/>
      <c r="G326" s="367"/>
      <c r="H326" s="368"/>
      <c r="I326" s="368"/>
      <c r="J326" s="368"/>
      <c r="K326" s="368"/>
      <c r="L326" s="370"/>
      <c r="M326" s="366"/>
      <c r="N326" s="367"/>
      <c r="O326" s="368"/>
      <c r="P326" s="368"/>
      <c r="Q326" s="368"/>
      <c r="R326" s="368"/>
      <c r="S326" s="370"/>
      <c r="T326" s="366"/>
      <c r="U326" s="365"/>
    </row>
    <row r="327" spans="1:21" ht="23.25" customHeight="1">
      <c r="A327" s="210" t="s">
        <v>136</v>
      </c>
      <c r="B327" s="207"/>
      <c r="C327" s="211">
        <v>1060</v>
      </c>
      <c r="D327" s="212">
        <v>-34</v>
      </c>
      <c r="E327" s="213">
        <v>-3.2099999999999997E-2</v>
      </c>
      <c r="F327" s="207"/>
      <c r="G327" s="214">
        <v>591</v>
      </c>
      <c r="H327" s="212">
        <v>59</v>
      </c>
      <c r="I327" s="212">
        <v>184</v>
      </c>
      <c r="J327" s="212">
        <v>15</v>
      </c>
      <c r="K327" s="212">
        <v>849</v>
      </c>
      <c r="L327" s="213">
        <v>0.82748538011695916</v>
      </c>
      <c r="M327" s="207"/>
      <c r="N327" s="214">
        <v>62</v>
      </c>
      <c r="O327" s="212">
        <v>2</v>
      </c>
      <c r="P327" s="212">
        <v>110</v>
      </c>
      <c r="Q327" s="212">
        <v>3</v>
      </c>
      <c r="R327" s="212">
        <v>177</v>
      </c>
      <c r="S327" s="213">
        <v>0.17251461988304093</v>
      </c>
      <c r="T327" s="207"/>
      <c r="U327" s="216">
        <v>1026</v>
      </c>
    </row>
    <row r="328" spans="1:21" ht="23.25" customHeight="1">
      <c r="A328" s="365"/>
      <c r="B328" s="366"/>
      <c r="C328" s="367"/>
      <c r="D328" s="368"/>
      <c r="E328" s="369"/>
      <c r="F328" s="366"/>
      <c r="G328" s="367"/>
      <c r="H328" s="368"/>
      <c r="I328" s="368"/>
      <c r="J328" s="368"/>
      <c r="K328" s="368"/>
      <c r="L328" s="370"/>
      <c r="M328" s="366"/>
      <c r="N328" s="367"/>
      <c r="O328" s="368"/>
      <c r="P328" s="368"/>
      <c r="Q328" s="368"/>
      <c r="R328" s="368"/>
      <c r="S328" s="370"/>
      <c r="T328" s="366"/>
      <c r="U328" s="365"/>
    </row>
    <row r="329" spans="1:21" ht="23.25" customHeight="1">
      <c r="A329" s="371" t="s">
        <v>467</v>
      </c>
      <c r="B329" s="372"/>
      <c r="C329" s="376">
        <v>504</v>
      </c>
      <c r="D329" s="374">
        <v>-56</v>
      </c>
      <c r="E329" s="375">
        <v>-0.1111</v>
      </c>
      <c r="F329" s="372"/>
      <c r="G329" s="376">
        <v>289</v>
      </c>
      <c r="H329" s="374"/>
      <c r="I329" s="374">
        <v>105</v>
      </c>
      <c r="J329" s="374"/>
      <c r="K329" s="374">
        <v>394</v>
      </c>
      <c r="L329" s="375">
        <v>0.8794642857142857</v>
      </c>
      <c r="M329" s="372"/>
      <c r="N329" s="376">
        <v>17</v>
      </c>
      <c r="O329" s="374"/>
      <c r="P329" s="374">
        <v>37</v>
      </c>
      <c r="Q329" s="374"/>
      <c r="R329" s="374">
        <v>54</v>
      </c>
      <c r="S329" s="375">
        <v>0.12053571428571429</v>
      </c>
      <c r="T329" s="372"/>
      <c r="U329" s="378">
        <v>448</v>
      </c>
    </row>
    <row r="330" spans="1:21" ht="23.25" customHeight="1">
      <c r="A330" s="371" t="s">
        <v>468</v>
      </c>
      <c r="B330" s="372"/>
      <c r="C330" s="376">
        <v>556</v>
      </c>
      <c r="D330" s="374">
        <v>22</v>
      </c>
      <c r="E330" s="375">
        <v>3.9600000000000003E-2</v>
      </c>
      <c r="F330" s="372"/>
      <c r="G330" s="376">
        <v>302</v>
      </c>
      <c r="H330" s="374">
        <v>59</v>
      </c>
      <c r="I330" s="374">
        <v>79</v>
      </c>
      <c r="J330" s="374">
        <v>15</v>
      </c>
      <c r="K330" s="374">
        <v>455</v>
      </c>
      <c r="L330" s="375">
        <v>0.78719723183390999</v>
      </c>
      <c r="M330" s="372"/>
      <c r="N330" s="376">
        <v>45</v>
      </c>
      <c r="O330" s="374">
        <v>2</v>
      </c>
      <c r="P330" s="374">
        <v>73</v>
      </c>
      <c r="Q330" s="374">
        <v>3</v>
      </c>
      <c r="R330" s="374">
        <v>123</v>
      </c>
      <c r="S330" s="375">
        <v>0.21280276816608995</v>
      </c>
      <c r="T330" s="372"/>
      <c r="U330" s="378">
        <v>578</v>
      </c>
    </row>
    <row r="331" spans="1:21" ht="23.25" customHeight="1">
      <c r="A331" s="365"/>
      <c r="B331" s="366"/>
      <c r="C331" s="367"/>
      <c r="D331" s="368"/>
      <c r="E331" s="369"/>
      <c r="F331" s="366"/>
      <c r="G331" s="367"/>
      <c r="H331" s="368"/>
      <c r="I331" s="368"/>
      <c r="J331" s="368"/>
      <c r="K331" s="368"/>
      <c r="L331" s="370"/>
      <c r="M331" s="366"/>
      <c r="N331" s="367"/>
      <c r="O331" s="368"/>
      <c r="P331" s="368"/>
      <c r="Q331" s="368"/>
      <c r="R331" s="368"/>
      <c r="S331" s="370"/>
      <c r="T331" s="366"/>
      <c r="U331" s="365"/>
    </row>
    <row r="332" spans="1:21" ht="23.25" customHeight="1">
      <c r="A332" s="210" t="s">
        <v>137</v>
      </c>
      <c r="B332" s="207"/>
      <c r="C332" s="211">
        <v>6946</v>
      </c>
      <c r="D332" s="212">
        <v>923</v>
      </c>
      <c r="E332" s="213">
        <v>0.13289999999999999</v>
      </c>
      <c r="F332" s="207"/>
      <c r="G332" s="211">
        <v>4496</v>
      </c>
      <c r="H332" s="212">
        <v>358</v>
      </c>
      <c r="I332" s="215">
        <v>2687</v>
      </c>
      <c r="J332" s="212">
        <v>139</v>
      </c>
      <c r="K332" s="215">
        <v>7680</v>
      </c>
      <c r="L332" s="213">
        <v>0.9759817003431186</v>
      </c>
      <c r="M332" s="207"/>
      <c r="N332" s="214">
        <v>69</v>
      </c>
      <c r="O332" s="212">
        <v>11</v>
      </c>
      <c r="P332" s="212">
        <v>99</v>
      </c>
      <c r="Q332" s="212">
        <v>10</v>
      </c>
      <c r="R332" s="212">
        <v>189</v>
      </c>
      <c r="S332" s="213">
        <v>2.4018299656881435E-2</v>
      </c>
      <c r="T332" s="207"/>
      <c r="U332" s="216">
        <v>7869</v>
      </c>
    </row>
    <row r="333" spans="1:21" ht="23.25" customHeight="1">
      <c r="A333" s="365"/>
      <c r="B333" s="366"/>
      <c r="C333" s="367"/>
      <c r="D333" s="368"/>
      <c r="E333" s="369"/>
      <c r="F333" s="366"/>
      <c r="G333" s="367"/>
      <c r="H333" s="368"/>
      <c r="I333" s="368"/>
      <c r="J333" s="368"/>
      <c r="K333" s="368"/>
      <c r="L333" s="370"/>
      <c r="M333" s="366"/>
      <c r="N333" s="367"/>
      <c r="O333" s="368"/>
      <c r="P333" s="368"/>
      <c r="Q333" s="368"/>
      <c r="R333" s="368"/>
      <c r="S333" s="370"/>
      <c r="T333" s="366"/>
      <c r="U333" s="365"/>
    </row>
    <row r="334" spans="1:21" ht="23.25" customHeight="1">
      <c r="A334" s="371" t="s">
        <v>469</v>
      </c>
      <c r="B334" s="372"/>
      <c r="C334" s="373">
        <v>1632</v>
      </c>
      <c r="D334" s="374">
        <v>-139</v>
      </c>
      <c r="E334" s="375">
        <v>-8.5199999999999998E-2</v>
      </c>
      <c r="F334" s="372"/>
      <c r="G334" s="376">
        <v>879</v>
      </c>
      <c r="H334" s="374">
        <v>54</v>
      </c>
      <c r="I334" s="374">
        <v>460</v>
      </c>
      <c r="J334" s="374">
        <v>26</v>
      </c>
      <c r="K334" s="377">
        <v>1419</v>
      </c>
      <c r="L334" s="375">
        <v>0.95043536503683856</v>
      </c>
      <c r="M334" s="372"/>
      <c r="N334" s="376">
        <v>23</v>
      </c>
      <c r="O334" s="374">
        <v>3</v>
      </c>
      <c r="P334" s="374">
        <v>45</v>
      </c>
      <c r="Q334" s="374">
        <v>3</v>
      </c>
      <c r="R334" s="374">
        <v>74</v>
      </c>
      <c r="S334" s="375">
        <v>4.9564634963161422E-2</v>
      </c>
      <c r="T334" s="372"/>
      <c r="U334" s="165">
        <v>1493</v>
      </c>
    </row>
    <row r="335" spans="1:21" ht="23.25" customHeight="1">
      <c r="A335" s="371" t="s">
        <v>470</v>
      </c>
      <c r="B335" s="372"/>
      <c r="C335" s="373">
        <v>1007</v>
      </c>
      <c r="D335" s="374">
        <v>473</v>
      </c>
      <c r="E335" s="375">
        <v>0.46970000000000001</v>
      </c>
      <c r="F335" s="372"/>
      <c r="G335" s="376">
        <v>673</v>
      </c>
      <c r="H335" s="374">
        <v>102</v>
      </c>
      <c r="I335" s="374">
        <v>610</v>
      </c>
      <c r="J335" s="374">
        <v>71</v>
      </c>
      <c r="K335" s="377">
        <v>1456</v>
      </c>
      <c r="L335" s="375">
        <v>0.98378378378378373</v>
      </c>
      <c r="M335" s="372"/>
      <c r="N335" s="376">
        <v>7</v>
      </c>
      <c r="O335" s="374">
        <v>3</v>
      </c>
      <c r="P335" s="374">
        <v>8</v>
      </c>
      <c r="Q335" s="374">
        <v>6</v>
      </c>
      <c r="R335" s="374">
        <v>24</v>
      </c>
      <c r="S335" s="375">
        <v>1.6216216216216217E-2</v>
      </c>
      <c r="T335" s="372"/>
      <c r="U335" s="165">
        <v>1480</v>
      </c>
    </row>
    <row r="336" spans="1:21" ht="23.25" customHeight="1">
      <c r="A336" s="371" t="s">
        <v>471</v>
      </c>
      <c r="B336" s="372"/>
      <c r="C336" s="376">
        <v>875</v>
      </c>
      <c r="D336" s="374">
        <v>319</v>
      </c>
      <c r="E336" s="375">
        <v>0.36459999999999998</v>
      </c>
      <c r="F336" s="372"/>
      <c r="G336" s="376">
        <v>713</v>
      </c>
      <c r="H336" s="374">
        <v>64</v>
      </c>
      <c r="I336" s="374">
        <v>338</v>
      </c>
      <c r="J336" s="374">
        <v>18</v>
      </c>
      <c r="K336" s="377">
        <v>1133</v>
      </c>
      <c r="L336" s="375">
        <v>0.9489112227805695</v>
      </c>
      <c r="M336" s="372"/>
      <c r="N336" s="376">
        <v>34</v>
      </c>
      <c r="O336" s="374">
        <v>4</v>
      </c>
      <c r="P336" s="374">
        <v>22</v>
      </c>
      <c r="Q336" s="374">
        <v>1</v>
      </c>
      <c r="R336" s="374">
        <v>61</v>
      </c>
      <c r="S336" s="375">
        <v>5.108877721943049E-2</v>
      </c>
      <c r="T336" s="372"/>
      <c r="U336" s="165">
        <v>1194</v>
      </c>
    </row>
    <row r="337" spans="1:21" ht="23.25" customHeight="1">
      <c r="A337" s="371" t="s">
        <v>472</v>
      </c>
      <c r="B337" s="372"/>
      <c r="C337" s="376">
        <v>735</v>
      </c>
      <c r="D337" s="374">
        <v>-73</v>
      </c>
      <c r="E337" s="375">
        <v>-9.9299999999999999E-2</v>
      </c>
      <c r="F337" s="372"/>
      <c r="G337" s="376">
        <v>311</v>
      </c>
      <c r="H337" s="374">
        <v>29</v>
      </c>
      <c r="I337" s="374">
        <v>300</v>
      </c>
      <c r="J337" s="374">
        <v>11</v>
      </c>
      <c r="K337" s="374">
        <v>651</v>
      </c>
      <c r="L337" s="375">
        <v>0.9833836858006042</v>
      </c>
      <c r="M337" s="372"/>
      <c r="N337" s="376">
        <v>1</v>
      </c>
      <c r="O337" s="374"/>
      <c r="P337" s="374">
        <v>10</v>
      </c>
      <c r="Q337" s="374"/>
      <c r="R337" s="374">
        <v>11</v>
      </c>
      <c r="S337" s="375">
        <v>1.6616314199395771E-2</v>
      </c>
      <c r="T337" s="372"/>
      <c r="U337" s="378">
        <v>662</v>
      </c>
    </row>
    <row r="338" spans="1:21" ht="23.25" customHeight="1">
      <c r="A338" s="371" t="s">
        <v>473</v>
      </c>
      <c r="B338" s="372"/>
      <c r="C338" s="376">
        <v>449</v>
      </c>
      <c r="D338" s="374">
        <v>-90</v>
      </c>
      <c r="E338" s="375">
        <v>-0.20039999999999999</v>
      </c>
      <c r="F338" s="372"/>
      <c r="G338" s="376">
        <v>244</v>
      </c>
      <c r="H338" s="374">
        <v>14</v>
      </c>
      <c r="I338" s="374">
        <v>96</v>
      </c>
      <c r="J338" s="374"/>
      <c r="K338" s="374">
        <v>354</v>
      </c>
      <c r="L338" s="375">
        <v>0.98607242339832868</v>
      </c>
      <c r="M338" s="372"/>
      <c r="N338" s="376">
        <v>2</v>
      </c>
      <c r="O338" s="374"/>
      <c r="P338" s="374">
        <v>3</v>
      </c>
      <c r="Q338" s="374"/>
      <c r="R338" s="374">
        <v>5</v>
      </c>
      <c r="S338" s="375">
        <v>1.3927576601671311E-2</v>
      </c>
      <c r="T338" s="372"/>
      <c r="U338" s="378">
        <v>359</v>
      </c>
    </row>
    <row r="339" spans="1:21" ht="23.25" customHeight="1">
      <c r="A339" s="371" t="s">
        <v>474</v>
      </c>
      <c r="B339" s="372"/>
      <c r="C339" s="376">
        <v>421</v>
      </c>
      <c r="D339" s="374">
        <v>-62</v>
      </c>
      <c r="E339" s="375">
        <v>-0.14729999999999999</v>
      </c>
      <c r="F339" s="372"/>
      <c r="G339" s="376">
        <v>168</v>
      </c>
      <c r="H339" s="374">
        <v>12</v>
      </c>
      <c r="I339" s="374">
        <v>176</v>
      </c>
      <c r="J339" s="374">
        <v>1</v>
      </c>
      <c r="K339" s="374">
        <v>357</v>
      </c>
      <c r="L339" s="375">
        <v>0.99442896935933145</v>
      </c>
      <c r="M339" s="372"/>
      <c r="N339" s="376"/>
      <c r="O339" s="374">
        <v>1</v>
      </c>
      <c r="P339" s="374">
        <v>1</v>
      </c>
      <c r="Q339" s="374"/>
      <c r="R339" s="374">
        <v>2</v>
      </c>
      <c r="S339" s="375">
        <v>5.5710306406685237E-3</v>
      </c>
      <c r="T339" s="372"/>
      <c r="U339" s="378">
        <v>359</v>
      </c>
    </row>
    <row r="340" spans="1:21" ht="23.25" customHeight="1">
      <c r="A340" s="371" t="s">
        <v>475</v>
      </c>
      <c r="B340" s="372"/>
      <c r="C340" s="376">
        <v>330</v>
      </c>
      <c r="D340" s="374">
        <v>101</v>
      </c>
      <c r="E340" s="375">
        <v>0.30609999999999998</v>
      </c>
      <c r="F340" s="372"/>
      <c r="G340" s="376">
        <v>266</v>
      </c>
      <c r="H340" s="374">
        <v>14</v>
      </c>
      <c r="I340" s="374">
        <v>147</v>
      </c>
      <c r="J340" s="374">
        <v>3</v>
      </c>
      <c r="K340" s="374">
        <v>430</v>
      </c>
      <c r="L340" s="375">
        <v>0.99767981438515074</v>
      </c>
      <c r="M340" s="372"/>
      <c r="N340" s="376"/>
      <c r="O340" s="374"/>
      <c r="P340" s="374">
        <v>1</v>
      </c>
      <c r="Q340" s="374"/>
      <c r="R340" s="374">
        <v>1</v>
      </c>
      <c r="S340" s="375">
        <v>2.3201856148491878E-3</v>
      </c>
      <c r="T340" s="372"/>
      <c r="U340" s="378">
        <v>431</v>
      </c>
    </row>
    <row r="341" spans="1:21" ht="23.25" customHeight="1">
      <c r="A341" s="371" t="s">
        <v>476</v>
      </c>
      <c r="B341" s="372"/>
      <c r="C341" s="376">
        <v>301</v>
      </c>
      <c r="D341" s="374">
        <v>82</v>
      </c>
      <c r="E341" s="375">
        <v>0.27239999999999998</v>
      </c>
      <c r="F341" s="372"/>
      <c r="G341" s="376">
        <v>201</v>
      </c>
      <c r="H341" s="374">
        <v>44</v>
      </c>
      <c r="I341" s="374">
        <v>124</v>
      </c>
      <c r="J341" s="374">
        <v>6</v>
      </c>
      <c r="K341" s="374">
        <v>375</v>
      </c>
      <c r="L341" s="375">
        <v>0.97911227154046998</v>
      </c>
      <c r="M341" s="372"/>
      <c r="N341" s="376">
        <v>1</v>
      </c>
      <c r="O341" s="374"/>
      <c r="P341" s="374">
        <v>7</v>
      </c>
      <c r="Q341" s="374"/>
      <c r="R341" s="374">
        <v>8</v>
      </c>
      <c r="S341" s="375">
        <v>2.088772845953003E-2</v>
      </c>
      <c r="T341" s="372"/>
      <c r="U341" s="378">
        <v>383</v>
      </c>
    </row>
    <row r="342" spans="1:21" ht="23.25" customHeight="1">
      <c r="A342" s="371" t="s">
        <v>477</v>
      </c>
      <c r="B342" s="372"/>
      <c r="C342" s="376">
        <v>265</v>
      </c>
      <c r="D342" s="374">
        <v>112</v>
      </c>
      <c r="E342" s="375">
        <v>0.42259999999999998</v>
      </c>
      <c r="F342" s="372"/>
      <c r="G342" s="376">
        <v>337</v>
      </c>
      <c r="H342" s="374"/>
      <c r="I342" s="374">
        <v>38</v>
      </c>
      <c r="J342" s="374"/>
      <c r="K342" s="374">
        <v>375</v>
      </c>
      <c r="L342" s="375">
        <v>0.9946949602122015</v>
      </c>
      <c r="M342" s="372"/>
      <c r="N342" s="376">
        <v>1</v>
      </c>
      <c r="O342" s="374"/>
      <c r="P342" s="374">
        <v>1</v>
      </c>
      <c r="Q342" s="374"/>
      <c r="R342" s="374">
        <v>2</v>
      </c>
      <c r="S342" s="375">
        <v>5.3050397877984091E-3</v>
      </c>
      <c r="T342" s="372"/>
      <c r="U342" s="378">
        <v>377</v>
      </c>
    </row>
    <row r="343" spans="1:21" ht="23.25" customHeight="1">
      <c r="A343" s="371" t="s">
        <v>478</v>
      </c>
      <c r="B343" s="372"/>
      <c r="C343" s="376">
        <v>234</v>
      </c>
      <c r="D343" s="374">
        <v>78</v>
      </c>
      <c r="E343" s="375">
        <v>0.33329999999999999</v>
      </c>
      <c r="F343" s="372"/>
      <c r="G343" s="376">
        <v>200</v>
      </c>
      <c r="H343" s="374">
        <v>13</v>
      </c>
      <c r="I343" s="374">
        <v>97</v>
      </c>
      <c r="J343" s="374">
        <v>2</v>
      </c>
      <c r="K343" s="374">
        <v>312</v>
      </c>
      <c r="L343" s="375">
        <v>1</v>
      </c>
      <c r="M343" s="372"/>
      <c r="N343" s="376"/>
      <c r="O343" s="374"/>
      <c r="P343" s="374"/>
      <c r="Q343" s="374"/>
      <c r="R343" s="374">
        <v>0</v>
      </c>
      <c r="S343" s="375">
        <v>0</v>
      </c>
      <c r="T343" s="372"/>
      <c r="U343" s="378">
        <v>312</v>
      </c>
    </row>
    <row r="344" spans="1:21" ht="23.25" customHeight="1">
      <c r="A344" s="371" t="s">
        <v>479</v>
      </c>
      <c r="B344" s="372"/>
      <c r="C344" s="376">
        <v>164</v>
      </c>
      <c r="D344" s="374">
        <v>-47</v>
      </c>
      <c r="E344" s="375">
        <v>-0.28660000000000002</v>
      </c>
      <c r="F344" s="372"/>
      <c r="G344" s="376">
        <v>54</v>
      </c>
      <c r="H344" s="374"/>
      <c r="I344" s="374">
        <v>63</v>
      </c>
      <c r="J344" s="374"/>
      <c r="K344" s="374">
        <v>117</v>
      </c>
      <c r="L344" s="375">
        <v>1</v>
      </c>
      <c r="M344" s="372"/>
      <c r="N344" s="376"/>
      <c r="O344" s="374"/>
      <c r="P344" s="374"/>
      <c r="Q344" s="374"/>
      <c r="R344" s="374">
        <v>0</v>
      </c>
      <c r="S344" s="375">
        <v>0</v>
      </c>
      <c r="T344" s="372"/>
      <c r="U344" s="378">
        <v>117</v>
      </c>
    </row>
    <row r="345" spans="1:21" ht="23.25" customHeight="1">
      <c r="A345" s="371" t="s">
        <v>480</v>
      </c>
      <c r="B345" s="372"/>
      <c r="C345" s="376">
        <v>144</v>
      </c>
      <c r="D345" s="374">
        <v>55</v>
      </c>
      <c r="E345" s="375">
        <v>0.38190000000000002</v>
      </c>
      <c r="F345" s="372"/>
      <c r="G345" s="376">
        <v>136</v>
      </c>
      <c r="H345" s="374">
        <v>9</v>
      </c>
      <c r="I345" s="374">
        <v>53</v>
      </c>
      <c r="J345" s="374">
        <v>1</v>
      </c>
      <c r="K345" s="374">
        <v>199</v>
      </c>
      <c r="L345" s="375">
        <v>1</v>
      </c>
      <c r="M345" s="372"/>
      <c r="N345" s="376"/>
      <c r="O345" s="374"/>
      <c r="P345" s="374"/>
      <c r="Q345" s="374"/>
      <c r="R345" s="374">
        <v>0</v>
      </c>
      <c r="S345" s="375">
        <v>0</v>
      </c>
      <c r="T345" s="372"/>
      <c r="U345" s="378">
        <v>199</v>
      </c>
    </row>
    <row r="346" spans="1:21" ht="23.25" customHeight="1">
      <c r="A346" s="371" t="s">
        <v>481</v>
      </c>
      <c r="B346" s="372"/>
      <c r="C346" s="376">
        <v>110</v>
      </c>
      <c r="D346" s="374">
        <v>44</v>
      </c>
      <c r="E346" s="375">
        <v>0.4</v>
      </c>
      <c r="F346" s="372"/>
      <c r="G346" s="376">
        <v>79</v>
      </c>
      <c r="H346" s="374"/>
      <c r="I346" s="374">
        <v>75</v>
      </c>
      <c r="J346" s="374"/>
      <c r="K346" s="374">
        <v>154</v>
      </c>
      <c r="L346" s="375">
        <v>1</v>
      </c>
      <c r="M346" s="372"/>
      <c r="N346" s="376"/>
      <c r="O346" s="374"/>
      <c r="P346" s="374"/>
      <c r="Q346" s="374"/>
      <c r="R346" s="374">
        <v>0</v>
      </c>
      <c r="S346" s="375">
        <v>0</v>
      </c>
      <c r="T346" s="372"/>
      <c r="U346" s="378">
        <v>154</v>
      </c>
    </row>
    <row r="347" spans="1:21" ht="23.25" customHeight="1">
      <c r="A347" s="371" t="s">
        <v>482</v>
      </c>
      <c r="B347" s="372"/>
      <c r="C347" s="376">
        <v>69</v>
      </c>
      <c r="D347" s="374">
        <v>55</v>
      </c>
      <c r="E347" s="375">
        <v>0.79710000000000003</v>
      </c>
      <c r="F347" s="372"/>
      <c r="G347" s="376">
        <v>89</v>
      </c>
      <c r="H347" s="374">
        <v>1</v>
      </c>
      <c r="I347" s="374">
        <v>33</v>
      </c>
      <c r="J347" s="374"/>
      <c r="K347" s="374">
        <v>123</v>
      </c>
      <c r="L347" s="375">
        <v>0.99193548387096764</v>
      </c>
      <c r="M347" s="372"/>
      <c r="N347" s="376"/>
      <c r="O347" s="374"/>
      <c r="P347" s="374">
        <v>1</v>
      </c>
      <c r="Q347" s="374"/>
      <c r="R347" s="374">
        <v>1</v>
      </c>
      <c r="S347" s="375">
        <v>8.0645161290322578E-3</v>
      </c>
      <c r="T347" s="372"/>
      <c r="U347" s="378">
        <v>124</v>
      </c>
    </row>
    <row r="348" spans="1:21" ht="23.25" customHeight="1">
      <c r="A348" s="371" t="s">
        <v>483</v>
      </c>
      <c r="B348" s="372"/>
      <c r="C348" s="376">
        <v>45</v>
      </c>
      <c r="D348" s="374">
        <v>49</v>
      </c>
      <c r="E348" s="375">
        <v>1.0889</v>
      </c>
      <c r="F348" s="372"/>
      <c r="G348" s="376">
        <v>63</v>
      </c>
      <c r="H348" s="374"/>
      <c r="I348" s="374">
        <v>31</v>
      </c>
      <c r="J348" s="374"/>
      <c r="K348" s="374">
        <v>94</v>
      </c>
      <c r="L348" s="375">
        <v>1</v>
      </c>
      <c r="M348" s="372"/>
      <c r="N348" s="376"/>
      <c r="O348" s="374"/>
      <c r="P348" s="374"/>
      <c r="Q348" s="374"/>
      <c r="R348" s="374">
        <v>0</v>
      </c>
      <c r="S348" s="375">
        <v>0</v>
      </c>
      <c r="T348" s="372"/>
      <c r="U348" s="378">
        <v>94</v>
      </c>
    </row>
    <row r="349" spans="1:21" ht="23.25" customHeight="1">
      <c r="A349" s="371" t="s">
        <v>484</v>
      </c>
      <c r="B349" s="372"/>
      <c r="C349" s="376">
        <v>72</v>
      </c>
      <c r="D349" s="374">
        <v>-13</v>
      </c>
      <c r="E349" s="375">
        <v>-0.18060000000000001</v>
      </c>
      <c r="F349" s="372"/>
      <c r="G349" s="376">
        <v>29</v>
      </c>
      <c r="H349" s="374"/>
      <c r="I349" s="374">
        <v>30</v>
      </c>
      <c r="J349" s="374"/>
      <c r="K349" s="374">
        <v>59</v>
      </c>
      <c r="L349" s="375">
        <v>1</v>
      </c>
      <c r="M349" s="372"/>
      <c r="N349" s="376"/>
      <c r="O349" s="374"/>
      <c r="P349" s="374"/>
      <c r="Q349" s="374"/>
      <c r="R349" s="374">
        <v>0</v>
      </c>
      <c r="S349" s="375">
        <v>0</v>
      </c>
      <c r="T349" s="372"/>
      <c r="U349" s="378">
        <v>59</v>
      </c>
    </row>
    <row r="350" spans="1:21" ht="23.25" customHeight="1">
      <c r="A350" s="371" t="s">
        <v>485</v>
      </c>
      <c r="B350" s="372"/>
      <c r="C350" s="376">
        <v>93</v>
      </c>
      <c r="D350" s="374">
        <v>-21</v>
      </c>
      <c r="E350" s="375">
        <v>-0.2258</v>
      </c>
      <c r="F350" s="372"/>
      <c r="G350" s="376">
        <v>54</v>
      </c>
      <c r="H350" s="374">
        <v>2</v>
      </c>
      <c r="I350" s="374">
        <v>16</v>
      </c>
      <c r="J350" s="374"/>
      <c r="K350" s="374">
        <v>72</v>
      </c>
      <c r="L350" s="375">
        <v>1</v>
      </c>
      <c r="M350" s="372"/>
      <c r="N350" s="376"/>
      <c r="O350" s="374"/>
      <c r="P350" s="374"/>
      <c r="Q350" s="374"/>
      <c r="R350" s="374">
        <v>0</v>
      </c>
      <c r="S350" s="375">
        <v>0</v>
      </c>
      <c r="T350" s="372"/>
      <c r="U350" s="378">
        <v>72</v>
      </c>
    </row>
    <row r="351" spans="1:21" ht="23.25" customHeight="1">
      <c r="A351" s="365"/>
      <c r="B351" s="366"/>
      <c r="C351" s="367"/>
      <c r="D351" s="368"/>
      <c r="E351" s="369"/>
      <c r="F351" s="366"/>
      <c r="G351" s="367"/>
      <c r="H351" s="368"/>
      <c r="I351" s="368"/>
      <c r="J351" s="368"/>
      <c r="K351" s="368"/>
      <c r="L351" s="370"/>
      <c r="M351" s="366"/>
      <c r="N351" s="367"/>
      <c r="O351" s="368"/>
      <c r="P351" s="368"/>
      <c r="Q351" s="368"/>
      <c r="R351" s="368"/>
      <c r="S351" s="370"/>
      <c r="T351" s="366"/>
      <c r="U351" s="365"/>
    </row>
    <row r="352" spans="1:21" ht="23.25" customHeight="1">
      <c r="A352" s="210" t="s">
        <v>138</v>
      </c>
      <c r="B352" s="207"/>
      <c r="C352" s="211">
        <v>3019</v>
      </c>
      <c r="D352" s="215">
        <v>-1338</v>
      </c>
      <c r="E352" s="213">
        <v>-0.44319999999999998</v>
      </c>
      <c r="F352" s="207"/>
      <c r="G352" s="214">
        <v>521</v>
      </c>
      <c r="H352" s="212">
        <v>25</v>
      </c>
      <c r="I352" s="215">
        <v>1034</v>
      </c>
      <c r="J352" s="212">
        <v>27</v>
      </c>
      <c r="K352" s="215">
        <v>1607</v>
      </c>
      <c r="L352" s="213">
        <v>0.95597858417608561</v>
      </c>
      <c r="M352" s="207"/>
      <c r="N352" s="214">
        <v>24</v>
      </c>
      <c r="O352" s="212">
        <v>4</v>
      </c>
      <c r="P352" s="212">
        <v>43</v>
      </c>
      <c r="Q352" s="212">
        <v>3</v>
      </c>
      <c r="R352" s="212">
        <v>74</v>
      </c>
      <c r="S352" s="213">
        <v>4.4021415823914341E-2</v>
      </c>
      <c r="T352" s="207"/>
      <c r="U352" s="216">
        <v>1681</v>
      </c>
    </row>
    <row r="353" spans="1:21" ht="23.25" customHeight="1">
      <c r="A353" s="365"/>
      <c r="B353" s="366"/>
      <c r="C353" s="367"/>
      <c r="D353" s="368"/>
      <c r="E353" s="369"/>
      <c r="F353" s="366"/>
      <c r="G353" s="367"/>
      <c r="H353" s="368"/>
      <c r="I353" s="368"/>
      <c r="J353" s="368"/>
      <c r="K353" s="368"/>
      <c r="L353" s="370"/>
      <c r="M353" s="366"/>
      <c r="N353" s="367"/>
      <c r="O353" s="368"/>
      <c r="P353" s="368"/>
      <c r="Q353" s="368"/>
      <c r="R353" s="368"/>
      <c r="S353" s="370"/>
      <c r="T353" s="366"/>
      <c r="U353" s="365"/>
    </row>
    <row r="354" spans="1:21" ht="23.25" customHeight="1">
      <c r="A354" s="371" t="s">
        <v>486</v>
      </c>
      <c r="B354" s="372"/>
      <c r="C354" s="376">
        <v>150</v>
      </c>
      <c r="D354" s="374">
        <v>-129</v>
      </c>
      <c r="E354" s="375">
        <v>-0.86</v>
      </c>
      <c r="F354" s="372"/>
      <c r="G354" s="376"/>
      <c r="H354" s="374"/>
      <c r="I354" s="374"/>
      <c r="J354" s="374">
        <v>19</v>
      </c>
      <c r="K354" s="374">
        <v>19</v>
      </c>
      <c r="L354" s="375">
        <v>0.90476190476190477</v>
      </c>
      <c r="M354" s="372"/>
      <c r="N354" s="376"/>
      <c r="O354" s="374"/>
      <c r="P354" s="374"/>
      <c r="Q354" s="374">
        <v>2</v>
      </c>
      <c r="R354" s="374">
        <v>2</v>
      </c>
      <c r="S354" s="375">
        <v>9.5238095238095233E-2</v>
      </c>
      <c r="T354" s="372"/>
      <c r="U354" s="378">
        <v>21</v>
      </c>
    </row>
    <row r="355" spans="1:21" ht="23.25" customHeight="1">
      <c r="A355" s="371" t="s">
        <v>487</v>
      </c>
      <c r="B355" s="372"/>
      <c r="C355" s="373">
        <v>2561</v>
      </c>
      <c r="D355" s="377">
        <v>-1206</v>
      </c>
      <c r="E355" s="375">
        <v>-0.47089999999999999</v>
      </c>
      <c r="F355" s="372"/>
      <c r="G355" s="376">
        <v>379</v>
      </c>
      <c r="H355" s="374">
        <v>25</v>
      </c>
      <c r="I355" s="374">
        <v>872</v>
      </c>
      <c r="J355" s="374">
        <v>8</v>
      </c>
      <c r="K355" s="377">
        <v>1284</v>
      </c>
      <c r="L355" s="375">
        <v>0.94760147601476019</v>
      </c>
      <c r="M355" s="372"/>
      <c r="N355" s="376">
        <v>24</v>
      </c>
      <c r="O355" s="374">
        <v>4</v>
      </c>
      <c r="P355" s="374">
        <v>42</v>
      </c>
      <c r="Q355" s="374">
        <v>1</v>
      </c>
      <c r="R355" s="374">
        <v>71</v>
      </c>
      <c r="S355" s="375">
        <v>5.239852398523985E-2</v>
      </c>
      <c r="T355" s="372"/>
      <c r="U355" s="165">
        <v>1355</v>
      </c>
    </row>
    <row r="356" spans="1:21" ht="23.25" customHeight="1">
      <c r="A356" s="371" t="s">
        <v>488</v>
      </c>
      <c r="B356" s="372"/>
      <c r="C356" s="376">
        <v>156</v>
      </c>
      <c r="D356" s="374">
        <v>-32</v>
      </c>
      <c r="E356" s="375">
        <v>-0.2051</v>
      </c>
      <c r="F356" s="372"/>
      <c r="G356" s="376">
        <v>54</v>
      </c>
      <c r="H356" s="374"/>
      <c r="I356" s="374">
        <v>70</v>
      </c>
      <c r="J356" s="374"/>
      <c r="K356" s="374">
        <v>124</v>
      </c>
      <c r="L356" s="375">
        <v>1</v>
      </c>
      <c r="M356" s="372"/>
      <c r="N356" s="376"/>
      <c r="O356" s="374"/>
      <c r="P356" s="374"/>
      <c r="Q356" s="374"/>
      <c r="R356" s="374">
        <v>0</v>
      </c>
      <c r="S356" s="375">
        <v>0</v>
      </c>
      <c r="T356" s="372"/>
      <c r="U356" s="378">
        <v>124</v>
      </c>
    </row>
    <row r="357" spans="1:21" ht="23.25" customHeight="1">
      <c r="A357" s="371" t="s">
        <v>489</v>
      </c>
      <c r="B357" s="372"/>
      <c r="C357" s="376">
        <v>152</v>
      </c>
      <c r="D357" s="374">
        <v>29</v>
      </c>
      <c r="E357" s="375">
        <v>0.1908</v>
      </c>
      <c r="F357" s="372"/>
      <c r="G357" s="376">
        <v>88</v>
      </c>
      <c r="H357" s="374"/>
      <c r="I357" s="374">
        <v>92</v>
      </c>
      <c r="J357" s="374"/>
      <c r="K357" s="374">
        <v>180</v>
      </c>
      <c r="L357" s="375">
        <v>0.99447513812154698</v>
      </c>
      <c r="M357" s="372"/>
      <c r="N357" s="376"/>
      <c r="O357" s="374"/>
      <c r="P357" s="374">
        <v>1</v>
      </c>
      <c r="Q357" s="374"/>
      <c r="R357" s="374">
        <v>1</v>
      </c>
      <c r="S357" s="375">
        <v>5.5248618784530393E-3</v>
      </c>
      <c r="T357" s="372"/>
      <c r="U357" s="378">
        <v>181</v>
      </c>
    </row>
    <row r="358" spans="1:21" ht="23.25" customHeight="1">
      <c r="A358" s="365"/>
      <c r="B358" s="366"/>
      <c r="C358" s="367"/>
      <c r="D358" s="368"/>
      <c r="E358" s="369"/>
      <c r="F358" s="366"/>
      <c r="G358" s="367"/>
      <c r="H358" s="368"/>
      <c r="I358" s="368"/>
      <c r="J358" s="368"/>
      <c r="K358" s="368"/>
      <c r="L358" s="370"/>
      <c r="M358" s="366"/>
      <c r="N358" s="367"/>
      <c r="O358" s="368"/>
      <c r="P358" s="368"/>
      <c r="Q358" s="368"/>
      <c r="R358" s="368"/>
      <c r="S358" s="370"/>
      <c r="T358" s="366"/>
      <c r="U358" s="365"/>
    </row>
    <row r="359" spans="1:21" ht="23.25" customHeight="1">
      <c r="A359" s="210" t="s">
        <v>139</v>
      </c>
      <c r="B359" s="207"/>
      <c r="C359" s="211">
        <v>2415</v>
      </c>
      <c r="D359" s="212">
        <v>-84</v>
      </c>
      <c r="E359" s="213">
        <v>-3.4799999999999998E-2</v>
      </c>
      <c r="F359" s="207"/>
      <c r="G359" s="214">
        <v>392</v>
      </c>
      <c r="H359" s="212">
        <v>56</v>
      </c>
      <c r="I359" s="212">
        <v>949</v>
      </c>
      <c r="J359" s="212">
        <v>61</v>
      </c>
      <c r="K359" s="215">
        <v>1458</v>
      </c>
      <c r="L359" s="213">
        <v>0.62548262548262545</v>
      </c>
      <c r="M359" s="207"/>
      <c r="N359" s="214">
        <v>230</v>
      </c>
      <c r="O359" s="212">
        <v>26</v>
      </c>
      <c r="P359" s="212">
        <v>576</v>
      </c>
      <c r="Q359" s="212">
        <v>41</v>
      </c>
      <c r="R359" s="212">
        <v>873</v>
      </c>
      <c r="S359" s="213">
        <v>0.37451737451737449</v>
      </c>
      <c r="T359" s="207"/>
      <c r="U359" s="216">
        <v>2331</v>
      </c>
    </row>
    <row r="360" spans="1:21" ht="23.25" customHeight="1">
      <c r="A360" s="365"/>
      <c r="B360" s="366"/>
      <c r="C360" s="367"/>
      <c r="D360" s="368"/>
      <c r="E360" s="369"/>
      <c r="F360" s="366"/>
      <c r="G360" s="367"/>
      <c r="H360" s="368"/>
      <c r="I360" s="368"/>
      <c r="J360" s="368"/>
      <c r="K360" s="368"/>
      <c r="L360" s="370"/>
      <c r="M360" s="366"/>
      <c r="N360" s="367"/>
      <c r="O360" s="368"/>
      <c r="P360" s="368"/>
      <c r="Q360" s="368"/>
      <c r="R360" s="368"/>
      <c r="S360" s="370"/>
      <c r="T360" s="366"/>
      <c r="U360" s="365"/>
    </row>
    <row r="361" spans="1:21" ht="23.25" customHeight="1">
      <c r="A361" s="371" t="s">
        <v>490</v>
      </c>
      <c r="B361" s="372"/>
      <c r="C361" s="373">
        <v>1267</v>
      </c>
      <c r="D361" s="374">
        <v>75</v>
      </c>
      <c r="E361" s="375">
        <v>5.9200000000000003E-2</v>
      </c>
      <c r="F361" s="372"/>
      <c r="G361" s="376">
        <v>190</v>
      </c>
      <c r="H361" s="374"/>
      <c r="I361" s="374">
        <v>359</v>
      </c>
      <c r="J361" s="374"/>
      <c r="K361" s="374">
        <v>549</v>
      </c>
      <c r="L361" s="375">
        <v>0.40909090909090906</v>
      </c>
      <c r="M361" s="372"/>
      <c r="N361" s="376">
        <v>230</v>
      </c>
      <c r="O361" s="374"/>
      <c r="P361" s="374">
        <v>563</v>
      </c>
      <c r="Q361" s="374"/>
      <c r="R361" s="374">
        <v>793</v>
      </c>
      <c r="S361" s="375">
        <v>0.59090909090909094</v>
      </c>
      <c r="T361" s="372"/>
      <c r="U361" s="165">
        <v>1342</v>
      </c>
    </row>
    <row r="362" spans="1:21" ht="23.25" customHeight="1">
      <c r="A362" s="371" t="s">
        <v>491</v>
      </c>
      <c r="B362" s="372"/>
      <c r="C362" s="376">
        <v>369</v>
      </c>
      <c r="D362" s="374">
        <v>-92</v>
      </c>
      <c r="E362" s="375">
        <v>-0.24929999999999999</v>
      </c>
      <c r="F362" s="372"/>
      <c r="G362" s="376">
        <v>87</v>
      </c>
      <c r="H362" s="374"/>
      <c r="I362" s="374">
        <v>180</v>
      </c>
      <c r="J362" s="374"/>
      <c r="K362" s="374">
        <v>267</v>
      </c>
      <c r="L362" s="375">
        <v>0.96389891696750907</v>
      </c>
      <c r="M362" s="372"/>
      <c r="N362" s="376"/>
      <c r="O362" s="374"/>
      <c r="P362" s="374">
        <v>10</v>
      </c>
      <c r="Q362" s="374"/>
      <c r="R362" s="374">
        <v>10</v>
      </c>
      <c r="S362" s="375">
        <v>3.6101083032490974E-2</v>
      </c>
      <c r="T362" s="372"/>
      <c r="U362" s="378">
        <v>277</v>
      </c>
    </row>
    <row r="363" spans="1:21" ht="23.25" customHeight="1">
      <c r="A363" s="371" t="s">
        <v>492</v>
      </c>
      <c r="B363" s="372"/>
      <c r="C363" s="376">
        <v>75</v>
      </c>
      <c r="D363" s="374">
        <v>7</v>
      </c>
      <c r="E363" s="375">
        <v>9.3299999999999994E-2</v>
      </c>
      <c r="F363" s="372"/>
      <c r="G363" s="376">
        <v>31</v>
      </c>
      <c r="H363" s="374"/>
      <c r="I363" s="374">
        <v>48</v>
      </c>
      <c r="J363" s="374"/>
      <c r="K363" s="374">
        <v>79</v>
      </c>
      <c r="L363" s="375">
        <v>0.96341463414634143</v>
      </c>
      <c r="M363" s="372"/>
      <c r="N363" s="376"/>
      <c r="O363" s="374"/>
      <c r="P363" s="374">
        <v>3</v>
      </c>
      <c r="Q363" s="374"/>
      <c r="R363" s="374">
        <v>3</v>
      </c>
      <c r="S363" s="375">
        <v>3.6585365853658541E-2</v>
      </c>
      <c r="T363" s="372"/>
      <c r="U363" s="378">
        <v>82</v>
      </c>
    </row>
    <row r="364" spans="1:21" ht="23.25" customHeight="1">
      <c r="A364" s="371" t="s">
        <v>493</v>
      </c>
      <c r="B364" s="372"/>
      <c r="C364" s="376">
        <v>120</v>
      </c>
      <c r="D364" s="374">
        <v>-50</v>
      </c>
      <c r="E364" s="375">
        <v>-0.41670000000000001</v>
      </c>
      <c r="F364" s="372"/>
      <c r="G364" s="376">
        <v>19</v>
      </c>
      <c r="H364" s="374"/>
      <c r="I364" s="374">
        <v>51</v>
      </c>
      <c r="J364" s="374"/>
      <c r="K364" s="374">
        <v>70</v>
      </c>
      <c r="L364" s="375">
        <v>1</v>
      </c>
      <c r="M364" s="372"/>
      <c r="N364" s="376"/>
      <c r="O364" s="374"/>
      <c r="P364" s="374"/>
      <c r="Q364" s="374"/>
      <c r="R364" s="374">
        <v>0</v>
      </c>
      <c r="S364" s="375">
        <v>0</v>
      </c>
      <c r="T364" s="372"/>
      <c r="U364" s="378">
        <v>70</v>
      </c>
    </row>
    <row r="365" spans="1:21" ht="23.25" customHeight="1">
      <c r="A365" s="371" t="s">
        <v>494</v>
      </c>
      <c r="B365" s="372"/>
      <c r="C365" s="376">
        <v>144</v>
      </c>
      <c r="D365" s="374">
        <v>40</v>
      </c>
      <c r="E365" s="375">
        <v>0.27779999999999999</v>
      </c>
      <c r="F365" s="372"/>
      <c r="G365" s="376"/>
      <c r="H365" s="374">
        <v>56</v>
      </c>
      <c r="I365" s="374"/>
      <c r="J365" s="374">
        <v>61</v>
      </c>
      <c r="K365" s="374">
        <v>117</v>
      </c>
      <c r="L365" s="375">
        <v>0.63586956521739135</v>
      </c>
      <c r="M365" s="372"/>
      <c r="N365" s="376"/>
      <c r="O365" s="374">
        <v>26</v>
      </c>
      <c r="P365" s="374"/>
      <c r="Q365" s="374">
        <v>41</v>
      </c>
      <c r="R365" s="374">
        <v>67</v>
      </c>
      <c r="S365" s="375">
        <v>0.36413043478260865</v>
      </c>
      <c r="T365" s="372"/>
      <c r="U365" s="378">
        <v>184</v>
      </c>
    </row>
    <row r="366" spans="1:21" ht="23.25" customHeight="1">
      <c r="A366" s="371" t="s">
        <v>495</v>
      </c>
      <c r="B366" s="372"/>
      <c r="C366" s="376">
        <v>45</v>
      </c>
      <c r="D366" s="374">
        <v>6</v>
      </c>
      <c r="E366" s="375">
        <v>0.1333</v>
      </c>
      <c r="F366" s="372"/>
      <c r="G366" s="376">
        <v>12</v>
      </c>
      <c r="H366" s="374"/>
      <c r="I366" s="374">
        <v>39</v>
      </c>
      <c r="J366" s="374"/>
      <c r="K366" s="374">
        <v>51</v>
      </c>
      <c r="L366" s="375">
        <v>1</v>
      </c>
      <c r="M366" s="372"/>
      <c r="N366" s="376"/>
      <c r="O366" s="374"/>
      <c r="P366" s="374"/>
      <c r="Q366" s="374"/>
      <c r="R366" s="374">
        <v>0</v>
      </c>
      <c r="S366" s="375">
        <v>0</v>
      </c>
      <c r="T366" s="372"/>
      <c r="U366" s="378">
        <v>51</v>
      </c>
    </row>
    <row r="367" spans="1:21" ht="23.25" customHeight="1">
      <c r="A367" s="371" t="s">
        <v>496</v>
      </c>
      <c r="B367" s="372"/>
      <c r="C367" s="376">
        <v>120</v>
      </c>
      <c r="D367" s="374">
        <v>-22</v>
      </c>
      <c r="E367" s="375">
        <v>-0.18329999999999999</v>
      </c>
      <c r="F367" s="372"/>
      <c r="G367" s="376">
        <v>19</v>
      </c>
      <c r="H367" s="374"/>
      <c r="I367" s="374">
        <v>79</v>
      </c>
      <c r="J367" s="374"/>
      <c r="K367" s="374">
        <v>98</v>
      </c>
      <c r="L367" s="375">
        <v>1</v>
      </c>
      <c r="M367" s="372"/>
      <c r="N367" s="376"/>
      <c r="O367" s="374"/>
      <c r="P367" s="374"/>
      <c r="Q367" s="374"/>
      <c r="R367" s="374">
        <v>0</v>
      </c>
      <c r="S367" s="375">
        <v>0</v>
      </c>
      <c r="T367" s="372"/>
      <c r="U367" s="378">
        <v>98</v>
      </c>
    </row>
    <row r="368" spans="1:21" ht="23.25" customHeight="1">
      <c r="A368" s="371" t="s">
        <v>497</v>
      </c>
      <c r="B368" s="372"/>
      <c r="C368" s="376">
        <v>45</v>
      </c>
      <c r="D368" s="374">
        <v>-3</v>
      </c>
      <c r="E368" s="375">
        <v>-6.6699999999999995E-2</v>
      </c>
      <c r="F368" s="372"/>
      <c r="G368" s="376"/>
      <c r="H368" s="374"/>
      <c r="I368" s="374">
        <v>42</v>
      </c>
      <c r="J368" s="374"/>
      <c r="K368" s="374">
        <v>42</v>
      </c>
      <c r="L368" s="375">
        <v>1</v>
      </c>
      <c r="M368" s="372"/>
      <c r="N368" s="376"/>
      <c r="O368" s="374"/>
      <c r="P368" s="374"/>
      <c r="Q368" s="374"/>
      <c r="R368" s="374">
        <v>0</v>
      </c>
      <c r="S368" s="375">
        <v>0</v>
      </c>
      <c r="T368" s="372"/>
      <c r="U368" s="378">
        <v>42</v>
      </c>
    </row>
    <row r="369" spans="1:21" ht="23.25" customHeight="1">
      <c r="A369" s="371" t="s">
        <v>498</v>
      </c>
      <c r="B369" s="372"/>
      <c r="C369" s="376">
        <v>75</v>
      </c>
      <c r="D369" s="374">
        <v>-24</v>
      </c>
      <c r="E369" s="375">
        <v>-0.32</v>
      </c>
      <c r="F369" s="372"/>
      <c r="G369" s="376">
        <v>10</v>
      </c>
      <c r="H369" s="374"/>
      <c r="I369" s="374">
        <v>41</v>
      </c>
      <c r="J369" s="374"/>
      <c r="K369" s="374">
        <v>51</v>
      </c>
      <c r="L369" s="375">
        <v>1</v>
      </c>
      <c r="M369" s="372"/>
      <c r="N369" s="376"/>
      <c r="O369" s="374"/>
      <c r="P369" s="374"/>
      <c r="Q369" s="374"/>
      <c r="R369" s="374">
        <v>0</v>
      </c>
      <c r="S369" s="375">
        <v>0</v>
      </c>
      <c r="T369" s="372"/>
      <c r="U369" s="378">
        <v>51</v>
      </c>
    </row>
    <row r="370" spans="1:21" ht="23.25" customHeight="1">
      <c r="A370" s="371" t="s">
        <v>499</v>
      </c>
      <c r="B370" s="372"/>
      <c r="C370" s="376">
        <v>45</v>
      </c>
      <c r="D370" s="374">
        <v>7</v>
      </c>
      <c r="E370" s="375">
        <v>0.15559999999999999</v>
      </c>
      <c r="F370" s="372"/>
      <c r="G370" s="376">
        <v>12</v>
      </c>
      <c r="H370" s="374"/>
      <c r="I370" s="374">
        <v>40</v>
      </c>
      <c r="J370" s="374"/>
      <c r="K370" s="374">
        <v>52</v>
      </c>
      <c r="L370" s="375">
        <v>1</v>
      </c>
      <c r="M370" s="372"/>
      <c r="N370" s="376"/>
      <c r="O370" s="374"/>
      <c r="P370" s="374"/>
      <c r="Q370" s="374"/>
      <c r="R370" s="374">
        <v>0</v>
      </c>
      <c r="S370" s="375">
        <v>0</v>
      </c>
      <c r="T370" s="372"/>
      <c r="U370" s="378">
        <v>52</v>
      </c>
    </row>
    <row r="371" spans="1:21" ht="23.25" customHeight="1">
      <c r="A371" s="371" t="s">
        <v>500</v>
      </c>
      <c r="B371" s="372"/>
      <c r="C371" s="376">
        <v>45</v>
      </c>
      <c r="D371" s="374">
        <v>1</v>
      </c>
      <c r="E371" s="375">
        <v>2.2200000000000001E-2</v>
      </c>
      <c r="F371" s="372"/>
      <c r="G371" s="376">
        <v>5</v>
      </c>
      <c r="H371" s="374"/>
      <c r="I371" s="374">
        <v>41</v>
      </c>
      <c r="J371" s="374"/>
      <c r="K371" s="374">
        <v>46</v>
      </c>
      <c r="L371" s="375">
        <v>1</v>
      </c>
      <c r="M371" s="372"/>
      <c r="N371" s="376"/>
      <c r="O371" s="374"/>
      <c r="P371" s="374"/>
      <c r="Q371" s="374"/>
      <c r="R371" s="374">
        <v>0</v>
      </c>
      <c r="S371" s="375">
        <v>0</v>
      </c>
      <c r="T371" s="372"/>
      <c r="U371" s="378">
        <v>46</v>
      </c>
    </row>
    <row r="372" spans="1:21" ht="23.25" customHeight="1">
      <c r="A372" s="371" t="s">
        <v>501</v>
      </c>
      <c r="B372" s="372"/>
      <c r="C372" s="376">
        <v>20</v>
      </c>
      <c r="D372" s="374">
        <v>-5</v>
      </c>
      <c r="E372" s="375">
        <v>-0.25</v>
      </c>
      <c r="F372" s="372"/>
      <c r="G372" s="376">
        <v>2</v>
      </c>
      <c r="H372" s="374"/>
      <c r="I372" s="374">
        <v>13</v>
      </c>
      <c r="J372" s="374"/>
      <c r="K372" s="374">
        <v>15</v>
      </c>
      <c r="L372" s="375">
        <v>1</v>
      </c>
      <c r="M372" s="372"/>
      <c r="N372" s="376"/>
      <c r="O372" s="374"/>
      <c r="P372" s="374"/>
      <c r="Q372" s="374"/>
      <c r="R372" s="374">
        <v>0</v>
      </c>
      <c r="S372" s="375">
        <v>0</v>
      </c>
      <c r="T372" s="372"/>
      <c r="U372" s="378">
        <v>15</v>
      </c>
    </row>
    <row r="373" spans="1:21" ht="23.25" customHeight="1">
      <c r="A373" s="371" t="s">
        <v>502</v>
      </c>
      <c r="B373" s="372"/>
      <c r="C373" s="376">
        <v>45</v>
      </c>
      <c r="D373" s="374">
        <v>-24</v>
      </c>
      <c r="E373" s="375">
        <v>-0.5333</v>
      </c>
      <c r="F373" s="372"/>
      <c r="G373" s="376">
        <v>5</v>
      </c>
      <c r="H373" s="374"/>
      <c r="I373" s="374">
        <v>16</v>
      </c>
      <c r="J373" s="374"/>
      <c r="K373" s="374">
        <v>21</v>
      </c>
      <c r="L373" s="375">
        <v>1</v>
      </c>
      <c r="M373" s="372"/>
      <c r="N373" s="376"/>
      <c r="O373" s="374"/>
      <c r="P373" s="374"/>
      <c r="Q373" s="374"/>
      <c r="R373" s="374">
        <v>0</v>
      </c>
      <c r="S373" s="375">
        <v>0</v>
      </c>
      <c r="T373" s="372"/>
      <c r="U373" s="378">
        <v>21</v>
      </c>
    </row>
    <row r="374" spans="1:21" ht="23.25" customHeight="1">
      <c r="A374" s="365"/>
      <c r="B374" s="366"/>
      <c r="C374" s="367"/>
      <c r="D374" s="368"/>
      <c r="E374" s="369"/>
      <c r="F374" s="366"/>
      <c r="G374" s="367"/>
      <c r="H374" s="368"/>
      <c r="I374" s="368"/>
      <c r="J374" s="368"/>
      <c r="K374" s="368"/>
      <c r="L374" s="370"/>
      <c r="M374" s="366"/>
      <c r="N374" s="367"/>
      <c r="O374" s="368"/>
      <c r="P374" s="368"/>
      <c r="Q374" s="368"/>
      <c r="R374" s="368"/>
      <c r="S374" s="370"/>
      <c r="T374" s="366"/>
      <c r="U374" s="365"/>
    </row>
    <row r="375" spans="1:21" ht="23.25" customHeight="1">
      <c r="A375" s="210" t="s">
        <v>505</v>
      </c>
      <c r="B375" s="207"/>
      <c r="C375" s="211">
        <v>28520</v>
      </c>
      <c r="D375" s="215">
        <v>-8220</v>
      </c>
      <c r="E375" s="213">
        <v>-0.28820000000000001</v>
      </c>
      <c r="F375" s="207"/>
      <c r="G375" s="211">
        <v>1563</v>
      </c>
      <c r="H375" s="212">
        <v>131</v>
      </c>
      <c r="I375" s="215">
        <v>6783</v>
      </c>
      <c r="J375" s="212">
        <v>477</v>
      </c>
      <c r="K375" s="215">
        <v>8954</v>
      </c>
      <c r="L375" s="213">
        <v>0.44108374384236454</v>
      </c>
      <c r="M375" s="207"/>
      <c r="N375" s="211">
        <v>4438</v>
      </c>
      <c r="O375" s="212">
        <v>377</v>
      </c>
      <c r="P375" s="215">
        <v>6304</v>
      </c>
      <c r="Q375" s="212">
        <v>227</v>
      </c>
      <c r="R375" s="215">
        <v>11346</v>
      </c>
      <c r="S375" s="213">
        <v>0.5589162561576354</v>
      </c>
      <c r="T375" s="207"/>
      <c r="U375" s="216">
        <v>20300</v>
      </c>
    </row>
    <row r="376" spans="1:21" ht="23.25" customHeight="1">
      <c r="A376" s="217"/>
      <c r="B376" s="207"/>
      <c r="C376" s="218"/>
      <c r="D376" s="219"/>
      <c r="E376" s="220"/>
      <c r="F376" s="207"/>
      <c r="G376" s="218"/>
      <c r="H376" s="221"/>
      <c r="I376" s="219"/>
      <c r="J376" s="221"/>
      <c r="K376" s="219"/>
      <c r="L376" s="220"/>
      <c r="M376" s="207"/>
      <c r="N376" s="218"/>
      <c r="O376" s="221"/>
      <c r="P376" s="219"/>
      <c r="Q376" s="221"/>
      <c r="R376" s="219"/>
      <c r="S376" s="220"/>
      <c r="T376" s="207"/>
      <c r="U376" s="222"/>
    </row>
    <row r="377" spans="1:21" ht="23.25" customHeight="1">
      <c r="A377" s="371" t="s">
        <v>140</v>
      </c>
      <c r="B377" s="372"/>
      <c r="C377" s="376">
        <v>844</v>
      </c>
      <c r="D377" s="374">
        <v>-286</v>
      </c>
      <c r="E377" s="375">
        <v>-0.33889999999999998</v>
      </c>
      <c r="F377" s="372"/>
      <c r="G377" s="376">
        <v>27</v>
      </c>
      <c r="H377" s="374"/>
      <c r="I377" s="374">
        <v>71</v>
      </c>
      <c r="J377" s="374"/>
      <c r="K377" s="374">
        <v>98</v>
      </c>
      <c r="L377" s="375">
        <v>0.1756272401433692</v>
      </c>
      <c r="M377" s="372"/>
      <c r="N377" s="376">
        <v>309</v>
      </c>
      <c r="O377" s="374"/>
      <c r="P377" s="374">
        <v>151</v>
      </c>
      <c r="Q377" s="374"/>
      <c r="R377" s="374">
        <v>460</v>
      </c>
      <c r="S377" s="375">
        <v>0.82437275985663083</v>
      </c>
      <c r="T377" s="372"/>
      <c r="U377" s="378">
        <v>558</v>
      </c>
    </row>
    <row r="378" spans="1:21" ht="23.25" customHeight="1">
      <c r="A378" s="371" t="s">
        <v>141</v>
      </c>
      <c r="B378" s="372"/>
      <c r="C378" s="373">
        <v>2670</v>
      </c>
      <c r="D378" s="374">
        <v>-535</v>
      </c>
      <c r="E378" s="375">
        <v>-0.20039999999999999</v>
      </c>
      <c r="F378" s="372"/>
      <c r="G378" s="376">
        <v>268</v>
      </c>
      <c r="H378" s="374"/>
      <c r="I378" s="377">
        <v>1091</v>
      </c>
      <c r="J378" s="374"/>
      <c r="K378" s="377">
        <v>1359</v>
      </c>
      <c r="L378" s="375">
        <v>0.63653395784543332</v>
      </c>
      <c r="M378" s="372"/>
      <c r="N378" s="376">
        <v>338</v>
      </c>
      <c r="O378" s="374"/>
      <c r="P378" s="374">
        <v>438</v>
      </c>
      <c r="Q378" s="374"/>
      <c r="R378" s="374">
        <v>776</v>
      </c>
      <c r="S378" s="375">
        <v>0.36346604215456674</v>
      </c>
      <c r="T378" s="372"/>
      <c r="U378" s="165">
        <v>2135</v>
      </c>
    </row>
    <row r="379" spans="1:21" ht="23.25" customHeight="1">
      <c r="A379" s="371" t="s">
        <v>142</v>
      </c>
      <c r="B379" s="372"/>
      <c r="C379" s="373">
        <v>3078</v>
      </c>
      <c r="D379" s="377">
        <v>-1266</v>
      </c>
      <c r="E379" s="375">
        <v>-0.4113</v>
      </c>
      <c r="F379" s="372"/>
      <c r="G379" s="376">
        <v>192</v>
      </c>
      <c r="H379" s="374"/>
      <c r="I379" s="374">
        <v>789</v>
      </c>
      <c r="J379" s="374"/>
      <c r="K379" s="374">
        <v>981</v>
      </c>
      <c r="L379" s="375">
        <v>0.54139072847682124</v>
      </c>
      <c r="M379" s="372"/>
      <c r="N379" s="376">
        <v>278</v>
      </c>
      <c r="O379" s="374"/>
      <c r="P379" s="374">
        <v>553</v>
      </c>
      <c r="Q379" s="374"/>
      <c r="R379" s="374">
        <v>831</v>
      </c>
      <c r="S379" s="375">
        <v>0.45860927152317876</v>
      </c>
      <c r="T379" s="372"/>
      <c r="U379" s="165">
        <v>1812</v>
      </c>
    </row>
    <row r="380" spans="1:21" ht="23.25" customHeight="1">
      <c r="A380" s="371" t="s">
        <v>143</v>
      </c>
      <c r="B380" s="372"/>
      <c r="C380" s="376">
        <v>480</v>
      </c>
      <c r="D380" s="374">
        <v>-352</v>
      </c>
      <c r="E380" s="375">
        <v>-0.73329999999999995</v>
      </c>
      <c r="F380" s="372"/>
      <c r="G380" s="376">
        <v>7</v>
      </c>
      <c r="H380" s="374"/>
      <c r="I380" s="374">
        <v>22</v>
      </c>
      <c r="J380" s="374"/>
      <c r="K380" s="374">
        <v>29</v>
      </c>
      <c r="L380" s="375">
        <v>0.2265625</v>
      </c>
      <c r="M380" s="372"/>
      <c r="N380" s="376">
        <v>9</v>
      </c>
      <c r="O380" s="374"/>
      <c r="P380" s="374">
        <v>90</v>
      </c>
      <c r="Q380" s="374"/>
      <c r="R380" s="374">
        <v>99</v>
      </c>
      <c r="S380" s="375">
        <v>0.7734375</v>
      </c>
      <c r="T380" s="372"/>
      <c r="U380" s="378">
        <v>128</v>
      </c>
    </row>
    <row r="381" spans="1:21" ht="23.25" customHeight="1">
      <c r="A381" s="371" t="s">
        <v>144</v>
      </c>
      <c r="B381" s="372"/>
      <c r="C381" s="376">
        <v>812</v>
      </c>
      <c r="D381" s="374">
        <v>-253</v>
      </c>
      <c r="E381" s="375">
        <v>-0.31159999999999999</v>
      </c>
      <c r="F381" s="372"/>
      <c r="G381" s="376">
        <v>15</v>
      </c>
      <c r="H381" s="374"/>
      <c r="I381" s="374">
        <v>131</v>
      </c>
      <c r="J381" s="374"/>
      <c r="K381" s="374">
        <v>146</v>
      </c>
      <c r="L381" s="375">
        <v>0.26118067978533094</v>
      </c>
      <c r="M381" s="372"/>
      <c r="N381" s="376">
        <v>17</v>
      </c>
      <c r="O381" s="374"/>
      <c r="P381" s="374">
        <v>396</v>
      </c>
      <c r="Q381" s="374"/>
      <c r="R381" s="374">
        <v>413</v>
      </c>
      <c r="S381" s="375">
        <v>0.73881932021466912</v>
      </c>
      <c r="T381" s="372"/>
      <c r="U381" s="378">
        <v>559</v>
      </c>
    </row>
    <row r="382" spans="1:21" ht="23.25" customHeight="1">
      <c r="A382" s="371" t="s">
        <v>145</v>
      </c>
      <c r="B382" s="372"/>
      <c r="C382" s="373">
        <v>2520</v>
      </c>
      <c r="D382" s="374">
        <v>-509</v>
      </c>
      <c r="E382" s="375">
        <v>-0.20200000000000001</v>
      </c>
      <c r="F382" s="372"/>
      <c r="G382" s="376">
        <v>56</v>
      </c>
      <c r="H382" s="374"/>
      <c r="I382" s="374">
        <v>172</v>
      </c>
      <c r="J382" s="374"/>
      <c r="K382" s="374">
        <v>228</v>
      </c>
      <c r="L382" s="375">
        <v>0.11337642963699653</v>
      </c>
      <c r="M382" s="372"/>
      <c r="N382" s="376">
        <v>673</v>
      </c>
      <c r="O382" s="374"/>
      <c r="P382" s="377">
        <v>1110</v>
      </c>
      <c r="Q382" s="374"/>
      <c r="R382" s="377">
        <v>1783</v>
      </c>
      <c r="S382" s="375">
        <v>0.88662357036300354</v>
      </c>
      <c r="T382" s="372"/>
      <c r="U382" s="165">
        <v>2011</v>
      </c>
    </row>
    <row r="383" spans="1:21" ht="23.25" customHeight="1">
      <c r="A383" s="371" t="s">
        <v>146</v>
      </c>
      <c r="B383" s="372"/>
      <c r="C383" s="373">
        <v>2520</v>
      </c>
      <c r="D383" s="374">
        <v>-586</v>
      </c>
      <c r="E383" s="375">
        <v>-0.23250000000000001</v>
      </c>
      <c r="F383" s="372"/>
      <c r="G383" s="376">
        <v>100</v>
      </c>
      <c r="H383" s="374"/>
      <c r="I383" s="374">
        <v>362</v>
      </c>
      <c r="J383" s="374"/>
      <c r="K383" s="374">
        <v>462</v>
      </c>
      <c r="L383" s="375">
        <v>0.23888314374353672</v>
      </c>
      <c r="M383" s="372"/>
      <c r="N383" s="376">
        <v>661</v>
      </c>
      <c r="O383" s="374"/>
      <c r="P383" s="374">
        <v>811</v>
      </c>
      <c r="Q383" s="374"/>
      <c r="R383" s="377">
        <v>1472</v>
      </c>
      <c r="S383" s="375">
        <v>0.7611168562564633</v>
      </c>
      <c r="T383" s="372"/>
      <c r="U383" s="165">
        <v>1934</v>
      </c>
    </row>
    <row r="384" spans="1:21" ht="23.25" customHeight="1">
      <c r="A384" s="371" t="s">
        <v>147</v>
      </c>
      <c r="B384" s="372"/>
      <c r="C384" s="373">
        <v>2520</v>
      </c>
      <c r="D384" s="374">
        <v>-246</v>
      </c>
      <c r="E384" s="375">
        <v>-9.7600000000000006E-2</v>
      </c>
      <c r="F384" s="372"/>
      <c r="G384" s="376">
        <v>323</v>
      </c>
      <c r="H384" s="374"/>
      <c r="I384" s="374">
        <v>973</v>
      </c>
      <c r="J384" s="374"/>
      <c r="K384" s="377">
        <v>1296</v>
      </c>
      <c r="L384" s="375">
        <v>0.56992084432717671</v>
      </c>
      <c r="M384" s="372"/>
      <c r="N384" s="376">
        <v>511</v>
      </c>
      <c r="O384" s="374"/>
      <c r="P384" s="374">
        <v>467</v>
      </c>
      <c r="Q384" s="374"/>
      <c r="R384" s="374">
        <v>978</v>
      </c>
      <c r="S384" s="375">
        <v>0.43007915567282323</v>
      </c>
      <c r="T384" s="372"/>
      <c r="U384" s="165">
        <v>2274</v>
      </c>
    </row>
    <row r="385" spans="1:21" ht="23.25" customHeight="1">
      <c r="A385" s="371" t="s">
        <v>148</v>
      </c>
      <c r="B385" s="372"/>
      <c r="C385" s="373">
        <v>2520</v>
      </c>
      <c r="D385" s="374">
        <v>-409</v>
      </c>
      <c r="E385" s="375">
        <v>-0.1623</v>
      </c>
      <c r="F385" s="372"/>
      <c r="G385" s="376">
        <v>166</v>
      </c>
      <c r="H385" s="374"/>
      <c r="I385" s="374">
        <v>733</v>
      </c>
      <c r="J385" s="374"/>
      <c r="K385" s="374">
        <v>899</v>
      </c>
      <c r="L385" s="375">
        <v>0.42586451918522028</v>
      </c>
      <c r="M385" s="372"/>
      <c r="N385" s="376">
        <v>697</v>
      </c>
      <c r="O385" s="374"/>
      <c r="P385" s="374">
        <v>515</v>
      </c>
      <c r="Q385" s="374"/>
      <c r="R385" s="377">
        <v>1212</v>
      </c>
      <c r="S385" s="375">
        <v>0.57413548081477972</v>
      </c>
      <c r="T385" s="372"/>
      <c r="U385" s="165">
        <v>2111</v>
      </c>
    </row>
    <row r="386" spans="1:21" ht="23.25" customHeight="1">
      <c r="A386" s="371" t="s">
        <v>149</v>
      </c>
      <c r="B386" s="372"/>
      <c r="C386" s="373">
        <v>2520</v>
      </c>
      <c r="D386" s="374">
        <v>-466</v>
      </c>
      <c r="E386" s="375">
        <v>-0.18490000000000001</v>
      </c>
      <c r="F386" s="372"/>
      <c r="G386" s="376">
        <v>237</v>
      </c>
      <c r="H386" s="374"/>
      <c r="I386" s="377">
        <v>1185</v>
      </c>
      <c r="J386" s="374"/>
      <c r="K386" s="377">
        <v>1422</v>
      </c>
      <c r="L386" s="375">
        <v>0.69230769230769229</v>
      </c>
      <c r="M386" s="372"/>
      <c r="N386" s="376">
        <v>204</v>
      </c>
      <c r="O386" s="374"/>
      <c r="P386" s="374">
        <v>428</v>
      </c>
      <c r="Q386" s="374"/>
      <c r="R386" s="374">
        <v>632</v>
      </c>
      <c r="S386" s="375">
        <v>0.30769230769230771</v>
      </c>
      <c r="T386" s="372"/>
      <c r="U386" s="165">
        <v>2054</v>
      </c>
    </row>
    <row r="387" spans="1:21" ht="23.25" customHeight="1">
      <c r="A387" s="371" t="s">
        <v>150</v>
      </c>
      <c r="B387" s="372"/>
      <c r="C387" s="373">
        <v>2528</v>
      </c>
      <c r="D387" s="377">
        <v>-1316</v>
      </c>
      <c r="E387" s="375">
        <v>-0.52059999999999995</v>
      </c>
      <c r="F387" s="372"/>
      <c r="G387" s="376"/>
      <c r="H387" s="374">
        <v>131</v>
      </c>
      <c r="I387" s="374"/>
      <c r="J387" s="374">
        <v>477</v>
      </c>
      <c r="K387" s="374">
        <v>608</v>
      </c>
      <c r="L387" s="375">
        <v>0.50165016501650161</v>
      </c>
      <c r="M387" s="372"/>
      <c r="N387" s="376"/>
      <c r="O387" s="374">
        <v>377</v>
      </c>
      <c r="P387" s="374"/>
      <c r="Q387" s="374">
        <v>227</v>
      </c>
      <c r="R387" s="374">
        <v>604</v>
      </c>
      <c r="S387" s="375">
        <v>0.49834983498349833</v>
      </c>
      <c r="T387" s="372"/>
      <c r="U387" s="165">
        <v>1212</v>
      </c>
    </row>
    <row r="388" spans="1:21" ht="23.25" customHeight="1">
      <c r="A388" s="371" t="s">
        <v>151</v>
      </c>
      <c r="B388" s="372"/>
      <c r="C388" s="373">
        <v>2520</v>
      </c>
      <c r="D388" s="377">
        <v>-1213</v>
      </c>
      <c r="E388" s="375">
        <v>-0.48130000000000001</v>
      </c>
      <c r="F388" s="372"/>
      <c r="G388" s="376">
        <v>51</v>
      </c>
      <c r="H388" s="374"/>
      <c r="I388" s="374">
        <v>437</v>
      </c>
      <c r="J388" s="374"/>
      <c r="K388" s="374">
        <v>488</v>
      </c>
      <c r="L388" s="375">
        <v>0.37337413925019125</v>
      </c>
      <c r="M388" s="372"/>
      <c r="N388" s="376">
        <v>311</v>
      </c>
      <c r="O388" s="374"/>
      <c r="P388" s="374">
        <v>508</v>
      </c>
      <c r="Q388" s="374"/>
      <c r="R388" s="374">
        <v>819</v>
      </c>
      <c r="S388" s="375">
        <v>0.62662586074980875</v>
      </c>
      <c r="T388" s="372"/>
      <c r="U388" s="165">
        <v>1307</v>
      </c>
    </row>
    <row r="389" spans="1:21" ht="23.25" customHeight="1">
      <c r="A389" s="371" t="s">
        <v>152</v>
      </c>
      <c r="B389" s="372"/>
      <c r="C389" s="373">
        <v>2528</v>
      </c>
      <c r="D389" s="374">
        <v>-452</v>
      </c>
      <c r="E389" s="375">
        <v>-0.17879999999999999</v>
      </c>
      <c r="F389" s="372"/>
      <c r="G389" s="376">
        <v>110</v>
      </c>
      <c r="H389" s="374"/>
      <c r="I389" s="374">
        <v>755</v>
      </c>
      <c r="J389" s="374"/>
      <c r="K389" s="374">
        <v>865</v>
      </c>
      <c r="L389" s="375">
        <v>0.41666666666666663</v>
      </c>
      <c r="M389" s="372"/>
      <c r="N389" s="376">
        <v>416</v>
      </c>
      <c r="O389" s="374"/>
      <c r="P389" s="374">
        <v>795</v>
      </c>
      <c r="Q389" s="374"/>
      <c r="R389" s="377">
        <v>1211</v>
      </c>
      <c r="S389" s="375">
        <v>0.58333333333333337</v>
      </c>
      <c r="T389" s="372"/>
      <c r="U389" s="165">
        <v>2076</v>
      </c>
    </row>
    <row r="390" spans="1:21" ht="23.25" customHeight="1">
      <c r="A390" s="371" t="s">
        <v>153</v>
      </c>
      <c r="B390" s="372"/>
      <c r="C390" s="376">
        <v>460</v>
      </c>
      <c r="D390" s="374">
        <v>-331</v>
      </c>
      <c r="E390" s="375">
        <v>-0.71960000000000002</v>
      </c>
      <c r="F390" s="372"/>
      <c r="G390" s="376">
        <v>11</v>
      </c>
      <c r="H390" s="374"/>
      <c r="I390" s="374">
        <v>62</v>
      </c>
      <c r="J390" s="374"/>
      <c r="K390" s="374">
        <v>73</v>
      </c>
      <c r="L390" s="375">
        <v>0.56589147286821706</v>
      </c>
      <c r="M390" s="372"/>
      <c r="N390" s="376">
        <v>14</v>
      </c>
      <c r="O390" s="374"/>
      <c r="P390" s="374">
        <v>42</v>
      </c>
      <c r="Q390" s="374"/>
      <c r="R390" s="374">
        <v>56</v>
      </c>
      <c r="S390" s="375">
        <v>0.43410852713178294</v>
      </c>
      <c r="T390" s="372"/>
      <c r="U390" s="378">
        <v>129</v>
      </c>
    </row>
    <row r="391" spans="1:21" ht="23.25" customHeight="1">
      <c r="A391" s="366"/>
      <c r="B391" s="366"/>
      <c r="C391" s="366"/>
      <c r="D391" s="366"/>
      <c r="E391" s="366"/>
      <c r="F391" s="366"/>
      <c r="G391" s="366"/>
      <c r="H391" s="366"/>
      <c r="I391" s="366"/>
      <c r="J391" s="366"/>
      <c r="K391" s="366"/>
      <c r="L391" s="382"/>
      <c r="M391" s="366"/>
      <c r="N391" s="366"/>
      <c r="O391" s="366"/>
      <c r="P391" s="366"/>
      <c r="Q391" s="366"/>
      <c r="R391" s="366"/>
      <c r="S391" s="382"/>
      <c r="T391" s="366"/>
      <c r="U391" s="366"/>
    </row>
    <row r="392" spans="1:21" ht="23.25" customHeight="1">
      <c r="A392" s="210" t="s">
        <v>104</v>
      </c>
      <c r="B392" s="207"/>
      <c r="C392" s="211">
        <v>218950</v>
      </c>
      <c r="D392" s="215">
        <v>14886</v>
      </c>
      <c r="E392" s="213">
        <v>6.8000000000000005E-2</v>
      </c>
      <c r="F392" s="207"/>
      <c r="G392" s="211">
        <v>70790</v>
      </c>
      <c r="H392" s="215">
        <v>5239</v>
      </c>
      <c r="I392" s="215">
        <v>121706</v>
      </c>
      <c r="J392" s="215">
        <v>6003</v>
      </c>
      <c r="K392" s="215">
        <v>203738</v>
      </c>
      <c r="L392" s="213">
        <v>0.87128585846490703</v>
      </c>
      <c r="M392" s="207"/>
      <c r="N392" s="211">
        <v>11825</v>
      </c>
      <c r="O392" s="215">
        <v>1138</v>
      </c>
      <c r="P392" s="215">
        <v>16229</v>
      </c>
      <c r="Q392" s="212">
        <v>906</v>
      </c>
      <c r="R392" s="215">
        <v>30098</v>
      </c>
      <c r="S392" s="213">
        <v>0.12871414153509297</v>
      </c>
      <c r="T392" s="207"/>
      <c r="U392" s="216">
        <v>233836</v>
      </c>
    </row>
    <row r="393" spans="1:21">
      <c r="A393" s="136"/>
      <c r="B393" s="128"/>
      <c r="C393" s="128"/>
      <c r="D393" s="128"/>
      <c r="E393" s="128"/>
      <c r="F393" s="128"/>
      <c r="G393" s="128"/>
      <c r="H393" s="128"/>
      <c r="I393" s="128"/>
      <c r="J393" s="128"/>
      <c r="K393" s="128"/>
      <c r="L393" s="128"/>
      <c r="M393" s="128"/>
      <c r="N393" s="128"/>
      <c r="O393" s="128"/>
      <c r="P393" s="128"/>
      <c r="Q393" s="128"/>
      <c r="R393" s="128"/>
      <c r="S393" s="128"/>
      <c r="T393" s="128"/>
      <c r="U393" s="128"/>
    </row>
    <row r="394" spans="1:21" ht="14.1" customHeight="1">
      <c r="A394" s="384" t="s">
        <v>227</v>
      </c>
      <c r="B394" s="384"/>
      <c r="C394" s="384"/>
      <c r="D394" s="384"/>
      <c r="E394" s="386"/>
      <c r="F394" s="384"/>
      <c r="G394" s="384"/>
      <c r="H394" s="384" t="s">
        <v>224</v>
      </c>
      <c r="I394" s="384"/>
      <c r="J394" s="387"/>
      <c r="K394" s="384"/>
      <c r="L394" s="386"/>
      <c r="M394" s="384"/>
      <c r="N394" s="384"/>
      <c r="O394" s="384"/>
      <c r="P394" s="384"/>
      <c r="Q394" s="384" t="s">
        <v>503</v>
      </c>
      <c r="R394" s="384"/>
      <c r="S394" s="386"/>
      <c r="T394" s="384"/>
      <c r="U394" s="384"/>
    </row>
    <row r="395" spans="1:21" ht="14.1" customHeight="1">
      <c r="A395" s="384" t="s">
        <v>225</v>
      </c>
      <c r="B395" s="384"/>
      <c r="C395" s="384"/>
      <c r="D395" s="384"/>
      <c r="E395" s="386"/>
      <c r="F395" s="384"/>
      <c r="G395" s="384"/>
      <c r="H395" s="384" t="s">
        <v>221</v>
      </c>
      <c r="I395" s="384"/>
      <c r="J395" s="387"/>
      <c r="K395" s="384"/>
      <c r="L395" s="386"/>
      <c r="M395" s="384"/>
      <c r="N395" s="384"/>
      <c r="O395" s="384"/>
      <c r="P395" s="384"/>
      <c r="Q395" s="384"/>
      <c r="R395" s="384"/>
      <c r="S395" s="386"/>
      <c r="T395" s="384"/>
      <c r="U395" s="384"/>
    </row>
    <row r="396" spans="1:21" ht="14.1" customHeight="1">
      <c r="A396" s="384" t="s">
        <v>650</v>
      </c>
      <c r="B396" s="384"/>
      <c r="C396" s="384"/>
      <c r="D396" s="384"/>
      <c r="E396" s="386"/>
      <c r="F396" s="384"/>
      <c r="G396" s="384"/>
      <c r="H396" s="384" t="s">
        <v>218</v>
      </c>
      <c r="I396" s="384"/>
      <c r="J396" s="387"/>
      <c r="K396" s="384"/>
      <c r="L396" s="386"/>
      <c r="M396" s="384"/>
      <c r="N396" s="384"/>
      <c r="O396" s="384"/>
      <c r="P396" s="384"/>
      <c r="Q396" s="384"/>
      <c r="R396" s="384"/>
      <c r="S396" s="386"/>
      <c r="T396" s="384"/>
      <c r="U396" s="384"/>
    </row>
    <row r="397" spans="1:21" ht="14.1" customHeight="1">
      <c r="A397" s="384" t="s">
        <v>651</v>
      </c>
      <c r="B397" s="384"/>
      <c r="C397" s="384"/>
      <c r="D397" s="384"/>
      <c r="E397" s="386"/>
      <c r="F397" s="384"/>
      <c r="G397" s="384"/>
      <c r="H397" s="384" t="s">
        <v>223</v>
      </c>
      <c r="I397" s="384"/>
      <c r="J397" s="387"/>
      <c r="K397" s="384"/>
      <c r="L397" s="386"/>
      <c r="M397" s="384"/>
      <c r="N397" s="384"/>
      <c r="O397" s="384"/>
      <c r="P397" s="384"/>
      <c r="Q397" s="384"/>
      <c r="R397" s="384"/>
      <c r="S397" s="386"/>
      <c r="T397" s="384"/>
      <c r="U397" s="384"/>
    </row>
    <row r="398" spans="1:21" ht="14.1" customHeight="1">
      <c r="A398" s="384" t="s">
        <v>226</v>
      </c>
      <c r="B398" s="384"/>
      <c r="C398" s="384"/>
      <c r="D398" s="384"/>
      <c r="E398" s="386"/>
      <c r="F398" s="384"/>
      <c r="G398" s="384"/>
      <c r="H398" s="384" t="s">
        <v>220</v>
      </c>
      <c r="I398" s="384"/>
      <c r="J398" s="387"/>
      <c r="K398" s="384"/>
      <c r="L398" s="386"/>
      <c r="M398" s="384"/>
      <c r="N398" s="384"/>
      <c r="O398" s="384"/>
      <c r="P398" s="384"/>
      <c r="Q398" s="384"/>
      <c r="R398" s="384"/>
      <c r="S398" s="386"/>
      <c r="T398" s="384"/>
      <c r="U398" s="384"/>
    </row>
    <row r="399" spans="1:21" ht="14.1" customHeight="1">
      <c r="A399" s="384" t="s">
        <v>222</v>
      </c>
      <c r="B399" s="384"/>
      <c r="C399" s="384"/>
      <c r="D399" s="384"/>
      <c r="E399" s="386"/>
      <c r="F399" s="384"/>
      <c r="G399" s="384"/>
      <c r="H399" s="384" t="s">
        <v>219</v>
      </c>
      <c r="I399" s="384"/>
      <c r="J399" s="387"/>
      <c r="K399" s="384"/>
      <c r="L399" s="386"/>
      <c r="M399" s="384"/>
      <c r="N399" s="384"/>
      <c r="O399" s="384"/>
      <c r="P399" s="384"/>
      <c r="Q399" s="384"/>
      <c r="R399" s="384"/>
      <c r="S399" s="386"/>
      <c r="T399" s="384"/>
      <c r="U399" s="384"/>
    </row>
    <row r="400" spans="1:21" ht="14.1" customHeight="1">
      <c r="A400" s="384"/>
      <c r="B400" s="384"/>
      <c r="C400" s="384"/>
      <c r="D400" s="384"/>
      <c r="E400" s="386"/>
      <c r="F400" s="384"/>
      <c r="G400" s="384"/>
      <c r="H400" s="384"/>
      <c r="I400" s="384"/>
      <c r="J400" s="384"/>
      <c r="K400" s="384"/>
      <c r="L400" s="386"/>
      <c r="M400" s="384"/>
      <c r="N400" s="384"/>
      <c r="O400" s="384"/>
      <c r="P400" s="384"/>
      <c r="Q400" s="384"/>
      <c r="R400" s="384"/>
      <c r="S400" s="386"/>
      <c r="T400" s="384"/>
      <c r="U400" s="384"/>
    </row>
    <row r="401" spans="1:21" ht="14.1" customHeight="1">
      <c r="A401" s="661" t="s">
        <v>729</v>
      </c>
      <c r="B401" s="661"/>
      <c r="C401" s="661"/>
      <c r="D401" s="661"/>
      <c r="E401" s="661"/>
      <c r="F401" s="661"/>
      <c r="G401" s="661"/>
      <c r="H401" s="661"/>
      <c r="I401" s="661"/>
      <c r="J401" s="661"/>
      <c r="K401" s="661"/>
      <c r="L401" s="661"/>
      <c r="M401" s="661"/>
      <c r="N401" s="661"/>
      <c r="O401" s="661"/>
      <c r="P401" s="661"/>
      <c r="Q401" s="661"/>
      <c r="R401" s="661"/>
      <c r="S401" s="661"/>
      <c r="T401" s="661"/>
      <c r="U401" s="661"/>
    </row>
    <row r="402" spans="1:21" ht="38.25" customHeight="1">
      <c r="A402" s="661"/>
      <c r="B402" s="661"/>
      <c r="C402" s="661"/>
      <c r="D402" s="661"/>
      <c r="E402" s="661"/>
      <c r="F402" s="661"/>
      <c r="G402" s="661"/>
      <c r="H402" s="661"/>
      <c r="I402" s="661"/>
      <c r="J402" s="661"/>
      <c r="K402" s="661"/>
      <c r="L402" s="661"/>
      <c r="M402" s="661"/>
      <c r="N402" s="661"/>
      <c r="O402" s="661"/>
      <c r="P402" s="661"/>
      <c r="Q402" s="661"/>
      <c r="R402" s="661"/>
      <c r="S402" s="661"/>
      <c r="T402" s="661"/>
      <c r="U402" s="661"/>
    </row>
    <row r="403" spans="1:21" ht="21.75" customHeight="1">
      <c r="A403" s="384" t="s">
        <v>728</v>
      </c>
      <c r="B403" s="384"/>
      <c r="C403" s="384"/>
      <c r="D403" s="384"/>
      <c r="E403" s="386"/>
      <c r="F403" s="384"/>
      <c r="G403" s="384"/>
      <c r="H403" s="384"/>
      <c r="I403" s="384"/>
      <c r="J403" s="384"/>
      <c r="K403" s="384"/>
      <c r="L403" s="386"/>
      <c r="M403" s="384"/>
      <c r="N403" s="384"/>
      <c r="O403" s="384"/>
      <c r="P403" s="384"/>
      <c r="Q403" s="384"/>
      <c r="R403" s="384"/>
      <c r="S403" s="386"/>
      <c r="T403" s="384"/>
      <c r="U403" s="384"/>
    </row>
    <row r="404" spans="1:21" ht="14.1" customHeight="1">
      <c r="A404" s="384"/>
      <c r="B404" s="384"/>
      <c r="C404" s="384"/>
      <c r="D404" s="384"/>
      <c r="E404" s="386"/>
      <c r="F404" s="384"/>
      <c r="G404" s="384"/>
      <c r="H404" s="384"/>
      <c r="I404" s="384"/>
      <c r="J404" s="384"/>
      <c r="K404" s="384"/>
      <c r="L404" s="386"/>
      <c r="M404" s="384"/>
      <c r="N404" s="384"/>
      <c r="O404" s="384"/>
      <c r="P404" s="384"/>
      <c r="Q404" s="384"/>
      <c r="R404" s="384"/>
      <c r="S404" s="386"/>
      <c r="T404" s="384"/>
      <c r="U404" s="384"/>
    </row>
    <row r="405" spans="1:21" ht="14.1" customHeight="1">
      <c r="A405" s="384" t="s">
        <v>193</v>
      </c>
      <c r="B405" s="384"/>
      <c r="C405" s="384"/>
      <c r="D405" s="384"/>
      <c r="E405" s="386"/>
      <c r="F405" s="384"/>
      <c r="G405" s="384"/>
      <c r="H405" s="384"/>
      <c r="I405" s="384"/>
      <c r="J405" s="384"/>
      <c r="K405" s="384"/>
      <c r="L405" s="386"/>
      <c r="M405" s="384"/>
      <c r="N405" s="384"/>
      <c r="O405" s="384"/>
      <c r="P405" s="384"/>
      <c r="Q405" s="384"/>
      <c r="R405" s="384"/>
      <c r="S405" s="386"/>
      <c r="T405" s="384"/>
      <c r="U405" s="384"/>
    </row>
    <row r="406" spans="1:21" ht="14.1" customHeight="1">
      <c r="A406" s="384" t="s">
        <v>95</v>
      </c>
      <c r="B406" s="384"/>
      <c r="C406" s="384"/>
      <c r="D406" s="384"/>
      <c r="E406" s="386"/>
      <c r="F406" s="384"/>
      <c r="G406" s="384"/>
      <c r="H406" s="384"/>
      <c r="I406" s="384"/>
      <c r="J406" s="384"/>
      <c r="K406" s="384"/>
      <c r="L406" s="386"/>
      <c r="M406" s="384"/>
      <c r="N406" s="384"/>
      <c r="O406" s="384"/>
      <c r="P406" s="384"/>
      <c r="Q406" s="384"/>
      <c r="R406" s="384"/>
      <c r="S406" s="386"/>
      <c r="T406" s="384"/>
      <c r="U406" s="384"/>
    </row>
    <row r="407" spans="1:21" ht="14.1" customHeight="1">
      <c r="A407" s="385" t="s">
        <v>96</v>
      </c>
      <c r="B407" s="384"/>
      <c r="C407" s="384"/>
      <c r="D407" s="384"/>
      <c r="E407" s="386"/>
      <c r="F407" s="384"/>
      <c r="G407" s="384"/>
      <c r="H407" s="384"/>
      <c r="I407" s="384"/>
      <c r="J407" s="384"/>
      <c r="K407" s="384"/>
      <c r="L407" s="386"/>
      <c r="M407" s="384"/>
      <c r="N407" s="384"/>
      <c r="O407" s="384"/>
      <c r="P407" s="384"/>
      <c r="Q407" s="384"/>
      <c r="R407" s="384"/>
      <c r="S407" s="386"/>
      <c r="T407" s="384"/>
      <c r="U407" s="384"/>
    </row>
  </sheetData>
  <mergeCells count="21">
    <mergeCell ref="N5:S5"/>
    <mergeCell ref="S6:S7"/>
    <mergeCell ref="L6:L7"/>
    <mergeCell ref="G5:L5"/>
    <mergeCell ref="A3:U3"/>
    <mergeCell ref="A401:U402"/>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4" firstPageNumber="16" fitToHeight="0" orientation="landscape" useFirstPageNumber="1" r:id="rId1"/>
  <headerFooter scaleWithDoc="0">
    <oddHeader>&amp;L&amp;G&amp;C&amp;G&amp;R&amp;G</oddHeader>
    <oddFooter>&amp;R&amp;"Montserrat,Negrita"&amp;10 &amp;P</oddFooter>
  </headerFooter>
  <rowBreaks count="10" manualBreakCount="10">
    <brk id="44" max="16383" man="1"/>
    <brk id="80" max="16383" man="1"/>
    <brk id="117" max="16383" man="1"/>
    <brk id="154" max="16383" man="1"/>
    <brk id="190" max="16383" man="1"/>
    <brk id="226" max="16383" man="1"/>
    <brk id="263" max="16383" man="1"/>
    <brk id="300" max="16383" man="1"/>
    <brk id="337" max="16383" man="1"/>
    <brk id="374"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0ECC-8BCC-48D2-A707-4D1EDF9958D2}">
  <sheetPr>
    <pageSetUpPr fitToPage="1"/>
  </sheetPr>
  <dimension ref="A1:L42"/>
  <sheetViews>
    <sheetView view="pageBreakPreview" zoomScaleNormal="100" zoomScaleSheetLayoutView="100" workbookViewId="0">
      <selection activeCell="Q20" sqref="Q20"/>
    </sheetView>
  </sheetViews>
  <sheetFormatPr baseColWidth="10" defaultRowHeight="12.75"/>
  <cols>
    <col min="1" max="1" width="10.7109375" customWidth="1"/>
    <col min="2" max="2" width="6.5703125" bestFit="1" customWidth="1"/>
  </cols>
  <sheetData>
    <row r="1" spans="1:12">
      <c r="A1" s="120" t="s">
        <v>62</v>
      </c>
    </row>
    <row r="2" spans="1:12" ht="45" customHeight="1">
      <c r="A2" s="665" t="s">
        <v>506</v>
      </c>
      <c r="B2" s="665"/>
      <c r="C2" s="665"/>
      <c r="D2" s="665"/>
      <c r="E2" s="665"/>
      <c r="F2" s="665"/>
      <c r="G2" s="665"/>
      <c r="H2" s="665"/>
      <c r="I2" s="665"/>
      <c r="J2" s="665"/>
      <c r="K2" s="665"/>
      <c r="L2" s="665"/>
    </row>
    <row r="3" spans="1:12" ht="24.95" customHeight="1">
      <c r="A3" s="665" t="str">
        <f>UPPER(CONCATENATE("Noviembre 2023"))</f>
        <v>NOVIEMBRE 2023</v>
      </c>
      <c r="B3" s="665"/>
      <c r="C3" s="665"/>
      <c r="D3" s="665"/>
      <c r="E3" s="665"/>
      <c r="F3" s="665"/>
      <c r="G3" s="665"/>
      <c r="H3" s="665"/>
      <c r="I3" s="665"/>
      <c r="J3" s="665"/>
      <c r="K3" s="665"/>
      <c r="L3" s="665"/>
    </row>
    <row r="4" spans="1:12">
      <c r="A4" s="121"/>
    </row>
    <row r="5" spans="1:12" ht="12" customHeight="1">
      <c r="A5" s="200" t="s">
        <v>507</v>
      </c>
      <c r="B5" s="200" t="s">
        <v>508</v>
      </c>
    </row>
    <row r="6" spans="1:12" ht="12" customHeight="1">
      <c r="A6" s="201" t="s">
        <v>147</v>
      </c>
      <c r="B6" s="202">
        <v>2274</v>
      </c>
    </row>
    <row r="7" spans="1:12" ht="12" customHeight="1">
      <c r="A7" s="201" t="s">
        <v>141</v>
      </c>
      <c r="B7" s="202">
        <v>2135</v>
      </c>
    </row>
    <row r="8" spans="1:12" ht="12" customHeight="1">
      <c r="A8" s="201" t="s">
        <v>148</v>
      </c>
      <c r="B8" s="202">
        <v>2111</v>
      </c>
    </row>
    <row r="9" spans="1:12" ht="12" customHeight="1">
      <c r="A9" s="201" t="s">
        <v>152</v>
      </c>
      <c r="B9" s="202">
        <v>2076</v>
      </c>
    </row>
    <row r="10" spans="1:12" ht="12" customHeight="1">
      <c r="A10" s="201" t="s">
        <v>149</v>
      </c>
      <c r="B10" s="202">
        <v>2054</v>
      </c>
    </row>
    <row r="11" spans="1:12" ht="12" customHeight="1">
      <c r="A11" s="201" t="s">
        <v>145</v>
      </c>
      <c r="B11" s="202">
        <v>2011</v>
      </c>
    </row>
    <row r="12" spans="1:12" ht="12" customHeight="1">
      <c r="A12" s="201" t="s">
        <v>146</v>
      </c>
      <c r="B12" s="202">
        <v>1934</v>
      </c>
    </row>
    <row r="13" spans="1:12" ht="12" customHeight="1">
      <c r="A13" s="201" t="s">
        <v>142</v>
      </c>
      <c r="B13" s="202">
        <v>1812</v>
      </c>
    </row>
    <row r="14" spans="1:12" ht="12" customHeight="1">
      <c r="A14" s="201" t="s">
        <v>151</v>
      </c>
      <c r="B14" s="202">
        <v>1307</v>
      </c>
    </row>
    <row r="15" spans="1:12" ht="12" customHeight="1">
      <c r="A15" s="201" t="s">
        <v>150</v>
      </c>
      <c r="B15" s="202">
        <v>1212</v>
      </c>
    </row>
    <row r="16" spans="1:12" ht="12" customHeight="1">
      <c r="A16" s="201" t="s">
        <v>144</v>
      </c>
      <c r="B16" s="200">
        <v>559</v>
      </c>
    </row>
    <row r="17" spans="1:2" ht="12" customHeight="1">
      <c r="A17" s="201" t="s">
        <v>140</v>
      </c>
      <c r="B17" s="200">
        <v>558</v>
      </c>
    </row>
    <row r="18" spans="1:2" ht="12" customHeight="1">
      <c r="A18" s="201" t="s">
        <v>153</v>
      </c>
      <c r="B18" s="200">
        <v>129</v>
      </c>
    </row>
    <row r="19" spans="1:2" ht="12" customHeight="1">
      <c r="A19" s="201" t="s">
        <v>143</v>
      </c>
      <c r="B19" s="200">
        <v>128</v>
      </c>
    </row>
    <row r="20" spans="1:2" ht="12" customHeight="1">
      <c r="A20" s="201" t="s">
        <v>104</v>
      </c>
      <c r="B20" s="202"/>
    </row>
    <row r="21" spans="1:2" ht="12" customHeight="1">
      <c r="A21" s="121"/>
    </row>
    <row r="22" spans="1:2" ht="12" customHeight="1">
      <c r="A22" s="186"/>
    </row>
    <row r="23" spans="1:2" ht="12" customHeight="1">
      <c r="A23" s="186"/>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4" t="s">
        <v>97</v>
      </c>
      <c r="G39" s="225">
        <v>20300</v>
      </c>
    </row>
    <row r="41" spans="1:7" ht="9.9499999999999993" customHeight="1">
      <c r="A41" s="173" t="s">
        <v>509</v>
      </c>
    </row>
    <row r="42" spans="1:7" ht="9.9499999999999993" customHeight="1">
      <c r="A42" s="173" t="s">
        <v>96</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79626-A3A6-4020-A9E7-6E151ADDAF92}">
  <sheetPr>
    <pageSetUpPr fitToPage="1"/>
  </sheetPr>
  <dimension ref="A1:Y51"/>
  <sheetViews>
    <sheetView view="pageBreakPreview" zoomScale="85" zoomScaleNormal="100" zoomScaleSheetLayoutView="85" workbookViewId="0">
      <selection activeCell="AA18" sqref="AA18"/>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140</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c r="F10" s="232"/>
      <c r="G10" s="232"/>
      <c r="H10" s="232"/>
      <c r="I10" s="232">
        <v>1</v>
      </c>
      <c r="J10" s="232"/>
      <c r="K10" s="233">
        <v>1</v>
      </c>
      <c r="L10" s="128"/>
      <c r="M10" s="229" t="s">
        <v>116</v>
      </c>
      <c r="N10" s="230">
        <v>96</v>
      </c>
      <c r="O10" s="128"/>
      <c r="P10" s="128"/>
      <c r="Q10" s="128"/>
      <c r="R10" s="128"/>
      <c r="S10" s="128"/>
      <c r="T10" s="128"/>
      <c r="U10" s="128"/>
      <c r="V10" s="128"/>
      <c r="W10" s="128"/>
      <c r="X10" s="128"/>
      <c r="Y10" s="128"/>
    </row>
    <row r="11" spans="1:25" ht="21" customHeight="1">
      <c r="A11" s="228" t="s">
        <v>109</v>
      </c>
      <c r="B11" s="136"/>
      <c r="C11" s="231">
        <v>2</v>
      </c>
      <c r="D11" s="232"/>
      <c r="E11" s="232">
        <v>2</v>
      </c>
      <c r="F11" s="232"/>
      <c r="G11" s="232">
        <v>6</v>
      </c>
      <c r="H11" s="232"/>
      <c r="I11" s="232">
        <v>4</v>
      </c>
      <c r="J11" s="232"/>
      <c r="K11" s="233">
        <v>14</v>
      </c>
      <c r="L11" s="128"/>
      <c r="M11" s="229" t="s">
        <v>115</v>
      </c>
      <c r="N11" s="230">
        <v>63</v>
      </c>
      <c r="O11" s="128"/>
      <c r="P11" s="128"/>
      <c r="Q11" s="128"/>
      <c r="R11" s="128"/>
      <c r="S11" s="128"/>
      <c r="T11" s="128"/>
      <c r="U11" s="128"/>
      <c r="V11" s="128"/>
      <c r="W11" s="128"/>
      <c r="X11" s="128"/>
      <c r="Y11" s="128"/>
    </row>
    <row r="12" spans="1:25" ht="21" customHeight="1">
      <c r="A12" s="228" t="s">
        <v>110</v>
      </c>
      <c r="B12" s="136"/>
      <c r="C12" s="231">
        <v>1</v>
      </c>
      <c r="D12" s="232"/>
      <c r="E12" s="232"/>
      <c r="F12" s="232"/>
      <c r="G12" s="232"/>
      <c r="H12" s="232"/>
      <c r="I12" s="232"/>
      <c r="J12" s="232"/>
      <c r="K12" s="233">
        <v>1</v>
      </c>
      <c r="L12" s="128"/>
      <c r="M12" s="229" t="s">
        <v>119</v>
      </c>
      <c r="N12" s="230">
        <v>61</v>
      </c>
      <c r="O12" s="128"/>
      <c r="P12" s="128"/>
      <c r="Q12" s="128"/>
      <c r="R12" s="128"/>
      <c r="S12" s="128"/>
      <c r="T12" s="128"/>
      <c r="U12" s="128"/>
      <c r="V12" s="128"/>
      <c r="W12" s="128"/>
      <c r="X12" s="128"/>
      <c r="Y12" s="128"/>
    </row>
    <row r="13" spans="1:25" ht="21" customHeight="1">
      <c r="A13" s="228" t="s">
        <v>111</v>
      </c>
      <c r="B13" s="136"/>
      <c r="C13" s="231"/>
      <c r="D13" s="232"/>
      <c r="E13" s="232"/>
      <c r="F13" s="232"/>
      <c r="G13" s="232">
        <v>1</v>
      </c>
      <c r="H13" s="232"/>
      <c r="I13" s="232"/>
      <c r="J13" s="232"/>
      <c r="K13" s="233">
        <v>1</v>
      </c>
      <c r="L13" s="128"/>
      <c r="M13" s="229" t="s">
        <v>135</v>
      </c>
      <c r="N13" s="230">
        <v>41</v>
      </c>
      <c r="O13" s="128"/>
      <c r="P13" s="128"/>
      <c r="Q13" s="128"/>
      <c r="R13" s="128"/>
      <c r="S13" s="128"/>
      <c r="T13" s="128"/>
      <c r="U13" s="128"/>
      <c r="V13" s="128"/>
      <c r="W13" s="128"/>
      <c r="X13" s="128"/>
      <c r="Y13" s="128"/>
    </row>
    <row r="14" spans="1:25" ht="21" customHeight="1">
      <c r="A14" s="228" t="s">
        <v>114</v>
      </c>
      <c r="B14" s="136"/>
      <c r="C14" s="231">
        <v>2</v>
      </c>
      <c r="D14" s="232"/>
      <c r="E14" s="232"/>
      <c r="F14" s="232"/>
      <c r="G14" s="232">
        <v>1</v>
      </c>
      <c r="H14" s="232"/>
      <c r="I14" s="232"/>
      <c r="J14" s="232"/>
      <c r="K14" s="233">
        <v>3</v>
      </c>
      <c r="L14" s="128"/>
      <c r="M14" s="229" t="s">
        <v>122</v>
      </c>
      <c r="N14" s="230">
        <v>40</v>
      </c>
      <c r="O14" s="128"/>
      <c r="P14" s="128"/>
      <c r="Q14" s="128"/>
      <c r="R14" s="128"/>
      <c r="S14" s="128"/>
      <c r="T14" s="128"/>
      <c r="U14" s="128"/>
      <c r="V14" s="128"/>
      <c r="W14" s="128"/>
      <c r="X14" s="128"/>
      <c r="Y14" s="128"/>
    </row>
    <row r="15" spans="1:25" ht="21" customHeight="1">
      <c r="A15" s="228" t="s">
        <v>115</v>
      </c>
      <c r="B15" s="136"/>
      <c r="C15" s="231">
        <v>2</v>
      </c>
      <c r="D15" s="232"/>
      <c r="E15" s="232">
        <v>22</v>
      </c>
      <c r="F15" s="232"/>
      <c r="G15" s="232">
        <v>21</v>
      </c>
      <c r="H15" s="232"/>
      <c r="I15" s="232">
        <v>18</v>
      </c>
      <c r="J15" s="232"/>
      <c r="K15" s="233">
        <v>63</v>
      </c>
      <c r="L15" s="128"/>
      <c r="M15" s="229" t="s">
        <v>132</v>
      </c>
      <c r="N15" s="230">
        <v>34</v>
      </c>
      <c r="O15" s="128"/>
      <c r="P15" s="128"/>
      <c r="Q15" s="128"/>
      <c r="R15" s="128"/>
      <c r="S15" s="128"/>
      <c r="T15" s="128"/>
      <c r="U15" s="128"/>
      <c r="V15" s="128"/>
      <c r="W15" s="128"/>
      <c r="X15" s="128"/>
      <c r="Y15" s="128"/>
    </row>
    <row r="16" spans="1:25" ht="21" customHeight="1">
      <c r="A16" s="228" t="s">
        <v>116</v>
      </c>
      <c r="B16" s="136"/>
      <c r="C16" s="231">
        <v>2</v>
      </c>
      <c r="D16" s="232"/>
      <c r="E16" s="232">
        <v>14</v>
      </c>
      <c r="F16" s="232"/>
      <c r="G16" s="232">
        <v>61</v>
      </c>
      <c r="H16" s="232"/>
      <c r="I16" s="232">
        <v>19</v>
      </c>
      <c r="J16" s="232"/>
      <c r="K16" s="233">
        <v>96</v>
      </c>
      <c r="L16" s="128"/>
      <c r="M16" s="229" t="s">
        <v>137</v>
      </c>
      <c r="N16" s="230">
        <v>25</v>
      </c>
      <c r="O16" s="128"/>
      <c r="P16" s="128"/>
      <c r="Q16" s="128"/>
      <c r="R16" s="128"/>
      <c r="S16" s="128"/>
      <c r="T16" s="128"/>
      <c r="U16" s="128"/>
      <c r="V16" s="128"/>
      <c r="W16" s="128"/>
      <c r="X16" s="128"/>
      <c r="Y16" s="128"/>
    </row>
    <row r="17" spans="1:25" ht="21" customHeight="1">
      <c r="A17" s="228" t="s">
        <v>112</v>
      </c>
      <c r="B17" s="136"/>
      <c r="C17" s="231"/>
      <c r="D17" s="232"/>
      <c r="E17" s="232">
        <v>2</v>
      </c>
      <c r="F17" s="232"/>
      <c r="G17" s="232">
        <v>3</v>
      </c>
      <c r="H17" s="232"/>
      <c r="I17" s="232">
        <v>6</v>
      </c>
      <c r="J17" s="232"/>
      <c r="K17" s="233">
        <v>11</v>
      </c>
      <c r="L17" s="128"/>
      <c r="M17" s="229" t="s">
        <v>123</v>
      </c>
      <c r="N17" s="230">
        <v>23</v>
      </c>
      <c r="O17" s="128"/>
      <c r="P17" s="128"/>
      <c r="Q17" s="128"/>
      <c r="R17" s="128"/>
      <c r="S17" s="128"/>
      <c r="T17" s="128"/>
      <c r="U17" s="128"/>
      <c r="V17" s="128"/>
      <c r="W17" s="128"/>
      <c r="X17" s="128"/>
      <c r="Y17" s="128"/>
    </row>
    <row r="18" spans="1:25" ht="21" customHeight="1">
      <c r="A18" s="228" t="s">
        <v>113</v>
      </c>
      <c r="B18" s="136"/>
      <c r="C18" s="231">
        <v>1</v>
      </c>
      <c r="D18" s="232"/>
      <c r="E18" s="232">
        <v>1</v>
      </c>
      <c r="F18" s="232"/>
      <c r="G18" s="232">
        <v>2</v>
      </c>
      <c r="H18" s="232"/>
      <c r="I18" s="232"/>
      <c r="J18" s="232"/>
      <c r="K18" s="233">
        <v>4</v>
      </c>
      <c r="L18" s="128"/>
      <c r="M18" s="229" t="s">
        <v>121</v>
      </c>
      <c r="N18" s="230">
        <v>17</v>
      </c>
      <c r="O18" s="128"/>
      <c r="P18" s="128"/>
      <c r="Q18" s="128"/>
      <c r="R18" s="128"/>
      <c r="S18" s="128"/>
      <c r="T18" s="128"/>
      <c r="U18" s="128"/>
      <c r="V18" s="128"/>
      <c r="W18" s="128"/>
      <c r="X18" s="128"/>
      <c r="Y18" s="128"/>
    </row>
    <row r="19" spans="1:25" ht="21" customHeight="1">
      <c r="A19" s="228" t="s">
        <v>117</v>
      </c>
      <c r="B19" s="136"/>
      <c r="C19" s="231"/>
      <c r="D19" s="232"/>
      <c r="E19" s="232">
        <v>3</v>
      </c>
      <c r="F19" s="232"/>
      <c r="G19" s="232">
        <v>3</v>
      </c>
      <c r="H19" s="232"/>
      <c r="I19" s="232">
        <v>3</v>
      </c>
      <c r="J19" s="232"/>
      <c r="K19" s="233">
        <v>9</v>
      </c>
      <c r="L19" s="128"/>
      <c r="M19" s="229" t="s">
        <v>124</v>
      </c>
      <c r="N19" s="230">
        <v>15</v>
      </c>
      <c r="O19" s="128"/>
      <c r="P19" s="128"/>
      <c r="Q19" s="128"/>
      <c r="R19" s="128"/>
      <c r="S19" s="128"/>
      <c r="T19" s="128"/>
      <c r="U19" s="128"/>
      <c r="V19" s="128"/>
      <c r="W19" s="128"/>
      <c r="X19" s="128"/>
      <c r="Y19" s="128"/>
    </row>
    <row r="20" spans="1:25" ht="21" customHeight="1">
      <c r="A20" s="228" t="s">
        <v>122</v>
      </c>
      <c r="B20" s="136"/>
      <c r="C20" s="231"/>
      <c r="D20" s="232"/>
      <c r="E20" s="232">
        <v>3</v>
      </c>
      <c r="F20" s="232"/>
      <c r="G20" s="232">
        <v>26</v>
      </c>
      <c r="H20" s="232"/>
      <c r="I20" s="232">
        <v>11</v>
      </c>
      <c r="J20" s="232"/>
      <c r="K20" s="233">
        <v>40</v>
      </c>
      <c r="L20" s="128"/>
      <c r="M20" s="229" t="s">
        <v>109</v>
      </c>
      <c r="N20" s="230">
        <v>14</v>
      </c>
      <c r="O20" s="128"/>
      <c r="P20" s="128"/>
      <c r="Q20" s="128"/>
      <c r="R20" s="128"/>
      <c r="S20" s="128"/>
      <c r="T20" s="128"/>
      <c r="U20" s="128"/>
      <c r="V20" s="128"/>
      <c r="W20" s="128"/>
      <c r="X20" s="128"/>
      <c r="Y20" s="128"/>
    </row>
    <row r="21" spans="1:25" ht="21" customHeight="1">
      <c r="A21" s="228" t="s">
        <v>118</v>
      </c>
      <c r="B21" s="136"/>
      <c r="C21" s="231">
        <v>1</v>
      </c>
      <c r="D21" s="232"/>
      <c r="E21" s="232">
        <v>2</v>
      </c>
      <c r="F21" s="232"/>
      <c r="G21" s="232">
        <v>7</v>
      </c>
      <c r="H21" s="232"/>
      <c r="I21" s="232">
        <v>1</v>
      </c>
      <c r="J21" s="232"/>
      <c r="K21" s="233">
        <v>11</v>
      </c>
      <c r="L21" s="128"/>
      <c r="M21" s="229" t="s">
        <v>126</v>
      </c>
      <c r="N21" s="230">
        <v>14</v>
      </c>
      <c r="O21" s="128"/>
      <c r="P21" s="128"/>
      <c r="Q21" s="128"/>
      <c r="R21" s="128"/>
      <c r="S21" s="128"/>
      <c r="T21" s="128"/>
      <c r="U21" s="128"/>
      <c r="V21" s="128"/>
      <c r="W21" s="128"/>
      <c r="X21" s="128"/>
      <c r="Y21" s="128"/>
    </row>
    <row r="22" spans="1:25" ht="21" customHeight="1">
      <c r="A22" s="228" t="s">
        <v>119</v>
      </c>
      <c r="B22" s="136"/>
      <c r="C22" s="231">
        <v>2</v>
      </c>
      <c r="D22" s="232"/>
      <c r="E22" s="232">
        <v>1</v>
      </c>
      <c r="F22" s="232"/>
      <c r="G22" s="232">
        <v>44</v>
      </c>
      <c r="H22" s="232"/>
      <c r="I22" s="232">
        <v>14</v>
      </c>
      <c r="J22" s="232"/>
      <c r="K22" s="233">
        <v>61</v>
      </c>
      <c r="L22" s="128"/>
      <c r="M22" s="229" t="s">
        <v>112</v>
      </c>
      <c r="N22" s="230">
        <v>11</v>
      </c>
      <c r="O22" s="128"/>
      <c r="P22" s="128"/>
      <c r="Q22" s="128"/>
      <c r="R22" s="128"/>
      <c r="S22" s="128"/>
      <c r="T22" s="128"/>
      <c r="U22" s="128"/>
      <c r="V22" s="128"/>
      <c r="W22" s="128"/>
      <c r="X22" s="128"/>
      <c r="Y22" s="128"/>
    </row>
    <row r="23" spans="1:25" ht="21" customHeight="1">
      <c r="A23" s="228" t="s">
        <v>120</v>
      </c>
      <c r="B23" s="136"/>
      <c r="C23" s="231"/>
      <c r="D23" s="232"/>
      <c r="E23" s="232">
        <v>2</v>
      </c>
      <c r="F23" s="232"/>
      <c r="G23" s="232">
        <v>5</v>
      </c>
      <c r="H23" s="232"/>
      <c r="I23" s="232">
        <v>4</v>
      </c>
      <c r="J23" s="232"/>
      <c r="K23" s="233">
        <v>11</v>
      </c>
      <c r="L23" s="128"/>
      <c r="M23" s="229" t="s">
        <v>118</v>
      </c>
      <c r="N23" s="230">
        <v>11</v>
      </c>
      <c r="O23" s="128"/>
      <c r="P23" s="128"/>
      <c r="Q23" s="128"/>
      <c r="R23" s="128"/>
      <c r="S23" s="128"/>
      <c r="T23" s="128"/>
      <c r="U23" s="128"/>
      <c r="V23" s="128"/>
      <c r="W23" s="128"/>
      <c r="X23" s="128"/>
      <c r="Y23" s="128"/>
    </row>
    <row r="24" spans="1:25" ht="21" customHeight="1">
      <c r="A24" s="228" t="s">
        <v>121</v>
      </c>
      <c r="B24" s="136"/>
      <c r="C24" s="231">
        <v>1</v>
      </c>
      <c r="D24" s="232"/>
      <c r="E24" s="232"/>
      <c r="F24" s="232"/>
      <c r="G24" s="232">
        <v>11</v>
      </c>
      <c r="H24" s="232"/>
      <c r="I24" s="232">
        <v>5</v>
      </c>
      <c r="J24" s="232"/>
      <c r="K24" s="233">
        <v>17</v>
      </c>
      <c r="L24" s="128"/>
      <c r="M24" s="229" t="s">
        <v>120</v>
      </c>
      <c r="N24" s="230">
        <v>11</v>
      </c>
      <c r="O24" s="128"/>
      <c r="P24" s="128"/>
      <c r="Q24" s="128"/>
      <c r="R24" s="128"/>
      <c r="S24" s="128"/>
      <c r="T24" s="128"/>
      <c r="U24" s="128"/>
      <c r="V24" s="128"/>
      <c r="W24" s="128"/>
      <c r="X24" s="128"/>
      <c r="Y24" s="128"/>
    </row>
    <row r="25" spans="1:25" ht="21" customHeight="1">
      <c r="A25" s="228" t="s">
        <v>123</v>
      </c>
      <c r="B25" s="136"/>
      <c r="C25" s="231">
        <v>1</v>
      </c>
      <c r="D25" s="232"/>
      <c r="E25" s="232">
        <v>1</v>
      </c>
      <c r="F25" s="232"/>
      <c r="G25" s="232">
        <v>13</v>
      </c>
      <c r="H25" s="232"/>
      <c r="I25" s="232">
        <v>8</v>
      </c>
      <c r="J25" s="232"/>
      <c r="K25" s="233">
        <v>23</v>
      </c>
      <c r="L25" s="128"/>
      <c r="M25" s="229" t="s">
        <v>510</v>
      </c>
      <c r="N25" s="230">
        <v>11</v>
      </c>
      <c r="O25" s="128"/>
      <c r="P25" s="128"/>
      <c r="Q25" s="128"/>
      <c r="R25" s="128"/>
      <c r="S25" s="128"/>
      <c r="T25" s="128"/>
      <c r="U25" s="128"/>
      <c r="V25" s="128"/>
      <c r="W25" s="128"/>
      <c r="X25" s="128"/>
      <c r="Y25" s="128"/>
    </row>
    <row r="26" spans="1:25" ht="21" customHeight="1">
      <c r="A26" s="228" t="s">
        <v>124</v>
      </c>
      <c r="B26" s="136"/>
      <c r="C26" s="231">
        <v>3</v>
      </c>
      <c r="D26" s="232"/>
      <c r="E26" s="232">
        <v>1</v>
      </c>
      <c r="F26" s="232"/>
      <c r="G26" s="232">
        <v>5</v>
      </c>
      <c r="H26" s="232"/>
      <c r="I26" s="232">
        <v>6</v>
      </c>
      <c r="J26" s="232"/>
      <c r="K26" s="233">
        <v>15</v>
      </c>
      <c r="L26" s="128"/>
      <c r="M26" s="229" t="s">
        <v>128</v>
      </c>
      <c r="N26" s="230">
        <v>10</v>
      </c>
      <c r="O26" s="128"/>
      <c r="P26" s="128"/>
      <c r="Q26" s="128"/>
      <c r="R26" s="128"/>
      <c r="S26" s="128"/>
      <c r="T26" s="128"/>
      <c r="U26" s="128"/>
      <c r="V26" s="128"/>
      <c r="W26" s="128"/>
      <c r="X26" s="128"/>
      <c r="Y26" s="128"/>
    </row>
    <row r="27" spans="1:25" ht="21" customHeight="1">
      <c r="A27" s="228" t="s">
        <v>125</v>
      </c>
      <c r="B27" s="136"/>
      <c r="C27" s="231"/>
      <c r="D27" s="232"/>
      <c r="E27" s="232">
        <v>1</v>
      </c>
      <c r="F27" s="232"/>
      <c r="G27" s="232">
        <v>1</v>
      </c>
      <c r="H27" s="232"/>
      <c r="I27" s="232"/>
      <c r="J27" s="232"/>
      <c r="K27" s="233">
        <v>2</v>
      </c>
      <c r="L27" s="128"/>
      <c r="M27" s="229" t="s">
        <v>133</v>
      </c>
      <c r="N27" s="230">
        <v>10</v>
      </c>
      <c r="O27" s="128"/>
      <c r="P27" s="128"/>
      <c r="Q27" s="128"/>
      <c r="R27" s="128"/>
      <c r="S27" s="128"/>
      <c r="T27" s="128"/>
      <c r="U27" s="128"/>
      <c r="V27" s="128"/>
      <c r="W27" s="128"/>
      <c r="X27" s="128"/>
      <c r="Y27" s="128"/>
    </row>
    <row r="28" spans="1:25" ht="21" customHeight="1">
      <c r="A28" s="228" t="s">
        <v>126</v>
      </c>
      <c r="B28" s="136"/>
      <c r="C28" s="231">
        <v>3</v>
      </c>
      <c r="D28" s="232"/>
      <c r="E28" s="232">
        <v>2</v>
      </c>
      <c r="F28" s="232"/>
      <c r="G28" s="232">
        <v>6</v>
      </c>
      <c r="H28" s="232"/>
      <c r="I28" s="232">
        <v>3</v>
      </c>
      <c r="J28" s="232"/>
      <c r="K28" s="233">
        <v>14</v>
      </c>
      <c r="L28" s="128"/>
      <c r="M28" s="229" t="s">
        <v>117</v>
      </c>
      <c r="N28" s="230">
        <v>9</v>
      </c>
      <c r="O28" s="128"/>
      <c r="P28" s="128"/>
      <c r="Q28" s="128"/>
      <c r="R28" s="128"/>
      <c r="S28" s="128"/>
      <c r="T28" s="128"/>
      <c r="U28" s="128"/>
      <c r="V28" s="128"/>
      <c r="W28" s="128"/>
      <c r="X28" s="128"/>
      <c r="Y28" s="128"/>
    </row>
    <row r="29" spans="1:25" ht="21" customHeight="1">
      <c r="A29" s="228" t="s">
        <v>127</v>
      </c>
      <c r="B29" s="136"/>
      <c r="C29" s="231"/>
      <c r="D29" s="232"/>
      <c r="E29" s="232">
        <v>1</v>
      </c>
      <c r="F29" s="232"/>
      <c r="G29" s="232">
        <v>6</v>
      </c>
      <c r="H29" s="232"/>
      <c r="I29" s="232">
        <v>1</v>
      </c>
      <c r="J29" s="232"/>
      <c r="K29" s="233">
        <v>8</v>
      </c>
      <c r="L29" s="128"/>
      <c r="M29" s="229" t="s">
        <v>127</v>
      </c>
      <c r="N29" s="230">
        <v>8</v>
      </c>
      <c r="O29" s="128"/>
      <c r="P29" s="128"/>
      <c r="Q29" s="128"/>
      <c r="R29" s="128"/>
      <c r="S29" s="128"/>
      <c r="T29" s="128"/>
      <c r="U29" s="128"/>
      <c r="V29" s="128"/>
      <c r="W29" s="128"/>
      <c r="X29" s="128"/>
      <c r="Y29" s="128"/>
    </row>
    <row r="30" spans="1:25" ht="21" customHeight="1">
      <c r="A30" s="228" t="s">
        <v>128</v>
      </c>
      <c r="B30" s="136"/>
      <c r="C30" s="231"/>
      <c r="D30" s="232"/>
      <c r="E30" s="232">
        <v>1</v>
      </c>
      <c r="F30" s="232"/>
      <c r="G30" s="232">
        <v>4</v>
      </c>
      <c r="H30" s="232"/>
      <c r="I30" s="232">
        <v>5</v>
      </c>
      <c r="J30" s="232"/>
      <c r="K30" s="233">
        <v>10</v>
      </c>
      <c r="L30" s="128"/>
      <c r="M30" s="229" t="s">
        <v>134</v>
      </c>
      <c r="N30" s="230">
        <v>6</v>
      </c>
      <c r="O30" s="128"/>
      <c r="P30" s="128"/>
      <c r="Q30" s="128"/>
      <c r="R30" s="128"/>
      <c r="S30" s="128"/>
      <c r="T30" s="128"/>
      <c r="U30" s="128"/>
      <c r="V30" s="128"/>
      <c r="W30" s="128"/>
      <c r="X30" s="128"/>
      <c r="Y30" s="128"/>
    </row>
    <row r="31" spans="1:25" ht="21" customHeight="1">
      <c r="A31" s="228" t="s">
        <v>129</v>
      </c>
      <c r="B31" s="136"/>
      <c r="C31" s="231"/>
      <c r="D31" s="232"/>
      <c r="E31" s="232">
        <v>1</v>
      </c>
      <c r="F31" s="232"/>
      <c r="G31" s="232">
        <v>2</v>
      </c>
      <c r="H31" s="232"/>
      <c r="I31" s="232"/>
      <c r="J31" s="232"/>
      <c r="K31" s="233">
        <v>3</v>
      </c>
      <c r="L31" s="128"/>
      <c r="M31" s="229" t="s">
        <v>139</v>
      </c>
      <c r="N31" s="230">
        <v>6</v>
      </c>
      <c r="O31" s="128"/>
      <c r="P31" s="128"/>
      <c r="Q31" s="128"/>
      <c r="R31" s="128"/>
      <c r="S31" s="128"/>
      <c r="T31" s="128"/>
      <c r="U31" s="128"/>
      <c r="V31" s="128"/>
      <c r="W31" s="128"/>
      <c r="X31" s="128"/>
      <c r="Y31" s="128"/>
    </row>
    <row r="32" spans="1:25" ht="21" customHeight="1">
      <c r="A32" s="228" t="s">
        <v>130</v>
      </c>
      <c r="B32" s="136"/>
      <c r="C32" s="231"/>
      <c r="D32" s="232"/>
      <c r="E32" s="232">
        <v>1</v>
      </c>
      <c r="F32" s="232"/>
      <c r="G32" s="232"/>
      <c r="H32" s="232"/>
      <c r="I32" s="232"/>
      <c r="J32" s="232"/>
      <c r="K32" s="233">
        <v>1</v>
      </c>
      <c r="L32" s="128"/>
      <c r="M32" s="229" t="s">
        <v>131</v>
      </c>
      <c r="N32" s="230">
        <v>5</v>
      </c>
      <c r="O32" s="128"/>
      <c r="P32" s="128"/>
      <c r="Q32" s="128"/>
      <c r="R32" s="128"/>
      <c r="S32" s="128"/>
      <c r="T32" s="128"/>
      <c r="U32" s="128"/>
      <c r="V32" s="128"/>
      <c r="W32" s="128"/>
      <c r="X32" s="128"/>
      <c r="Y32" s="128"/>
    </row>
    <row r="33" spans="1:25" ht="21" customHeight="1">
      <c r="A33" s="228" t="s">
        <v>131</v>
      </c>
      <c r="B33" s="136"/>
      <c r="C33" s="231"/>
      <c r="D33" s="232"/>
      <c r="E33" s="232">
        <v>1</v>
      </c>
      <c r="F33" s="232"/>
      <c r="G33" s="232">
        <v>3</v>
      </c>
      <c r="H33" s="232"/>
      <c r="I33" s="232">
        <v>1</v>
      </c>
      <c r="J33" s="232"/>
      <c r="K33" s="233">
        <v>5</v>
      </c>
      <c r="L33" s="128"/>
      <c r="M33" s="229" t="s">
        <v>113</v>
      </c>
      <c r="N33" s="230">
        <v>4</v>
      </c>
      <c r="O33" s="128"/>
      <c r="P33" s="128"/>
      <c r="Q33" s="128"/>
      <c r="R33" s="128"/>
      <c r="S33" s="128"/>
      <c r="T33" s="128"/>
      <c r="U33" s="128"/>
      <c r="V33" s="128"/>
      <c r="W33" s="128"/>
      <c r="X33" s="128"/>
      <c r="Y33" s="128"/>
    </row>
    <row r="34" spans="1:25" ht="21" customHeight="1">
      <c r="A34" s="228" t="s">
        <v>132</v>
      </c>
      <c r="B34" s="136"/>
      <c r="C34" s="231">
        <v>4</v>
      </c>
      <c r="D34" s="232"/>
      <c r="E34" s="232">
        <v>4</v>
      </c>
      <c r="F34" s="232"/>
      <c r="G34" s="232">
        <v>20</v>
      </c>
      <c r="H34" s="232"/>
      <c r="I34" s="232">
        <v>6</v>
      </c>
      <c r="J34" s="232"/>
      <c r="K34" s="233">
        <v>34</v>
      </c>
      <c r="L34" s="128"/>
      <c r="M34" s="229" t="s">
        <v>114</v>
      </c>
      <c r="N34" s="230">
        <v>3</v>
      </c>
      <c r="O34" s="128"/>
      <c r="P34" s="128"/>
      <c r="Q34" s="128"/>
      <c r="R34" s="128"/>
      <c r="S34" s="128"/>
      <c r="T34" s="128"/>
      <c r="U34" s="128"/>
      <c r="V34" s="128"/>
      <c r="W34" s="128"/>
      <c r="X34" s="128"/>
      <c r="Y34" s="128"/>
    </row>
    <row r="35" spans="1:25" ht="21" customHeight="1">
      <c r="A35" s="228" t="s">
        <v>133</v>
      </c>
      <c r="B35" s="136"/>
      <c r="C35" s="231">
        <v>1</v>
      </c>
      <c r="D35" s="232"/>
      <c r="E35" s="232">
        <v>2</v>
      </c>
      <c r="F35" s="232"/>
      <c r="G35" s="232">
        <v>5</v>
      </c>
      <c r="H35" s="232"/>
      <c r="I35" s="232">
        <v>2</v>
      </c>
      <c r="J35" s="232"/>
      <c r="K35" s="233">
        <v>10</v>
      </c>
      <c r="L35" s="128"/>
      <c r="M35" s="229" t="s">
        <v>129</v>
      </c>
      <c r="N35" s="230">
        <v>3</v>
      </c>
      <c r="O35" s="128"/>
      <c r="P35" s="128"/>
      <c r="Q35" s="128"/>
      <c r="R35" s="128"/>
      <c r="S35" s="128"/>
      <c r="T35" s="128"/>
      <c r="U35" s="128"/>
      <c r="V35" s="128"/>
      <c r="W35" s="128"/>
      <c r="X35" s="128"/>
      <c r="Y35" s="128"/>
    </row>
    <row r="36" spans="1:25" ht="21" customHeight="1">
      <c r="A36" s="228" t="s">
        <v>134</v>
      </c>
      <c r="B36" s="136"/>
      <c r="C36" s="231"/>
      <c r="D36" s="232"/>
      <c r="E36" s="232"/>
      <c r="F36" s="232"/>
      <c r="G36" s="232">
        <v>3</v>
      </c>
      <c r="H36" s="232"/>
      <c r="I36" s="232">
        <v>3</v>
      </c>
      <c r="J36" s="232"/>
      <c r="K36" s="233">
        <v>6</v>
      </c>
      <c r="L36" s="128"/>
      <c r="M36" s="229" t="s">
        <v>125</v>
      </c>
      <c r="N36" s="230">
        <v>2</v>
      </c>
      <c r="O36" s="128"/>
      <c r="P36" s="128"/>
      <c r="Q36" s="128"/>
      <c r="R36" s="128"/>
      <c r="S36" s="128"/>
      <c r="T36" s="128"/>
      <c r="U36" s="128"/>
      <c r="V36" s="128"/>
      <c r="W36" s="128"/>
      <c r="X36" s="128"/>
      <c r="Y36" s="128"/>
    </row>
    <row r="37" spans="1:25" ht="21" customHeight="1">
      <c r="A37" s="228" t="s">
        <v>135</v>
      </c>
      <c r="B37" s="136"/>
      <c r="C37" s="231"/>
      <c r="D37" s="232"/>
      <c r="E37" s="232"/>
      <c r="F37" s="232"/>
      <c r="G37" s="232">
        <v>27</v>
      </c>
      <c r="H37" s="232"/>
      <c r="I37" s="232">
        <v>14</v>
      </c>
      <c r="J37" s="232"/>
      <c r="K37" s="233">
        <v>41</v>
      </c>
      <c r="L37" s="128"/>
      <c r="M37" s="229" t="s">
        <v>108</v>
      </c>
      <c r="N37" s="230">
        <v>1</v>
      </c>
      <c r="O37" s="128"/>
      <c r="P37" s="128"/>
      <c r="Q37" s="128"/>
      <c r="R37" s="128"/>
      <c r="S37" s="128"/>
      <c r="T37" s="128"/>
      <c r="U37" s="128"/>
      <c r="V37" s="128"/>
      <c r="W37" s="128"/>
      <c r="X37" s="128"/>
      <c r="Y37" s="128"/>
    </row>
    <row r="38" spans="1:25" ht="21" customHeight="1">
      <c r="A38" s="228" t="s">
        <v>136</v>
      </c>
      <c r="B38" s="136"/>
      <c r="C38" s="231"/>
      <c r="D38" s="232"/>
      <c r="E38" s="232"/>
      <c r="F38" s="232"/>
      <c r="G38" s="232"/>
      <c r="H38" s="232"/>
      <c r="I38" s="232"/>
      <c r="J38" s="232"/>
      <c r="K38" s="233">
        <v>0</v>
      </c>
      <c r="L38" s="128"/>
      <c r="M38" s="229" t="s">
        <v>110</v>
      </c>
      <c r="N38" s="230">
        <v>1</v>
      </c>
      <c r="O38" s="128"/>
      <c r="P38" s="128"/>
      <c r="Q38" s="128"/>
      <c r="R38" s="128"/>
      <c r="S38" s="128"/>
      <c r="T38" s="128"/>
      <c r="U38" s="128"/>
      <c r="V38" s="128"/>
      <c r="W38" s="128"/>
      <c r="X38" s="128"/>
      <c r="Y38" s="128"/>
    </row>
    <row r="39" spans="1:25" ht="21" customHeight="1">
      <c r="A39" s="228" t="s">
        <v>137</v>
      </c>
      <c r="B39" s="136"/>
      <c r="C39" s="231">
        <v>1</v>
      </c>
      <c r="D39" s="232"/>
      <c r="E39" s="232">
        <v>1</v>
      </c>
      <c r="F39" s="232"/>
      <c r="G39" s="232">
        <v>13</v>
      </c>
      <c r="H39" s="232"/>
      <c r="I39" s="232">
        <v>10</v>
      </c>
      <c r="J39" s="232"/>
      <c r="K39" s="233">
        <v>25</v>
      </c>
      <c r="L39" s="128"/>
      <c r="M39" s="229" t="s">
        <v>111</v>
      </c>
      <c r="N39" s="230">
        <v>1</v>
      </c>
      <c r="O39" s="128"/>
      <c r="P39" s="128"/>
      <c r="Q39" s="128"/>
      <c r="R39" s="128"/>
      <c r="S39" s="128"/>
      <c r="T39" s="128"/>
      <c r="U39" s="128"/>
      <c r="V39" s="128"/>
      <c r="W39" s="128"/>
      <c r="X39" s="128"/>
      <c r="Y39" s="128"/>
    </row>
    <row r="40" spans="1:25" ht="21" customHeight="1">
      <c r="A40" s="228" t="s">
        <v>138</v>
      </c>
      <c r="B40" s="136"/>
      <c r="C40" s="231"/>
      <c r="D40" s="232"/>
      <c r="E40" s="232"/>
      <c r="F40" s="232"/>
      <c r="G40" s="232">
        <v>1</v>
      </c>
      <c r="H40" s="232"/>
      <c r="I40" s="232"/>
      <c r="J40" s="232"/>
      <c r="K40" s="233">
        <v>1</v>
      </c>
      <c r="L40" s="128"/>
      <c r="M40" s="229" t="s">
        <v>130</v>
      </c>
      <c r="N40" s="230">
        <v>1</v>
      </c>
      <c r="O40" s="128"/>
      <c r="P40" s="128"/>
      <c r="Q40" s="128"/>
      <c r="R40" s="128"/>
      <c r="S40" s="128"/>
      <c r="T40" s="128"/>
      <c r="U40" s="128"/>
      <c r="V40" s="128"/>
      <c r="W40" s="128"/>
      <c r="X40" s="128"/>
      <c r="Y40" s="128"/>
    </row>
    <row r="41" spans="1:25" ht="21" customHeight="1">
      <c r="A41" s="228" t="s">
        <v>139</v>
      </c>
      <c r="B41" s="136"/>
      <c r="C41" s="231"/>
      <c r="D41" s="232"/>
      <c r="E41" s="232"/>
      <c r="F41" s="232"/>
      <c r="G41" s="232">
        <v>4</v>
      </c>
      <c r="H41" s="232"/>
      <c r="I41" s="232">
        <v>2</v>
      </c>
      <c r="J41" s="232"/>
      <c r="K41" s="233">
        <v>6</v>
      </c>
      <c r="L41" s="128"/>
      <c r="M41" s="229" t="s">
        <v>138</v>
      </c>
      <c r="N41" s="230">
        <v>1</v>
      </c>
      <c r="O41" s="128"/>
      <c r="P41" s="128"/>
      <c r="Q41" s="128"/>
      <c r="R41" s="128"/>
      <c r="S41" s="128"/>
      <c r="T41" s="128"/>
      <c r="U41" s="128"/>
      <c r="V41" s="128"/>
      <c r="W41" s="128"/>
      <c r="X41" s="128"/>
      <c r="Y41" s="128"/>
    </row>
    <row r="42" spans="1:25" ht="21" customHeight="1">
      <c r="A42" s="228" t="s">
        <v>510</v>
      </c>
      <c r="B42" s="136"/>
      <c r="C42" s="231"/>
      <c r="D42" s="232"/>
      <c r="E42" s="232">
        <v>2</v>
      </c>
      <c r="F42" s="232"/>
      <c r="G42" s="232">
        <v>5</v>
      </c>
      <c r="H42" s="232"/>
      <c r="I42" s="232">
        <v>4</v>
      </c>
      <c r="J42" s="232"/>
      <c r="K42" s="233">
        <v>11</v>
      </c>
      <c r="L42" s="128"/>
      <c r="M42" s="229" t="s">
        <v>136</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27</v>
      </c>
      <c r="D44" s="236">
        <v>0</v>
      </c>
      <c r="E44" s="236">
        <v>71</v>
      </c>
      <c r="F44" s="236">
        <v>0</v>
      </c>
      <c r="G44" s="236">
        <v>309</v>
      </c>
      <c r="H44" s="236">
        <v>0</v>
      </c>
      <c r="I44" s="236">
        <v>151</v>
      </c>
      <c r="J44" s="236">
        <v>0</v>
      </c>
      <c r="K44" s="237">
        <v>558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26B9-FDD4-4994-B68F-1CD38B4847C7}">
  <sheetPr>
    <pageSetUpPr fitToPage="1"/>
  </sheetPr>
  <dimension ref="A1:Y51"/>
  <sheetViews>
    <sheetView view="pageBreakPreview" zoomScale="85" zoomScaleNormal="100" zoomScaleSheetLayoutView="85" workbookViewId="0">
      <selection activeCell="Z25" sqref="Z25"/>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141</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v>5</v>
      </c>
      <c r="D10" s="232"/>
      <c r="E10" s="232">
        <v>9</v>
      </c>
      <c r="F10" s="232"/>
      <c r="G10" s="232">
        <v>1</v>
      </c>
      <c r="H10" s="232"/>
      <c r="I10" s="232">
        <v>1</v>
      </c>
      <c r="J10" s="232"/>
      <c r="K10" s="233">
        <v>16</v>
      </c>
      <c r="L10" s="128"/>
      <c r="M10" s="229" t="s">
        <v>122</v>
      </c>
      <c r="N10" s="230">
        <v>314</v>
      </c>
      <c r="O10" s="128"/>
      <c r="P10" s="128"/>
      <c r="Q10" s="128"/>
      <c r="R10" s="128"/>
      <c r="S10" s="128"/>
      <c r="T10" s="128"/>
      <c r="U10" s="128"/>
      <c r="V10" s="128"/>
      <c r="W10" s="128"/>
      <c r="X10" s="128"/>
      <c r="Y10" s="128"/>
    </row>
    <row r="11" spans="1:25" ht="21" customHeight="1">
      <c r="A11" s="228" t="s">
        <v>109</v>
      </c>
      <c r="B11" s="136"/>
      <c r="C11" s="231">
        <v>6</v>
      </c>
      <c r="D11" s="232"/>
      <c r="E11" s="232">
        <v>21</v>
      </c>
      <c r="F11" s="232"/>
      <c r="G11" s="232">
        <v>4</v>
      </c>
      <c r="H11" s="232"/>
      <c r="I11" s="232">
        <v>9</v>
      </c>
      <c r="J11" s="232"/>
      <c r="K11" s="233">
        <v>40</v>
      </c>
      <c r="L11" s="128"/>
      <c r="M11" s="229" t="s">
        <v>118</v>
      </c>
      <c r="N11" s="230">
        <v>196</v>
      </c>
      <c r="O11" s="128"/>
      <c r="P11" s="128"/>
      <c r="Q11" s="128"/>
      <c r="R11" s="128"/>
      <c r="S11" s="128"/>
      <c r="T11" s="128"/>
      <c r="U11" s="128"/>
      <c r="V11" s="128"/>
      <c r="W11" s="128"/>
      <c r="X11" s="128"/>
      <c r="Y11" s="128"/>
    </row>
    <row r="12" spans="1:25" ht="21" customHeight="1">
      <c r="A12" s="228" t="s">
        <v>110</v>
      </c>
      <c r="B12" s="136"/>
      <c r="C12" s="231">
        <v>1</v>
      </c>
      <c r="D12" s="232"/>
      <c r="E12" s="232"/>
      <c r="F12" s="232"/>
      <c r="G12" s="232"/>
      <c r="H12" s="232"/>
      <c r="I12" s="232">
        <v>2</v>
      </c>
      <c r="J12" s="232"/>
      <c r="K12" s="233">
        <v>3</v>
      </c>
      <c r="L12" s="128"/>
      <c r="M12" s="229" t="s">
        <v>135</v>
      </c>
      <c r="N12" s="230">
        <v>169</v>
      </c>
      <c r="O12" s="128"/>
      <c r="P12" s="128"/>
      <c r="Q12" s="128"/>
      <c r="R12" s="128"/>
      <c r="S12" s="128"/>
      <c r="T12" s="128"/>
      <c r="U12" s="128"/>
      <c r="V12" s="128"/>
      <c r="W12" s="128"/>
      <c r="X12" s="128"/>
      <c r="Y12" s="128"/>
    </row>
    <row r="13" spans="1:25" ht="21" customHeight="1">
      <c r="A13" s="228" t="s">
        <v>111</v>
      </c>
      <c r="B13" s="136"/>
      <c r="C13" s="231"/>
      <c r="D13" s="232"/>
      <c r="E13" s="232"/>
      <c r="F13" s="232"/>
      <c r="G13" s="232">
        <v>1</v>
      </c>
      <c r="H13" s="232"/>
      <c r="I13" s="232">
        <v>1</v>
      </c>
      <c r="J13" s="232"/>
      <c r="K13" s="233">
        <v>2</v>
      </c>
      <c r="L13" s="128"/>
      <c r="M13" s="229" t="s">
        <v>116</v>
      </c>
      <c r="N13" s="230">
        <v>145</v>
      </c>
      <c r="O13" s="128"/>
      <c r="P13" s="128"/>
      <c r="Q13" s="128"/>
      <c r="R13" s="128"/>
      <c r="S13" s="128"/>
      <c r="T13" s="128"/>
      <c r="U13" s="128"/>
      <c r="V13" s="128"/>
      <c r="W13" s="128"/>
      <c r="X13" s="128"/>
      <c r="Y13" s="128"/>
    </row>
    <row r="14" spans="1:25" ht="21" customHeight="1">
      <c r="A14" s="228" t="s">
        <v>114</v>
      </c>
      <c r="B14" s="136"/>
      <c r="C14" s="231">
        <v>2</v>
      </c>
      <c r="D14" s="232"/>
      <c r="E14" s="232">
        <v>23</v>
      </c>
      <c r="F14" s="232"/>
      <c r="G14" s="232">
        <v>3</v>
      </c>
      <c r="H14" s="232"/>
      <c r="I14" s="232">
        <v>3</v>
      </c>
      <c r="J14" s="232"/>
      <c r="K14" s="233">
        <v>31</v>
      </c>
      <c r="L14" s="128"/>
      <c r="M14" s="229" t="s">
        <v>125</v>
      </c>
      <c r="N14" s="230">
        <v>131</v>
      </c>
      <c r="O14" s="128"/>
      <c r="P14" s="128"/>
      <c r="Q14" s="128"/>
      <c r="R14" s="128"/>
      <c r="S14" s="128"/>
      <c r="T14" s="128"/>
      <c r="U14" s="128"/>
      <c r="V14" s="128"/>
      <c r="W14" s="128"/>
      <c r="X14" s="128"/>
      <c r="Y14" s="128"/>
    </row>
    <row r="15" spans="1:25" ht="21" customHeight="1">
      <c r="A15" s="228" t="s">
        <v>115</v>
      </c>
      <c r="B15" s="136"/>
      <c r="C15" s="231"/>
      <c r="D15" s="232"/>
      <c r="E15" s="232">
        <v>32</v>
      </c>
      <c r="F15" s="232"/>
      <c r="G15" s="232">
        <v>4</v>
      </c>
      <c r="H15" s="232"/>
      <c r="I15" s="232">
        <v>8</v>
      </c>
      <c r="J15" s="232"/>
      <c r="K15" s="233">
        <v>44</v>
      </c>
      <c r="L15" s="128"/>
      <c r="M15" s="229" t="s">
        <v>137</v>
      </c>
      <c r="N15" s="230">
        <v>106</v>
      </c>
      <c r="O15" s="128"/>
      <c r="P15" s="128"/>
      <c r="Q15" s="128"/>
      <c r="R15" s="128"/>
      <c r="S15" s="128"/>
      <c r="T15" s="128"/>
      <c r="U15" s="128"/>
      <c r="V15" s="128"/>
      <c r="W15" s="128"/>
      <c r="X15" s="128"/>
      <c r="Y15" s="128"/>
    </row>
    <row r="16" spans="1:25" ht="21" customHeight="1">
      <c r="A16" s="228" t="s">
        <v>116</v>
      </c>
      <c r="B16" s="136"/>
      <c r="C16" s="231">
        <v>11</v>
      </c>
      <c r="D16" s="232"/>
      <c r="E16" s="232">
        <v>65</v>
      </c>
      <c r="F16" s="232"/>
      <c r="G16" s="232">
        <v>39</v>
      </c>
      <c r="H16" s="232"/>
      <c r="I16" s="232">
        <v>30</v>
      </c>
      <c r="J16" s="232"/>
      <c r="K16" s="233">
        <v>145</v>
      </c>
      <c r="L16" s="128"/>
      <c r="M16" s="229" t="s">
        <v>119</v>
      </c>
      <c r="N16" s="230">
        <v>102</v>
      </c>
      <c r="O16" s="128"/>
      <c r="P16" s="128"/>
      <c r="Q16" s="128"/>
      <c r="R16" s="128"/>
      <c r="S16" s="128"/>
      <c r="T16" s="128"/>
      <c r="U16" s="128"/>
      <c r="V16" s="128"/>
      <c r="W16" s="128"/>
      <c r="X16" s="128"/>
      <c r="Y16" s="128"/>
    </row>
    <row r="17" spans="1:25" ht="21" customHeight="1">
      <c r="A17" s="228" t="s">
        <v>112</v>
      </c>
      <c r="B17" s="136"/>
      <c r="C17" s="231">
        <v>1</v>
      </c>
      <c r="D17" s="232"/>
      <c r="E17" s="232">
        <v>65</v>
      </c>
      <c r="F17" s="232"/>
      <c r="G17" s="232">
        <v>9</v>
      </c>
      <c r="H17" s="232"/>
      <c r="I17" s="232">
        <v>11</v>
      </c>
      <c r="J17" s="232"/>
      <c r="K17" s="233">
        <v>86</v>
      </c>
      <c r="L17" s="128"/>
      <c r="M17" s="229" t="s">
        <v>112</v>
      </c>
      <c r="N17" s="230">
        <v>86</v>
      </c>
      <c r="O17" s="128"/>
      <c r="P17" s="128"/>
      <c r="Q17" s="128"/>
      <c r="R17" s="128"/>
      <c r="S17" s="128"/>
      <c r="T17" s="128"/>
      <c r="U17" s="128"/>
      <c r="V17" s="128"/>
      <c r="W17" s="128"/>
      <c r="X17" s="128"/>
      <c r="Y17" s="128"/>
    </row>
    <row r="18" spans="1:25" ht="21" customHeight="1">
      <c r="A18" s="228" t="s">
        <v>113</v>
      </c>
      <c r="B18" s="136"/>
      <c r="C18" s="231">
        <v>1</v>
      </c>
      <c r="D18" s="232"/>
      <c r="E18" s="232">
        <v>3</v>
      </c>
      <c r="F18" s="232"/>
      <c r="G18" s="232">
        <v>3</v>
      </c>
      <c r="H18" s="232"/>
      <c r="I18" s="232">
        <v>2</v>
      </c>
      <c r="J18" s="232"/>
      <c r="K18" s="233">
        <v>9</v>
      </c>
      <c r="L18" s="128"/>
      <c r="M18" s="229" t="s">
        <v>128</v>
      </c>
      <c r="N18" s="230">
        <v>85</v>
      </c>
      <c r="O18" s="128"/>
      <c r="P18" s="128"/>
      <c r="Q18" s="128"/>
      <c r="R18" s="128"/>
      <c r="S18" s="128"/>
      <c r="T18" s="128"/>
      <c r="U18" s="128"/>
      <c r="V18" s="128"/>
      <c r="W18" s="128"/>
      <c r="X18" s="128"/>
      <c r="Y18" s="128"/>
    </row>
    <row r="19" spans="1:25" ht="21" customHeight="1">
      <c r="A19" s="228" t="s">
        <v>117</v>
      </c>
      <c r="B19" s="136"/>
      <c r="C19" s="231">
        <v>2</v>
      </c>
      <c r="D19" s="232"/>
      <c r="E19" s="232">
        <v>8</v>
      </c>
      <c r="F19" s="232"/>
      <c r="G19" s="232">
        <v>2</v>
      </c>
      <c r="H19" s="232"/>
      <c r="I19" s="232">
        <v>5</v>
      </c>
      <c r="J19" s="232"/>
      <c r="K19" s="233">
        <v>17</v>
      </c>
      <c r="L19" s="128"/>
      <c r="M19" s="229" t="s">
        <v>132</v>
      </c>
      <c r="N19" s="230">
        <v>84</v>
      </c>
      <c r="O19" s="128"/>
      <c r="P19" s="128"/>
      <c r="Q19" s="128"/>
      <c r="R19" s="128"/>
      <c r="S19" s="128"/>
      <c r="T19" s="128"/>
      <c r="U19" s="128"/>
      <c r="V19" s="128"/>
      <c r="W19" s="128"/>
      <c r="X19" s="128"/>
      <c r="Y19" s="128"/>
    </row>
    <row r="20" spans="1:25" ht="21" customHeight="1">
      <c r="A20" s="228" t="s">
        <v>122</v>
      </c>
      <c r="B20" s="136"/>
      <c r="C20" s="231">
        <v>21</v>
      </c>
      <c r="D20" s="232"/>
      <c r="E20" s="232">
        <v>232</v>
      </c>
      <c r="F20" s="232"/>
      <c r="G20" s="232">
        <v>25</v>
      </c>
      <c r="H20" s="232"/>
      <c r="I20" s="232">
        <v>36</v>
      </c>
      <c r="J20" s="232"/>
      <c r="K20" s="233">
        <v>314</v>
      </c>
      <c r="L20" s="128"/>
      <c r="M20" s="229" t="s">
        <v>126</v>
      </c>
      <c r="N20" s="230">
        <v>82</v>
      </c>
      <c r="O20" s="128"/>
      <c r="P20" s="128"/>
      <c r="Q20" s="128"/>
      <c r="R20" s="128"/>
      <c r="S20" s="128"/>
      <c r="T20" s="128"/>
      <c r="U20" s="128"/>
      <c r="V20" s="128"/>
      <c r="W20" s="128"/>
      <c r="X20" s="128"/>
      <c r="Y20" s="128"/>
    </row>
    <row r="21" spans="1:25" ht="21" customHeight="1">
      <c r="A21" s="228" t="s">
        <v>118</v>
      </c>
      <c r="B21" s="136"/>
      <c r="C21" s="231">
        <v>29</v>
      </c>
      <c r="D21" s="232"/>
      <c r="E21" s="232">
        <v>158</v>
      </c>
      <c r="F21" s="232"/>
      <c r="G21" s="232">
        <v>3</v>
      </c>
      <c r="H21" s="232"/>
      <c r="I21" s="232">
        <v>6</v>
      </c>
      <c r="J21" s="232"/>
      <c r="K21" s="233">
        <v>196</v>
      </c>
      <c r="L21" s="128"/>
      <c r="M21" s="229" t="s">
        <v>133</v>
      </c>
      <c r="N21" s="230">
        <v>75</v>
      </c>
      <c r="O21" s="128"/>
      <c r="P21" s="128"/>
      <c r="Q21" s="128"/>
      <c r="R21" s="128"/>
      <c r="S21" s="128"/>
      <c r="T21" s="128"/>
      <c r="U21" s="128"/>
      <c r="V21" s="128"/>
      <c r="W21" s="128"/>
      <c r="X21" s="128"/>
      <c r="Y21" s="128"/>
    </row>
    <row r="22" spans="1:25" ht="21" customHeight="1">
      <c r="A22" s="228" t="s">
        <v>119</v>
      </c>
      <c r="B22" s="136"/>
      <c r="C22" s="231">
        <v>20</v>
      </c>
      <c r="D22" s="232"/>
      <c r="E22" s="232">
        <v>23</v>
      </c>
      <c r="F22" s="232"/>
      <c r="G22" s="232">
        <v>37</v>
      </c>
      <c r="H22" s="232"/>
      <c r="I22" s="232">
        <v>22</v>
      </c>
      <c r="J22" s="232"/>
      <c r="K22" s="233">
        <v>102</v>
      </c>
      <c r="L22" s="128"/>
      <c r="M22" s="229" t="s">
        <v>130</v>
      </c>
      <c r="N22" s="230">
        <v>68</v>
      </c>
      <c r="O22" s="128"/>
      <c r="P22" s="128"/>
      <c r="Q22" s="128"/>
      <c r="R22" s="128"/>
      <c r="S22" s="128"/>
      <c r="T22" s="128"/>
      <c r="U22" s="128"/>
      <c r="V22" s="128"/>
      <c r="W22" s="128"/>
      <c r="X22" s="128"/>
      <c r="Y22" s="128"/>
    </row>
    <row r="23" spans="1:25" ht="21" customHeight="1">
      <c r="A23" s="228" t="s">
        <v>120</v>
      </c>
      <c r="B23" s="136"/>
      <c r="C23" s="231">
        <v>6</v>
      </c>
      <c r="D23" s="232"/>
      <c r="E23" s="232">
        <v>19</v>
      </c>
      <c r="F23" s="232"/>
      <c r="G23" s="232">
        <v>4</v>
      </c>
      <c r="H23" s="232"/>
      <c r="I23" s="232">
        <v>6</v>
      </c>
      <c r="J23" s="232"/>
      <c r="K23" s="233">
        <v>35</v>
      </c>
      <c r="L23" s="128"/>
      <c r="M23" s="229" t="s">
        <v>123</v>
      </c>
      <c r="N23" s="230">
        <v>62</v>
      </c>
      <c r="O23" s="128"/>
      <c r="P23" s="128"/>
      <c r="Q23" s="128"/>
      <c r="R23" s="128"/>
      <c r="S23" s="128"/>
      <c r="T23" s="128"/>
      <c r="U23" s="128"/>
      <c r="V23" s="128"/>
      <c r="W23" s="128"/>
      <c r="X23" s="128"/>
      <c r="Y23" s="128"/>
    </row>
    <row r="24" spans="1:25" ht="21" customHeight="1">
      <c r="A24" s="228" t="s">
        <v>121</v>
      </c>
      <c r="B24" s="136"/>
      <c r="C24" s="231">
        <v>4</v>
      </c>
      <c r="D24" s="232"/>
      <c r="E24" s="232">
        <v>5</v>
      </c>
      <c r="F24" s="232"/>
      <c r="G24" s="232">
        <v>14</v>
      </c>
      <c r="H24" s="232"/>
      <c r="I24" s="232">
        <v>25</v>
      </c>
      <c r="J24" s="232"/>
      <c r="K24" s="233">
        <v>48</v>
      </c>
      <c r="L24" s="128"/>
      <c r="M24" s="229" t="s">
        <v>121</v>
      </c>
      <c r="N24" s="230">
        <v>48</v>
      </c>
      <c r="O24" s="128"/>
      <c r="P24" s="128"/>
      <c r="Q24" s="128"/>
      <c r="R24" s="128"/>
      <c r="S24" s="128"/>
      <c r="T24" s="128"/>
      <c r="U24" s="128"/>
      <c r="V24" s="128"/>
      <c r="W24" s="128"/>
      <c r="X24" s="128"/>
      <c r="Y24" s="128"/>
    </row>
    <row r="25" spans="1:25" ht="21" customHeight="1">
      <c r="A25" s="228" t="s">
        <v>123</v>
      </c>
      <c r="B25" s="136"/>
      <c r="C25" s="231">
        <v>10</v>
      </c>
      <c r="D25" s="232"/>
      <c r="E25" s="232">
        <v>16</v>
      </c>
      <c r="F25" s="232"/>
      <c r="G25" s="232">
        <v>12</v>
      </c>
      <c r="H25" s="232"/>
      <c r="I25" s="232">
        <v>24</v>
      </c>
      <c r="J25" s="232"/>
      <c r="K25" s="233">
        <v>62</v>
      </c>
      <c r="L25" s="128"/>
      <c r="M25" s="229" t="s">
        <v>115</v>
      </c>
      <c r="N25" s="230">
        <v>44</v>
      </c>
      <c r="O25" s="128"/>
      <c r="P25" s="128"/>
      <c r="Q25" s="128"/>
      <c r="R25" s="128"/>
      <c r="S25" s="128"/>
      <c r="T25" s="128"/>
      <c r="U25" s="128"/>
      <c r="V25" s="128"/>
      <c r="W25" s="128"/>
      <c r="X25" s="128"/>
      <c r="Y25" s="128"/>
    </row>
    <row r="26" spans="1:25" ht="21" customHeight="1">
      <c r="A26" s="228" t="s">
        <v>124</v>
      </c>
      <c r="B26" s="136"/>
      <c r="C26" s="231">
        <v>3</v>
      </c>
      <c r="D26" s="232"/>
      <c r="E26" s="232">
        <v>4</v>
      </c>
      <c r="F26" s="232"/>
      <c r="G26" s="232">
        <v>6</v>
      </c>
      <c r="H26" s="232"/>
      <c r="I26" s="232">
        <v>11</v>
      </c>
      <c r="J26" s="232"/>
      <c r="K26" s="233">
        <v>24</v>
      </c>
      <c r="L26" s="128"/>
      <c r="M26" s="229" t="s">
        <v>109</v>
      </c>
      <c r="N26" s="230">
        <v>40</v>
      </c>
      <c r="O26" s="128"/>
      <c r="P26" s="128"/>
      <c r="Q26" s="128"/>
      <c r="R26" s="128"/>
      <c r="S26" s="128"/>
      <c r="T26" s="128"/>
      <c r="U26" s="128"/>
      <c r="V26" s="128"/>
      <c r="W26" s="128"/>
      <c r="X26" s="128"/>
      <c r="Y26" s="128"/>
    </row>
    <row r="27" spans="1:25" ht="21" customHeight="1">
      <c r="A27" s="228" t="s">
        <v>125</v>
      </c>
      <c r="B27" s="136"/>
      <c r="C27" s="231">
        <v>24</v>
      </c>
      <c r="D27" s="232"/>
      <c r="E27" s="232">
        <v>39</v>
      </c>
      <c r="F27" s="232"/>
      <c r="G27" s="232">
        <v>28</v>
      </c>
      <c r="H27" s="232"/>
      <c r="I27" s="232">
        <v>40</v>
      </c>
      <c r="J27" s="232"/>
      <c r="K27" s="233">
        <v>131</v>
      </c>
      <c r="L27" s="128"/>
      <c r="M27" s="229" t="s">
        <v>120</v>
      </c>
      <c r="N27" s="230">
        <v>35</v>
      </c>
      <c r="O27" s="128"/>
      <c r="P27" s="128"/>
      <c r="Q27" s="128"/>
      <c r="R27" s="128"/>
      <c r="S27" s="128"/>
      <c r="T27" s="128"/>
      <c r="U27" s="128"/>
      <c r="V27" s="128"/>
      <c r="W27" s="128"/>
      <c r="X27" s="128"/>
      <c r="Y27" s="128"/>
    </row>
    <row r="28" spans="1:25" ht="21" customHeight="1">
      <c r="A28" s="228" t="s">
        <v>126</v>
      </c>
      <c r="B28" s="136"/>
      <c r="C28" s="231">
        <v>16</v>
      </c>
      <c r="D28" s="232"/>
      <c r="E28" s="232">
        <v>56</v>
      </c>
      <c r="F28" s="232"/>
      <c r="G28" s="232">
        <v>3</v>
      </c>
      <c r="H28" s="232"/>
      <c r="I28" s="232">
        <v>7</v>
      </c>
      <c r="J28" s="232"/>
      <c r="K28" s="233">
        <v>82</v>
      </c>
      <c r="L28" s="128"/>
      <c r="M28" s="229" t="s">
        <v>139</v>
      </c>
      <c r="N28" s="230">
        <v>35</v>
      </c>
      <c r="O28" s="128"/>
      <c r="P28" s="128"/>
      <c r="Q28" s="128"/>
      <c r="R28" s="128"/>
      <c r="S28" s="128"/>
      <c r="T28" s="128"/>
      <c r="U28" s="128"/>
      <c r="V28" s="128"/>
      <c r="W28" s="128"/>
      <c r="X28" s="128"/>
      <c r="Y28" s="128"/>
    </row>
    <row r="29" spans="1:25" ht="21" customHeight="1">
      <c r="A29" s="228" t="s">
        <v>127</v>
      </c>
      <c r="B29" s="136"/>
      <c r="C29" s="231">
        <v>1</v>
      </c>
      <c r="D29" s="232"/>
      <c r="E29" s="232">
        <v>1</v>
      </c>
      <c r="F29" s="232"/>
      <c r="G29" s="232">
        <v>2</v>
      </c>
      <c r="H29" s="232"/>
      <c r="I29" s="232">
        <v>5</v>
      </c>
      <c r="J29" s="232"/>
      <c r="K29" s="233">
        <v>9</v>
      </c>
      <c r="L29" s="128"/>
      <c r="M29" s="229" t="s">
        <v>131</v>
      </c>
      <c r="N29" s="230">
        <v>34</v>
      </c>
      <c r="O29" s="128"/>
      <c r="P29" s="128"/>
      <c r="Q29" s="128"/>
      <c r="R29" s="128"/>
      <c r="S29" s="128"/>
      <c r="T29" s="128"/>
      <c r="U29" s="128"/>
      <c r="V29" s="128"/>
      <c r="W29" s="128"/>
      <c r="X29" s="128"/>
      <c r="Y29" s="128"/>
    </row>
    <row r="30" spans="1:25" ht="21" customHeight="1">
      <c r="A30" s="228" t="s">
        <v>128</v>
      </c>
      <c r="B30" s="136"/>
      <c r="C30" s="231">
        <v>15</v>
      </c>
      <c r="D30" s="232"/>
      <c r="E30" s="232">
        <v>50</v>
      </c>
      <c r="F30" s="232"/>
      <c r="G30" s="232">
        <v>5</v>
      </c>
      <c r="H30" s="232"/>
      <c r="I30" s="232">
        <v>15</v>
      </c>
      <c r="J30" s="232"/>
      <c r="K30" s="233">
        <v>85</v>
      </c>
      <c r="L30" s="128"/>
      <c r="M30" s="229" t="s">
        <v>510</v>
      </c>
      <c r="N30" s="230">
        <v>34</v>
      </c>
      <c r="O30" s="128"/>
      <c r="P30" s="128"/>
      <c r="Q30" s="128"/>
      <c r="R30" s="128"/>
      <c r="S30" s="128"/>
      <c r="T30" s="128"/>
      <c r="U30" s="128"/>
      <c r="V30" s="128"/>
      <c r="W30" s="128"/>
      <c r="X30" s="128"/>
      <c r="Y30" s="128"/>
    </row>
    <row r="31" spans="1:25" ht="21" customHeight="1">
      <c r="A31" s="228" t="s">
        <v>129</v>
      </c>
      <c r="B31" s="136"/>
      <c r="C31" s="231">
        <v>3</v>
      </c>
      <c r="D31" s="232"/>
      <c r="E31" s="232">
        <v>13</v>
      </c>
      <c r="F31" s="232"/>
      <c r="G31" s="232"/>
      <c r="H31" s="232"/>
      <c r="I31" s="232"/>
      <c r="J31" s="232"/>
      <c r="K31" s="233">
        <v>16</v>
      </c>
      <c r="L31" s="128"/>
      <c r="M31" s="229" t="s">
        <v>114</v>
      </c>
      <c r="N31" s="230">
        <v>31</v>
      </c>
      <c r="O31" s="128"/>
      <c r="P31" s="128"/>
      <c r="Q31" s="128"/>
      <c r="R31" s="128"/>
      <c r="S31" s="128"/>
      <c r="T31" s="128"/>
      <c r="U31" s="128"/>
      <c r="V31" s="128"/>
      <c r="W31" s="128"/>
      <c r="X31" s="128"/>
      <c r="Y31" s="128"/>
    </row>
    <row r="32" spans="1:25" ht="21" customHeight="1">
      <c r="A32" s="228" t="s">
        <v>130</v>
      </c>
      <c r="B32" s="136"/>
      <c r="C32" s="231">
        <v>24</v>
      </c>
      <c r="D32" s="232"/>
      <c r="E32" s="232">
        <v>44</v>
      </c>
      <c r="F32" s="232"/>
      <c r="G32" s="232"/>
      <c r="H32" s="232"/>
      <c r="I32" s="232"/>
      <c r="J32" s="232"/>
      <c r="K32" s="233">
        <v>68</v>
      </c>
      <c r="L32" s="128"/>
      <c r="M32" s="229" t="s">
        <v>134</v>
      </c>
      <c r="N32" s="230">
        <v>25</v>
      </c>
      <c r="O32" s="128"/>
      <c r="P32" s="128"/>
      <c r="Q32" s="128"/>
      <c r="R32" s="128"/>
      <c r="S32" s="128"/>
      <c r="T32" s="128"/>
      <c r="U32" s="128"/>
      <c r="V32" s="128"/>
      <c r="W32" s="128"/>
      <c r="X32" s="128"/>
      <c r="Y32" s="128"/>
    </row>
    <row r="33" spans="1:25" ht="21" customHeight="1">
      <c r="A33" s="228" t="s">
        <v>131</v>
      </c>
      <c r="B33" s="136"/>
      <c r="C33" s="231">
        <v>2</v>
      </c>
      <c r="D33" s="232"/>
      <c r="E33" s="232">
        <v>18</v>
      </c>
      <c r="F33" s="232"/>
      <c r="G33" s="232">
        <v>2</v>
      </c>
      <c r="H33" s="232"/>
      <c r="I33" s="232">
        <v>12</v>
      </c>
      <c r="J33" s="232"/>
      <c r="K33" s="233">
        <v>34</v>
      </c>
      <c r="L33" s="128"/>
      <c r="M33" s="229" t="s">
        <v>124</v>
      </c>
      <c r="N33" s="230">
        <v>24</v>
      </c>
      <c r="O33" s="128"/>
      <c r="P33" s="128"/>
      <c r="Q33" s="128"/>
      <c r="R33" s="128"/>
      <c r="S33" s="128"/>
      <c r="T33" s="128"/>
      <c r="U33" s="128"/>
      <c r="V33" s="128"/>
      <c r="W33" s="128"/>
      <c r="X33" s="128"/>
      <c r="Y33" s="128"/>
    </row>
    <row r="34" spans="1:25" ht="21" customHeight="1">
      <c r="A34" s="228" t="s">
        <v>132</v>
      </c>
      <c r="B34" s="136"/>
      <c r="C34" s="231">
        <v>5</v>
      </c>
      <c r="D34" s="232"/>
      <c r="E34" s="232">
        <v>5</v>
      </c>
      <c r="F34" s="232"/>
      <c r="G34" s="232">
        <v>45</v>
      </c>
      <c r="H34" s="232"/>
      <c r="I34" s="232">
        <v>29</v>
      </c>
      <c r="J34" s="232"/>
      <c r="K34" s="233">
        <v>84</v>
      </c>
      <c r="L34" s="128"/>
      <c r="M34" s="229" t="s">
        <v>117</v>
      </c>
      <c r="N34" s="230">
        <v>17</v>
      </c>
      <c r="O34" s="128"/>
      <c r="P34" s="128"/>
      <c r="Q34" s="128"/>
      <c r="R34" s="128"/>
      <c r="S34" s="128"/>
      <c r="T34" s="128"/>
      <c r="U34" s="128"/>
      <c r="V34" s="128"/>
      <c r="W34" s="128"/>
      <c r="X34" s="128"/>
      <c r="Y34" s="128"/>
    </row>
    <row r="35" spans="1:25" ht="21" customHeight="1">
      <c r="A35" s="228" t="s">
        <v>133</v>
      </c>
      <c r="B35" s="136"/>
      <c r="C35" s="231">
        <v>9</v>
      </c>
      <c r="D35" s="232"/>
      <c r="E35" s="232">
        <v>58</v>
      </c>
      <c r="F35" s="232"/>
      <c r="G35" s="232"/>
      <c r="H35" s="232"/>
      <c r="I35" s="232">
        <v>8</v>
      </c>
      <c r="J35" s="232"/>
      <c r="K35" s="233">
        <v>75</v>
      </c>
      <c r="L35" s="128"/>
      <c r="M35" s="229" t="s">
        <v>108</v>
      </c>
      <c r="N35" s="230">
        <v>16</v>
      </c>
      <c r="O35" s="128"/>
      <c r="P35" s="128"/>
      <c r="Q35" s="128"/>
      <c r="R35" s="128"/>
      <c r="S35" s="128"/>
      <c r="T35" s="128"/>
      <c r="U35" s="128"/>
      <c r="V35" s="128"/>
      <c r="W35" s="128"/>
      <c r="X35" s="128"/>
      <c r="Y35" s="128"/>
    </row>
    <row r="36" spans="1:25" ht="21" customHeight="1">
      <c r="A36" s="228" t="s">
        <v>134</v>
      </c>
      <c r="B36" s="136"/>
      <c r="C36" s="231">
        <v>1</v>
      </c>
      <c r="D36" s="232"/>
      <c r="E36" s="232">
        <v>8</v>
      </c>
      <c r="F36" s="232"/>
      <c r="G36" s="232">
        <v>10</v>
      </c>
      <c r="H36" s="232"/>
      <c r="I36" s="232">
        <v>6</v>
      </c>
      <c r="J36" s="232"/>
      <c r="K36" s="233">
        <v>25</v>
      </c>
      <c r="L36" s="128"/>
      <c r="M36" s="229" t="s">
        <v>129</v>
      </c>
      <c r="N36" s="230">
        <v>16</v>
      </c>
      <c r="O36" s="128"/>
      <c r="P36" s="128"/>
      <c r="Q36" s="128"/>
      <c r="R36" s="128"/>
      <c r="S36" s="128"/>
      <c r="T36" s="128"/>
      <c r="U36" s="128"/>
      <c r="V36" s="128"/>
      <c r="W36" s="128"/>
      <c r="X36" s="128"/>
      <c r="Y36" s="128"/>
    </row>
    <row r="37" spans="1:25" ht="21" customHeight="1">
      <c r="A37" s="228" t="s">
        <v>135</v>
      </c>
      <c r="B37" s="136"/>
      <c r="C37" s="231">
        <v>21</v>
      </c>
      <c r="D37" s="232"/>
      <c r="E37" s="232">
        <v>29</v>
      </c>
      <c r="F37" s="232"/>
      <c r="G37" s="232">
        <v>44</v>
      </c>
      <c r="H37" s="232"/>
      <c r="I37" s="232">
        <v>75</v>
      </c>
      <c r="J37" s="232"/>
      <c r="K37" s="233">
        <v>169</v>
      </c>
      <c r="L37" s="128"/>
      <c r="M37" s="229" t="s">
        <v>113</v>
      </c>
      <c r="N37" s="230">
        <v>9</v>
      </c>
      <c r="O37" s="128"/>
      <c r="P37" s="128"/>
      <c r="Q37" s="128"/>
      <c r="R37" s="128"/>
      <c r="S37" s="128"/>
      <c r="T37" s="128"/>
      <c r="U37" s="128"/>
      <c r="V37" s="128"/>
      <c r="W37" s="128"/>
      <c r="X37" s="128"/>
      <c r="Y37" s="128"/>
    </row>
    <row r="38" spans="1:25" ht="21" customHeight="1">
      <c r="A38" s="228" t="s">
        <v>136</v>
      </c>
      <c r="B38" s="136"/>
      <c r="C38" s="231"/>
      <c r="D38" s="232"/>
      <c r="E38" s="232">
        <v>1</v>
      </c>
      <c r="F38" s="232"/>
      <c r="G38" s="232">
        <v>5</v>
      </c>
      <c r="H38" s="232"/>
      <c r="I38" s="232">
        <v>1</v>
      </c>
      <c r="J38" s="232"/>
      <c r="K38" s="233">
        <v>7</v>
      </c>
      <c r="L38" s="128"/>
      <c r="M38" s="229" t="s">
        <v>127</v>
      </c>
      <c r="N38" s="230">
        <v>9</v>
      </c>
      <c r="O38" s="128"/>
      <c r="P38" s="128"/>
      <c r="Q38" s="128"/>
      <c r="R38" s="128"/>
      <c r="S38" s="128"/>
      <c r="T38" s="128"/>
      <c r="U38" s="128"/>
      <c r="V38" s="128"/>
      <c r="W38" s="128"/>
      <c r="X38" s="128"/>
      <c r="Y38" s="128"/>
    </row>
    <row r="39" spans="1:25" ht="21" customHeight="1">
      <c r="A39" s="228" t="s">
        <v>137</v>
      </c>
      <c r="B39" s="136"/>
      <c r="C39" s="231">
        <v>17</v>
      </c>
      <c r="D39" s="232"/>
      <c r="E39" s="232">
        <v>48</v>
      </c>
      <c r="F39" s="232"/>
      <c r="G39" s="232">
        <v>17</v>
      </c>
      <c r="H39" s="232"/>
      <c r="I39" s="232">
        <v>24</v>
      </c>
      <c r="J39" s="232"/>
      <c r="K39" s="233">
        <v>106</v>
      </c>
      <c r="L39" s="128"/>
      <c r="M39" s="229" t="s">
        <v>136</v>
      </c>
      <c r="N39" s="230">
        <v>7</v>
      </c>
      <c r="O39" s="128"/>
      <c r="P39" s="128"/>
      <c r="Q39" s="128"/>
      <c r="R39" s="128"/>
      <c r="S39" s="128"/>
      <c r="T39" s="128"/>
      <c r="U39" s="128"/>
      <c r="V39" s="128"/>
      <c r="W39" s="128"/>
      <c r="X39" s="128"/>
      <c r="Y39" s="128"/>
    </row>
    <row r="40" spans="1:25" ht="21" customHeight="1">
      <c r="A40" s="228" t="s">
        <v>138</v>
      </c>
      <c r="B40" s="136"/>
      <c r="C40" s="231"/>
      <c r="D40" s="232"/>
      <c r="E40" s="232"/>
      <c r="F40" s="232"/>
      <c r="G40" s="232">
        <v>1</v>
      </c>
      <c r="H40" s="232"/>
      <c r="I40" s="232"/>
      <c r="J40" s="232"/>
      <c r="K40" s="233">
        <v>1</v>
      </c>
      <c r="L40" s="128"/>
      <c r="M40" s="229" t="s">
        <v>110</v>
      </c>
      <c r="N40" s="230">
        <v>3</v>
      </c>
      <c r="O40" s="128"/>
      <c r="P40" s="128"/>
      <c r="Q40" s="128"/>
      <c r="R40" s="128"/>
      <c r="S40" s="128"/>
      <c r="T40" s="128"/>
      <c r="U40" s="128"/>
      <c r="V40" s="128"/>
      <c r="W40" s="128"/>
      <c r="X40" s="128"/>
      <c r="Y40" s="128"/>
    </row>
    <row r="41" spans="1:25" ht="21" customHeight="1">
      <c r="A41" s="228" t="s">
        <v>139</v>
      </c>
      <c r="B41" s="136"/>
      <c r="C41" s="231">
        <v>4</v>
      </c>
      <c r="D41" s="232"/>
      <c r="E41" s="232">
        <v>25</v>
      </c>
      <c r="F41" s="232"/>
      <c r="G41" s="232">
        <v>3</v>
      </c>
      <c r="H41" s="232"/>
      <c r="I41" s="232">
        <v>3</v>
      </c>
      <c r="J41" s="232"/>
      <c r="K41" s="233">
        <v>35</v>
      </c>
      <c r="L41" s="128"/>
      <c r="M41" s="229" t="s">
        <v>111</v>
      </c>
      <c r="N41" s="230">
        <v>2</v>
      </c>
      <c r="O41" s="128"/>
      <c r="P41" s="128"/>
      <c r="Q41" s="128"/>
      <c r="R41" s="128"/>
      <c r="S41" s="128"/>
      <c r="T41" s="128"/>
      <c r="U41" s="128"/>
      <c r="V41" s="128"/>
      <c r="W41" s="128"/>
      <c r="X41" s="128"/>
      <c r="Y41" s="128"/>
    </row>
    <row r="42" spans="1:25" ht="21" customHeight="1">
      <c r="A42" s="228" t="s">
        <v>510</v>
      </c>
      <c r="B42" s="136"/>
      <c r="C42" s="231">
        <v>4</v>
      </c>
      <c r="D42" s="232"/>
      <c r="E42" s="232">
        <v>13</v>
      </c>
      <c r="F42" s="232"/>
      <c r="G42" s="232">
        <v>6</v>
      </c>
      <c r="H42" s="232"/>
      <c r="I42" s="232">
        <v>11</v>
      </c>
      <c r="J42" s="232"/>
      <c r="K42" s="233">
        <v>34</v>
      </c>
      <c r="L42" s="128"/>
      <c r="M42" s="229" t="s">
        <v>138</v>
      </c>
      <c r="N42" s="230">
        <v>1</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268</v>
      </c>
      <c r="D44" s="236">
        <v>0</v>
      </c>
      <c r="E44" s="236">
        <v>1091</v>
      </c>
      <c r="F44" s="236">
        <v>0</v>
      </c>
      <c r="G44" s="236">
        <v>338</v>
      </c>
      <c r="H44" s="236">
        <v>0</v>
      </c>
      <c r="I44" s="236">
        <v>438</v>
      </c>
      <c r="J44" s="236">
        <v>0</v>
      </c>
      <c r="K44" s="237">
        <v>2135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C26" sqref="C2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93" t="s">
        <v>31</v>
      </c>
      <c r="B1" s="91"/>
      <c r="C1" s="92"/>
      <c r="D1" s="92"/>
      <c r="E1" s="93"/>
      <c r="F1" s="5"/>
      <c r="G1" s="5"/>
      <c r="H1" s="5"/>
    </row>
    <row r="2" spans="1:8" ht="39.950000000000003" customHeight="1">
      <c r="A2" s="593"/>
      <c r="B2" s="91"/>
      <c r="C2" s="102" t="s">
        <v>20</v>
      </c>
      <c r="D2" s="110"/>
      <c r="E2" s="93"/>
      <c r="F2" s="6"/>
      <c r="G2" s="5"/>
      <c r="H2" s="5"/>
    </row>
    <row r="3" spans="1:8" ht="8.1" customHeight="1">
      <c r="A3" s="593"/>
      <c r="B3" s="91"/>
      <c r="C3" s="94"/>
      <c r="D3" s="94"/>
      <c r="E3" s="93"/>
      <c r="F3" s="6"/>
      <c r="G3" s="5"/>
      <c r="H3" s="5"/>
    </row>
    <row r="4" spans="1:8" s="7" customFormat="1" ht="39.950000000000003" customHeight="1">
      <c r="A4" s="593"/>
      <c r="B4" s="91"/>
      <c r="C4" s="95" t="s">
        <v>43</v>
      </c>
      <c r="D4" s="95"/>
      <c r="E4" s="96">
        <v>3</v>
      </c>
      <c r="F4" s="5"/>
      <c r="G4" s="5"/>
      <c r="H4" s="5"/>
    </row>
    <row r="5" spans="1:8" s="7" customFormat="1" ht="8.1" customHeight="1">
      <c r="A5" s="593"/>
      <c r="B5" s="91"/>
      <c r="C5" s="95"/>
      <c r="D5" s="95"/>
      <c r="E5" s="96"/>
      <c r="F5" s="5"/>
      <c r="G5" s="5"/>
      <c r="H5" s="5"/>
    </row>
    <row r="6" spans="1:8" s="7" customFormat="1" ht="39.950000000000003" customHeight="1">
      <c r="A6" s="593"/>
      <c r="B6" s="91"/>
      <c r="C6" s="95" t="s">
        <v>22</v>
      </c>
      <c r="D6" s="95"/>
      <c r="E6" s="96">
        <v>4</v>
      </c>
      <c r="F6" s="5"/>
      <c r="G6" s="5"/>
      <c r="H6" s="5"/>
    </row>
    <row r="7" spans="1:8" s="7" customFormat="1" ht="8.1" customHeight="1">
      <c r="A7" s="593"/>
      <c r="B7" s="91"/>
      <c r="C7" s="95"/>
      <c r="D7" s="95"/>
      <c r="E7" s="96"/>
      <c r="F7" s="5"/>
      <c r="G7" s="5"/>
      <c r="H7" s="5"/>
    </row>
    <row r="8" spans="1:8" s="7" customFormat="1" ht="46.5" customHeight="1">
      <c r="A8" s="593"/>
      <c r="B8" s="91"/>
      <c r="C8" s="95" t="s">
        <v>68</v>
      </c>
      <c r="D8" s="95"/>
      <c r="E8" s="96">
        <v>5</v>
      </c>
      <c r="F8" s="5"/>
      <c r="G8" s="5"/>
      <c r="H8" s="5"/>
    </row>
    <row r="9" spans="1:8" s="7" customFormat="1" ht="8.1" customHeight="1">
      <c r="A9" s="593"/>
      <c r="B9" s="91"/>
      <c r="C9" s="95"/>
      <c r="D9" s="95"/>
      <c r="E9" s="96"/>
      <c r="F9" s="5"/>
      <c r="G9" s="5"/>
      <c r="H9" s="5"/>
    </row>
    <row r="10" spans="1:8" s="7" customFormat="1" ht="46.5" customHeight="1">
      <c r="A10" s="593"/>
      <c r="B10" s="91"/>
      <c r="C10" s="95" t="s">
        <v>69</v>
      </c>
      <c r="D10" s="95"/>
      <c r="E10" s="96">
        <v>6</v>
      </c>
      <c r="F10" s="5"/>
      <c r="G10" s="5"/>
      <c r="H10" s="5"/>
    </row>
    <row r="11" spans="1:8" s="7" customFormat="1" ht="8.1" customHeight="1">
      <c r="A11" s="593"/>
      <c r="B11" s="91"/>
      <c r="C11" s="95"/>
      <c r="D11" s="95"/>
      <c r="E11" s="96"/>
      <c r="F11" s="5"/>
      <c r="G11" s="5"/>
      <c r="H11" s="5"/>
    </row>
    <row r="12" spans="1:8" s="7" customFormat="1" ht="46.5">
      <c r="A12" s="593"/>
      <c r="B12" s="91"/>
      <c r="C12" s="95" t="s">
        <v>23</v>
      </c>
      <c r="D12" s="95"/>
      <c r="E12" s="96">
        <v>7</v>
      </c>
      <c r="F12" s="5"/>
      <c r="G12" s="5"/>
      <c r="H12" s="5"/>
    </row>
    <row r="13" spans="1:8" s="7" customFormat="1" ht="8.1" customHeight="1">
      <c r="A13" s="593"/>
      <c r="B13" s="91"/>
      <c r="C13" s="95"/>
      <c r="D13" s="95"/>
      <c r="E13" s="96"/>
      <c r="F13" s="5"/>
      <c r="G13" s="5"/>
      <c r="H13" s="5"/>
    </row>
    <row r="14" spans="1:8" s="7" customFormat="1" ht="39.950000000000003" customHeight="1">
      <c r="A14" s="593"/>
      <c r="B14" s="91"/>
      <c r="C14" s="95" t="s">
        <v>44</v>
      </c>
      <c r="D14" s="95"/>
      <c r="E14" s="96">
        <v>8</v>
      </c>
      <c r="F14" s="5"/>
      <c r="G14" s="5"/>
      <c r="H14" s="5"/>
    </row>
    <row r="15" spans="1:8" s="7" customFormat="1" ht="8.1" customHeight="1">
      <c r="A15" s="593"/>
      <c r="B15" s="91"/>
      <c r="C15" s="95"/>
      <c r="D15" s="95"/>
      <c r="E15" s="96"/>
      <c r="F15" s="5"/>
      <c r="G15" s="5"/>
      <c r="H15" s="5"/>
    </row>
    <row r="16" spans="1:8" s="7" customFormat="1" ht="39.950000000000003" customHeight="1">
      <c r="A16" s="593"/>
      <c r="B16" s="91"/>
      <c r="C16" s="95" t="s">
        <v>24</v>
      </c>
      <c r="D16" s="95"/>
      <c r="E16" s="96">
        <v>9</v>
      </c>
      <c r="F16" s="5"/>
      <c r="G16" s="5"/>
      <c r="H16" s="5"/>
    </row>
    <row r="17" spans="1:8" s="7" customFormat="1" ht="8.1" customHeight="1">
      <c r="A17" s="593"/>
      <c r="B17" s="91"/>
      <c r="C17" s="95"/>
      <c r="D17" s="95"/>
      <c r="E17" s="96"/>
      <c r="F17" s="5"/>
      <c r="G17" s="5"/>
      <c r="H17" s="5"/>
    </row>
    <row r="18" spans="1:8" s="7" customFormat="1" ht="39.950000000000003" customHeight="1">
      <c r="A18" s="593"/>
      <c r="B18" s="91"/>
      <c r="C18" s="95" t="s">
        <v>45</v>
      </c>
      <c r="D18" s="95"/>
      <c r="E18" s="96">
        <v>10</v>
      </c>
      <c r="F18" s="5"/>
      <c r="G18" s="5"/>
      <c r="H18" s="5"/>
    </row>
    <row r="19" spans="1:8" s="7" customFormat="1" ht="8.1" customHeight="1">
      <c r="A19" s="593"/>
      <c r="B19" s="91"/>
      <c r="C19" s="95"/>
      <c r="D19" s="95"/>
      <c r="E19" s="96"/>
      <c r="F19" s="5"/>
      <c r="G19" s="5"/>
      <c r="H19" s="5"/>
    </row>
    <row r="20" spans="1:8" s="7" customFormat="1" ht="39.950000000000003" customHeight="1">
      <c r="A20" s="593"/>
      <c r="B20" s="91"/>
      <c r="C20" s="95" t="s">
        <v>25</v>
      </c>
      <c r="D20" s="95"/>
      <c r="E20" s="96">
        <v>11</v>
      </c>
      <c r="F20" s="5"/>
      <c r="G20" s="5"/>
      <c r="H20" s="5"/>
    </row>
    <row r="21" spans="1:8" s="7" customFormat="1" ht="8.1" customHeight="1">
      <c r="A21" s="593"/>
      <c r="B21" s="91"/>
      <c r="C21" s="97"/>
      <c r="D21" s="97"/>
      <c r="E21" s="98"/>
      <c r="F21" s="5"/>
      <c r="G21" s="5"/>
      <c r="H21" s="5"/>
    </row>
    <row r="22" spans="1:8" s="7" customFormat="1" ht="39.950000000000003" customHeight="1">
      <c r="A22" s="593"/>
      <c r="B22" s="91"/>
      <c r="C22" s="102" t="s">
        <v>26</v>
      </c>
      <c r="D22" s="110"/>
      <c r="E22" s="93"/>
      <c r="F22" s="5"/>
      <c r="G22" s="5"/>
      <c r="H22" s="5"/>
    </row>
    <row r="23" spans="1:8" s="7" customFormat="1" ht="8.1" customHeight="1">
      <c r="A23" s="593"/>
      <c r="B23" s="91"/>
      <c r="C23" s="97"/>
      <c r="D23" s="97"/>
      <c r="E23" s="98"/>
      <c r="F23" s="5"/>
      <c r="G23" s="5"/>
      <c r="H23" s="5"/>
    </row>
    <row r="24" spans="1:8" s="7" customFormat="1" ht="39.950000000000003" customHeight="1">
      <c r="A24" s="593"/>
      <c r="B24" s="91"/>
      <c r="C24" s="99" t="s">
        <v>7</v>
      </c>
      <c r="D24" s="99"/>
      <c r="E24" s="98">
        <v>12</v>
      </c>
      <c r="F24" s="5"/>
      <c r="G24" s="5"/>
      <c r="H24" s="5"/>
    </row>
    <row r="25" spans="1:8" s="7" customFormat="1" ht="8.1" customHeight="1">
      <c r="A25" s="593"/>
      <c r="B25" s="91"/>
      <c r="C25" s="99"/>
      <c r="D25" s="99"/>
      <c r="E25" s="98"/>
      <c r="F25" s="5"/>
      <c r="G25" s="5"/>
      <c r="H25" s="5"/>
    </row>
    <row r="26" spans="1:8" s="7" customFormat="1" ht="60" customHeight="1">
      <c r="A26" s="593"/>
      <c r="B26" s="91"/>
      <c r="C26" s="99" t="s">
        <v>27</v>
      </c>
      <c r="D26" s="99"/>
      <c r="E26" s="98">
        <v>13</v>
      </c>
      <c r="F26" s="5"/>
      <c r="G26" s="5"/>
      <c r="H26" s="5"/>
    </row>
    <row r="27" spans="1:8" s="7" customFormat="1" ht="8.1" customHeight="1">
      <c r="A27" s="593"/>
      <c r="B27" s="91"/>
      <c r="C27" s="99"/>
      <c r="D27" s="99"/>
      <c r="E27" s="98"/>
      <c r="F27" s="5"/>
      <c r="G27" s="5"/>
      <c r="H27" s="5"/>
    </row>
    <row r="28" spans="1:8" s="7" customFormat="1" ht="50.1" customHeight="1">
      <c r="A28" s="593"/>
      <c r="B28" s="91"/>
      <c r="C28" s="99" t="s">
        <v>55</v>
      </c>
      <c r="D28" s="99"/>
      <c r="E28" s="98">
        <v>14</v>
      </c>
      <c r="F28" s="5"/>
      <c r="G28" s="5"/>
      <c r="H28" s="5"/>
    </row>
    <row r="29" spans="1:8" s="7" customFormat="1" ht="8.1" customHeight="1">
      <c r="A29" s="593"/>
      <c r="B29" s="91"/>
      <c r="C29" s="99"/>
      <c r="D29" s="99"/>
      <c r="E29" s="98"/>
      <c r="F29" s="5"/>
      <c r="G29" s="5"/>
      <c r="H29" s="5"/>
    </row>
    <row r="30" spans="1:8" s="7" customFormat="1" ht="50.1" customHeight="1">
      <c r="A30" s="593"/>
      <c r="B30" s="91"/>
      <c r="C30" s="99" t="s">
        <v>46</v>
      </c>
      <c r="D30" s="99"/>
      <c r="E30" s="98">
        <v>15</v>
      </c>
      <c r="F30" s="5"/>
      <c r="G30" s="5"/>
      <c r="H30" s="5"/>
    </row>
    <row r="31" spans="1:8" s="7" customFormat="1" ht="8.1" customHeight="1">
      <c r="A31" s="593"/>
      <c r="B31" s="91"/>
      <c r="C31" s="99"/>
      <c r="D31" s="99"/>
      <c r="E31" s="98"/>
      <c r="F31" s="5"/>
      <c r="G31" s="5"/>
      <c r="H31" s="5"/>
    </row>
    <row r="32" spans="1:8" s="7" customFormat="1" ht="60" customHeight="1">
      <c r="A32" s="593"/>
      <c r="B32" s="91"/>
      <c r="C32" s="99" t="s">
        <v>28</v>
      </c>
      <c r="D32" s="99"/>
      <c r="E32" s="98">
        <v>16</v>
      </c>
      <c r="F32" s="5"/>
      <c r="G32" s="5"/>
      <c r="H32" s="5"/>
    </row>
    <row r="33" spans="1:8" s="7" customFormat="1" ht="8.1" customHeight="1">
      <c r="A33" s="593"/>
      <c r="B33" s="91"/>
      <c r="C33" s="97"/>
      <c r="D33" s="97"/>
      <c r="E33" s="98"/>
      <c r="F33" s="5"/>
      <c r="G33" s="5"/>
      <c r="H33" s="5"/>
    </row>
    <row r="34" spans="1:8" s="7" customFormat="1" ht="39.950000000000003" customHeight="1">
      <c r="A34" s="593"/>
      <c r="B34" s="91"/>
      <c r="C34" s="102" t="s">
        <v>32</v>
      </c>
      <c r="D34" s="110"/>
      <c r="E34" s="93"/>
      <c r="F34" s="5"/>
      <c r="G34" s="5"/>
      <c r="H34" s="5"/>
    </row>
    <row r="35" spans="1:8" s="7" customFormat="1" ht="8.1" customHeight="1">
      <c r="A35" s="593"/>
      <c r="B35" s="91"/>
      <c r="C35" s="97"/>
      <c r="D35" s="97"/>
      <c r="E35" s="98"/>
      <c r="F35" s="5"/>
      <c r="G35" s="5"/>
      <c r="H35" s="5"/>
    </row>
    <row r="36" spans="1:8" s="7" customFormat="1" ht="50.1" customHeight="1">
      <c r="A36" s="593"/>
      <c r="B36" s="91"/>
      <c r="C36" s="99" t="s">
        <v>47</v>
      </c>
      <c r="D36" s="99"/>
      <c r="E36" s="98">
        <v>27</v>
      </c>
      <c r="F36" s="5"/>
      <c r="G36" s="5"/>
      <c r="H36" s="5"/>
    </row>
    <row r="37" spans="1:8" s="7" customFormat="1" ht="8.1" customHeight="1">
      <c r="A37" s="593"/>
      <c r="B37" s="91"/>
      <c r="C37" s="99"/>
      <c r="D37" s="99"/>
      <c r="E37" s="98"/>
      <c r="F37" s="5"/>
      <c r="G37" s="5"/>
      <c r="H37" s="5"/>
    </row>
    <row r="38" spans="1:8" s="7" customFormat="1" ht="60" customHeight="1">
      <c r="A38" s="593"/>
      <c r="B38" s="91"/>
      <c r="C38" s="99" t="s">
        <v>70</v>
      </c>
      <c r="D38" s="99"/>
      <c r="E38" s="98">
        <v>28</v>
      </c>
      <c r="F38" s="5"/>
      <c r="G38" s="5"/>
      <c r="H38" s="5"/>
    </row>
    <row r="39" spans="1:8" s="7" customFormat="1" ht="8.1" customHeight="1">
      <c r="A39" s="593" t="s">
        <v>31</v>
      </c>
      <c r="B39" s="91"/>
      <c r="C39" s="99"/>
      <c r="D39" s="99"/>
      <c r="E39" s="98"/>
      <c r="F39" s="5"/>
      <c r="G39" s="5"/>
      <c r="H39" s="5"/>
    </row>
    <row r="40" spans="1:8" s="7" customFormat="1" ht="39.950000000000003" customHeight="1">
      <c r="A40" s="593"/>
      <c r="B40" s="91"/>
      <c r="C40" s="102" t="s">
        <v>52</v>
      </c>
      <c r="D40" s="110"/>
      <c r="E40" s="98"/>
      <c r="F40" s="5"/>
      <c r="G40" s="5"/>
      <c r="H40" s="5"/>
    </row>
    <row r="41" spans="1:8" s="7" customFormat="1" ht="8.1" customHeight="1">
      <c r="A41" s="593"/>
      <c r="B41" s="91"/>
      <c r="C41" s="99"/>
      <c r="D41" s="99"/>
      <c r="E41" s="98"/>
      <c r="F41" s="5"/>
      <c r="G41" s="5"/>
      <c r="H41" s="5"/>
    </row>
    <row r="42" spans="1:8" s="7" customFormat="1" ht="39.950000000000003" customHeight="1">
      <c r="A42" s="593"/>
      <c r="B42" s="91"/>
      <c r="C42" s="99" t="s">
        <v>53</v>
      </c>
      <c r="D42" s="99"/>
      <c r="E42" s="98">
        <v>42</v>
      </c>
      <c r="F42" s="5"/>
      <c r="G42" s="5"/>
      <c r="H42" s="5"/>
    </row>
    <row r="43" spans="1:8" s="7" customFormat="1" ht="8.1" customHeight="1">
      <c r="A43" s="593"/>
      <c r="B43" s="91"/>
      <c r="C43" s="99"/>
      <c r="D43" s="99"/>
      <c r="E43" s="98"/>
      <c r="F43" s="5"/>
      <c r="G43" s="5"/>
      <c r="H43" s="5"/>
    </row>
    <row r="44" spans="1:8" s="7" customFormat="1" ht="39.950000000000003" customHeight="1">
      <c r="A44" s="593"/>
      <c r="B44" s="91"/>
      <c r="C44" s="99" t="s">
        <v>54</v>
      </c>
      <c r="D44" s="99"/>
      <c r="E44" s="98">
        <v>43</v>
      </c>
      <c r="F44" s="5"/>
      <c r="G44" s="5"/>
      <c r="H44" s="5"/>
    </row>
    <row r="45" spans="1:8" s="7" customFormat="1" ht="8.1" customHeight="1">
      <c r="A45" s="593"/>
      <c r="B45" s="91"/>
      <c r="C45" s="99"/>
      <c r="D45" s="99"/>
      <c r="E45" s="98"/>
      <c r="F45" s="5"/>
      <c r="G45" s="5"/>
      <c r="H45" s="5"/>
    </row>
    <row r="46" spans="1:8" s="7" customFormat="1" ht="39.950000000000003" customHeight="1">
      <c r="A46" s="593"/>
      <c r="B46" s="91"/>
      <c r="C46" s="99" t="s">
        <v>56</v>
      </c>
      <c r="D46" s="99"/>
      <c r="E46" s="98">
        <v>44</v>
      </c>
      <c r="F46" s="5"/>
      <c r="G46" s="5"/>
      <c r="H46" s="5"/>
    </row>
    <row r="47" spans="1:8" s="7" customFormat="1" ht="8.1" customHeight="1">
      <c r="A47" s="593"/>
      <c r="B47" s="91"/>
      <c r="C47" s="99"/>
      <c r="D47" s="99"/>
      <c r="E47" s="98"/>
      <c r="F47" s="5"/>
      <c r="G47" s="5"/>
      <c r="H47" s="5"/>
    </row>
    <row r="48" spans="1:8" s="7" customFormat="1" ht="39.950000000000003" customHeight="1">
      <c r="A48" s="593"/>
      <c r="B48" s="91"/>
      <c r="C48" s="102" t="s">
        <v>57</v>
      </c>
      <c r="D48" s="110"/>
      <c r="E48" s="98"/>
      <c r="F48" s="5"/>
      <c r="G48" s="5"/>
      <c r="H48" s="5"/>
    </row>
    <row r="49" spans="1:8" s="7" customFormat="1" ht="8.1" customHeight="1">
      <c r="A49" s="593"/>
      <c r="B49" s="91"/>
      <c r="C49" s="99"/>
      <c r="D49" s="94"/>
      <c r="E49" s="98"/>
      <c r="F49" s="5"/>
      <c r="G49" s="5"/>
      <c r="H49" s="5"/>
    </row>
    <row r="50" spans="1:8" s="7" customFormat="1" ht="39.950000000000003" customHeight="1">
      <c r="A50" s="593"/>
      <c r="B50" s="91"/>
      <c r="C50" s="99" t="s">
        <v>58</v>
      </c>
      <c r="D50" s="94"/>
      <c r="E50" s="98">
        <v>45</v>
      </c>
      <c r="F50" s="5"/>
      <c r="G50" s="5"/>
      <c r="H50" s="5"/>
    </row>
    <row r="51" spans="1:8" s="7" customFormat="1" ht="8.1" customHeight="1">
      <c r="A51" s="593"/>
      <c r="B51" s="91"/>
      <c r="C51" s="99"/>
      <c r="D51" s="94"/>
      <c r="E51" s="98" t="s">
        <v>71</v>
      </c>
      <c r="F51" s="5"/>
      <c r="G51" s="5"/>
      <c r="H51" s="5"/>
    </row>
    <row r="52" spans="1:8" s="7" customFormat="1" ht="39" customHeight="1">
      <c r="A52" s="593"/>
      <c r="B52" s="91"/>
      <c r="C52" s="99" t="s">
        <v>72</v>
      </c>
      <c r="D52" s="94"/>
      <c r="E52" s="98">
        <v>46</v>
      </c>
      <c r="F52" s="5"/>
      <c r="G52" s="5"/>
      <c r="H52" s="5"/>
    </row>
    <row r="53" spans="1:8" s="7" customFormat="1" ht="8.1" customHeight="1">
      <c r="A53" s="593"/>
      <c r="B53" s="91"/>
      <c r="C53" s="99"/>
      <c r="D53" s="94"/>
      <c r="E53" s="98"/>
      <c r="F53" s="5"/>
      <c r="G53" s="5"/>
      <c r="H53" s="5"/>
    </row>
    <row r="54" spans="1:8" s="7" customFormat="1" ht="39.950000000000003" customHeight="1">
      <c r="A54" s="593"/>
      <c r="B54" s="91"/>
      <c r="C54" s="99" t="s">
        <v>59</v>
      </c>
      <c r="D54" s="99"/>
      <c r="E54" s="98">
        <v>47</v>
      </c>
      <c r="F54" s="5"/>
      <c r="G54" s="5"/>
      <c r="H54" s="5"/>
    </row>
    <row r="55" spans="1:8" s="7" customFormat="1" ht="8.1" customHeight="1">
      <c r="A55" s="593"/>
      <c r="B55" s="91"/>
      <c r="C55" s="99"/>
      <c r="D55" s="99"/>
      <c r="E55" s="98"/>
      <c r="F55" s="5"/>
      <c r="G55" s="5"/>
      <c r="H55" s="5"/>
    </row>
    <row r="56" spans="1:8" s="7" customFormat="1" ht="39.950000000000003" customHeight="1">
      <c r="A56" s="593"/>
      <c r="B56" s="91"/>
      <c r="C56" s="99" t="s">
        <v>60</v>
      </c>
      <c r="D56" s="99"/>
      <c r="E56" s="98">
        <v>48</v>
      </c>
      <c r="F56" s="5"/>
      <c r="G56" s="5"/>
      <c r="H56" s="5"/>
    </row>
    <row r="57" spans="1:8" s="7" customFormat="1" ht="8.1" customHeight="1">
      <c r="A57" s="593"/>
      <c r="B57" s="91"/>
      <c r="C57" s="99"/>
      <c r="D57" s="99"/>
      <c r="E57" s="98"/>
      <c r="F57" s="5"/>
      <c r="G57" s="5"/>
      <c r="H57" s="5"/>
    </row>
    <row r="58" spans="1:8" s="7" customFormat="1" ht="39.950000000000003" customHeight="1">
      <c r="A58" s="593"/>
      <c r="B58" s="100"/>
      <c r="C58" s="102" t="s">
        <v>21</v>
      </c>
      <c r="D58" s="110"/>
      <c r="E58" s="93"/>
      <c r="F58" s="5"/>
      <c r="G58" s="5"/>
      <c r="H58" s="5"/>
    </row>
    <row r="59" spans="1:8" s="7" customFormat="1" ht="8.1" customHeight="1">
      <c r="A59" s="593"/>
      <c r="B59" s="100"/>
      <c r="C59" s="101"/>
      <c r="D59" s="101"/>
      <c r="E59" s="93"/>
      <c r="F59" s="5"/>
      <c r="G59" s="5"/>
      <c r="H59" s="5"/>
    </row>
    <row r="60" spans="1:8" s="7" customFormat="1" ht="50.1" customHeight="1">
      <c r="A60" s="593"/>
      <c r="B60" s="100"/>
      <c r="C60" s="99" t="s">
        <v>73</v>
      </c>
      <c r="D60" s="99"/>
      <c r="E60" s="98">
        <v>49</v>
      </c>
      <c r="F60" s="5"/>
      <c r="G60" s="5"/>
      <c r="H60" s="5"/>
    </row>
    <row r="61" spans="1:8" s="7" customFormat="1" ht="8.1" customHeight="1">
      <c r="A61" s="593"/>
      <c r="B61" s="100"/>
      <c r="C61" s="99"/>
      <c r="D61" s="99"/>
      <c r="E61" s="98"/>
      <c r="F61" s="5"/>
      <c r="G61" s="5"/>
      <c r="H61" s="5"/>
    </row>
    <row r="62" spans="1:8" s="7" customFormat="1" ht="50.1" customHeight="1">
      <c r="A62" s="593"/>
      <c r="B62" s="100"/>
      <c r="C62" s="99" t="s">
        <v>74</v>
      </c>
      <c r="D62" s="99"/>
      <c r="E62" s="98">
        <v>50</v>
      </c>
      <c r="F62" s="5"/>
      <c r="G62" s="5"/>
      <c r="H62" s="5"/>
    </row>
    <row r="63" spans="1:8" s="7" customFormat="1" ht="8.1" customHeight="1">
      <c r="A63" s="593"/>
      <c r="B63" s="100"/>
      <c r="C63" s="101"/>
      <c r="D63" s="101"/>
      <c r="E63" s="98"/>
      <c r="F63" s="5"/>
      <c r="G63" s="5"/>
      <c r="H63" s="5"/>
    </row>
    <row r="64" spans="1:8" s="7" customFormat="1" ht="39.950000000000003" customHeight="1">
      <c r="A64" s="593"/>
      <c r="B64" s="100"/>
      <c r="C64" s="102" t="s">
        <v>4</v>
      </c>
      <c r="D64" s="110"/>
      <c r="E64" s="93"/>
      <c r="F64" s="5"/>
      <c r="G64" s="5"/>
      <c r="H64" s="5"/>
    </row>
    <row r="65" spans="1:8" s="7" customFormat="1" ht="8.1" customHeight="1">
      <c r="A65" s="593"/>
      <c r="B65" s="100"/>
      <c r="C65" s="101"/>
      <c r="D65" s="101"/>
      <c r="E65" s="98"/>
      <c r="F65" s="5"/>
      <c r="G65" s="5"/>
      <c r="H65" s="5"/>
    </row>
    <row r="66" spans="1:8" s="7" customFormat="1" ht="50.1" customHeight="1">
      <c r="A66" s="593"/>
      <c r="B66" s="100"/>
      <c r="C66" s="99" t="s">
        <v>75</v>
      </c>
      <c r="D66" s="99"/>
      <c r="E66" s="98">
        <v>51</v>
      </c>
      <c r="F66" s="5"/>
      <c r="G66" s="5"/>
      <c r="H66" s="5"/>
    </row>
    <row r="67" spans="1:8" s="7" customFormat="1" ht="8.1" customHeight="1">
      <c r="A67" s="593"/>
      <c r="B67" s="100"/>
      <c r="C67" s="99"/>
      <c r="D67" s="99"/>
      <c r="E67" s="98"/>
      <c r="F67" s="5"/>
      <c r="G67" s="5"/>
      <c r="H67" s="5"/>
    </row>
    <row r="68" spans="1:8" s="7" customFormat="1" ht="50.1" customHeight="1">
      <c r="A68" s="593"/>
      <c r="B68" s="100"/>
      <c r="C68" s="99" t="s">
        <v>33</v>
      </c>
      <c r="D68" s="99"/>
      <c r="E68" s="98">
        <v>52</v>
      </c>
      <c r="F68" s="5"/>
      <c r="G68" s="5"/>
      <c r="H68" s="5"/>
    </row>
    <row r="69" spans="1:8" s="7" customFormat="1" ht="8.1" customHeight="1">
      <c r="A69" s="593"/>
      <c r="B69" s="100"/>
      <c r="C69" s="101"/>
      <c r="D69" s="101"/>
      <c r="E69" s="98"/>
      <c r="F69" s="5"/>
      <c r="G69" s="5"/>
      <c r="H69" s="5"/>
    </row>
    <row r="70" spans="1:8" s="7" customFormat="1" ht="39.950000000000003" customHeight="1">
      <c r="A70" s="593"/>
      <c r="B70" s="100"/>
      <c r="C70" s="102" t="s">
        <v>5</v>
      </c>
      <c r="D70" s="110"/>
      <c r="E70" s="93"/>
      <c r="F70" s="5"/>
      <c r="G70" s="5"/>
      <c r="H70" s="5"/>
    </row>
    <row r="71" spans="1:8" s="7" customFormat="1" ht="8.1" customHeight="1">
      <c r="A71" s="593"/>
      <c r="B71" s="100"/>
      <c r="C71" s="101"/>
      <c r="D71" s="101"/>
      <c r="E71" s="98"/>
      <c r="F71" s="5"/>
      <c r="G71" s="5"/>
      <c r="H71" s="5"/>
    </row>
    <row r="72" spans="1:8" s="7" customFormat="1" ht="50.1" customHeight="1">
      <c r="A72" s="593"/>
      <c r="B72" s="100"/>
      <c r="C72" s="99" t="s">
        <v>76</v>
      </c>
      <c r="D72" s="99"/>
      <c r="E72" s="98">
        <v>53</v>
      </c>
      <c r="F72" s="5"/>
      <c r="G72" s="5"/>
      <c r="H72" s="5"/>
    </row>
    <row r="73" spans="1:8" s="7" customFormat="1" ht="8.1" customHeight="1">
      <c r="A73" s="593"/>
      <c r="B73" s="100"/>
      <c r="C73" s="99"/>
      <c r="D73" s="99"/>
      <c r="E73" s="98"/>
      <c r="F73" s="5"/>
      <c r="G73" s="5"/>
      <c r="H73" s="5"/>
    </row>
    <row r="74" spans="1:8" s="7" customFormat="1" ht="50.1" customHeight="1">
      <c r="A74" s="593"/>
      <c r="B74" s="100"/>
      <c r="C74" s="99" t="s">
        <v>77</v>
      </c>
      <c r="D74" s="99"/>
      <c r="E74" s="98">
        <v>54</v>
      </c>
      <c r="F74" s="5"/>
      <c r="G74" s="5"/>
      <c r="H74" s="5"/>
    </row>
    <row r="75" spans="1:8" s="7" customFormat="1" ht="8.1" customHeight="1">
      <c r="A75" s="593"/>
      <c r="B75" s="100"/>
      <c r="C75" s="101"/>
      <c r="D75" s="101"/>
      <c r="E75" s="98"/>
      <c r="F75" s="5"/>
      <c r="G75" s="5"/>
      <c r="H75" s="5"/>
    </row>
    <row r="76" spans="1:8" s="7" customFormat="1" ht="39.950000000000003" customHeight="1">
      <c r="A76" s="593"/>
      <c r="B76" s="100"/>
      <c r="C76" s="102" t="s">
        <v>2</v>
      </c>
      <c r="D76" s="110"/>
      <c r="E76" s="93"/>
      <c r="F76" s="6"/>
      <c r="G76" s="5"/>
      <c r="H76" s="5"/>
    </row>
    <row r="77" spans="1:8" s="7" customFormat="1" ht="8.1" customHeight="1">
      <c r="A77" s="593"/>
      <c r="B77" s="100"/>
      <c r="C77" s="101"/>
      <c r="D77" s="101"/>
      <c r="E77" s="98"/>
      <c r="F77" s="5"/>
      <c r="G77" s="5"/>
      <c r="H77" s="5"/>
    </row>
    <row r="78" spans="1:8" s="7" customFormat="1" ht="50.1" customHeight="1">
      <c r="A78" s="593"/>
      <c r="B78" s="100"/>
      <c r="C78" s="99" t="s">
        <v>34</v>
      </c>
      <c r="D78" s="99"/>
      <c r="E78" s="98">
        <v>55</v>
      </c>
      <c r="F78" s="5"/>
      <c r="G78" s="5"/>
      <c r="H78" s="5"/>
    </row>
    <row r="79" spans="1:8" s="7" customFormat="1" ht="8.1" customHeight="1">
      <c r="A79" s="593"/>
      <c r="B79" s="100"/>
      <c r="C79" s="99"/>
      <c r="D79" s="99"/>
      <c r="E79" s="98"/>
      <c r="F79" s="5"/>
      <c r="G79" s="5"/>
      <c r="H79" s="5"/>
    </row>
    <row r="80" spans="1:8" s="7" customFormat="1" ht="50.1" customHeight="1">
      <c r="A80" s="593"/>
      <c r="B80" s="100"/>
      <c r="C80" s="99" t="s">
        <v>35</v>
      </c>
      <c r="D80" s="99"/>
      <c r="E80" s="98">
        <v>56</v>
      </c>
      <c r="F80" s="5"/>
      <c r="G80" s="5"/>
      <c r="H80" s="5"/>
    </row>
    <row r="81" spans="1:8" s="7" customFormat="1" ht="8.1" customHeight="1">
      <c r="A81" s="593"/>
      <c r="B81" s="100"/>
      <c r="C81" s="99"/>
      <c r="D81" s="99"/>
      <c r="E81" s="98"/>
      <c r="F81" s="5"/>
      <c r="G81" s="5"/>
      <c r="H81" s="5"/>
    </row>
    <row r="82" spans="1:8" s="7" customFormat="1" ht="50.1" customHeight="1">
      <c r="A82" s="593"/>
      <c r="B82" s="100"/>
      <c r="C82" s="99" t="s">
        <v>29</v>
      </c>
      <c r="D82" s="99"/>
      <c r="E82" s="98">
        <v>57</v>
      </c>
      <c r="F82" s="5"/>
      <c r="G82" s="5"/>
      <c r="H82" s="5"/>
    </row>
    <row r="83" spans="1:8" s="7" customFormat="1" ht="8.1" customHeight="1">
      <c r="A83" s="593"/>
      <c r="B83" s="100"/>
      <c r="C83" s="99"/>
      <c r="D83" s="99"/>
      <c r="E83" s="98"/>
      <c r="F83" s="5"/>
      <c r="G83" s="5"/>
      <c r="H83" s="5"/>
    </row>
    <row r="84" spans="1:8" s="7" customFormat="1" ht="50.1" customHeight="1">
      <c r="A84" s="593"/>
      <c r="B84" s="100"/>
      <c r="C84" s="99" t="s">
        <v>78</v>
      </c>
      <c r="D84" s="99"/>
      <c r="E84" s="98">
        <v>58</v>
      </c>
      <c r="F84" s="5"/>
      <c r="G84" s="5"/>
      <c r="H84" s="5"/>
    </row>
    <row r="85" spans="1:8" s="7" customFormat="1" ht="8.1" customHeight="1">
      <c r="A85" s="593"/>
      <c r="B85" s="100"/>
      <c r="C85" s="99"/>
      <c r="D85" s="99"/>
      <c r="E85" s="98"/>
      <c r="F85" s="5"/>
      <c r="G85" s="5"/>
      <c r="H85" s="5"/>
    </row>
    <row r="86" spans="1:8" s="7" customFormat="1" ht="50.1" customHeight="1">
      <c r="A86" s="593"/>
      <c r="B86" s="100"/>
      <c r="C86" s="99" t="s">
        <v>30</v>
      </c>
      <c r="D86" s="99"/>
      <c r="E86" s="98">
        <v>59</v>
      </c>
      <c r="F86" s="5"/>
      <c r="G86" s="5"/>
      <c r="H86" s="5"/>
    </row>
    <row r="87" spans="1:8" s="7" customFormat="1" ht="8.1" customHeight="1">
      <c r="A87" s="593"/>
      <c r="B87" s="100"/>
      <c r="C87" s="101"/>
      <c r="D87" s="101"/>
      <c r="E87" s="98"/>
      <c r="F87" s="5"/>
      <c r="G87" s="5"/>
      <c r="H87" s="5"/>
    </row>
    <row r="88" spans="1:8" s="7" customFormat="1" ht="39.950000000000003" customHeight="1">
      <c r="A88" s="593"/>
      <c r="B88" s="100"/>
      <c r="C88" s="102" t="s">
        <v>6</v>
      </c>
      <c r="D88" s="110"/>
      <c r="E88" s="93"/>
      <c r="F88" s="5"/>
      <c r="G88" s="5"/>
      <c r="H88" s="5"/>
    </row>
    <row r="89" spans="1:8" s="7" customFormat="1" ht="8.1" customHeight="1">
      <c r="A89" s="593"/>
      <c r="B89" s="100"/>
      <c r="C89" s="101"/>
      <c r="D89" s="101"/>
      <c r="E89" s="98"/>
      <c r="F89" s="5"/>
      <c r="G89" s="5"/>
      <c r="H89" s="5"/>
    </row>
    <row r="90" spans="1:8" s="7" customFormat="1" ht="50.1" customHeight="1">
      <c r="A90" s="593"/>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E16D-D32F-4749-A56E-F60F22150666}">
  <sheetPr>
    <pageSetUpPr fitToPage="1"/>
  </sheetPr>
  <dimension ref="A1:Y51"/>
  <sheetViews>
    <sheetView view="pageBreakPreview" zoomScale="60" zoomScaleNormal="100" workbookViewId="0">
      <selection activeCell="AB33" sqref="AB3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142</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67" t="s">
        <v>197</v>
      </c>
      <c r="B6" s="639"/>
      <c r="C6" s="668" t="s">
        <v>101</v>
      </c>
      <c r="D6" s="669"/>
      <c r="E6" s="669"/>
      <c r="F6" s="669"/>
      <c r="G6" s="669" t="s">
        <v>102</v>
      </c>
      <c r="H6" s="669"/>
      <c r="I6" s="669"/>
      <c r="J6" s="669"/>
      <c r="K6" s="670" t="s">
        <v>83</v>
      </c>
      <c r="L6" s="128"/>
      <c r="M6" s="128"/>
      <c r="N6" s="128"/>
      <c r="O6" s="128"/>
      <c r="P6" s="128"/>
      <c r="Q6" s="128"/>
      <c r="R6" s="128"/>
      <c r="S6" s="128"/>
      <c r="T6" s="128"/>
      <c r="U6" s="128"/>
      <c r="V6" s="128"/>
      <c r="W6" s="128"/>
      <c r="X6" s="128"/>
      <c r="Y6" s="128"/>
    </row>
    <row r="7" spans="1:25" ht="18" customHeight="1">
      <c r="A7" s="667"/>
      <c r="B7" s="639"/>
      <c r="C7" s="668" t="s">
        <v>512</v>
      </c>
      <c r="D7" s="669"/>
      <c r="E7" s="669" t="s">
        <v>513</v>
      </c>
      <c r="F7" s="669"/>
      <c r="G7" s="669" t="s">
        <v>512</v>
      </c>
      <c r="H7" s="669"/>
      <c r="I7" s="669" t="s">
        <v>513</v>
      </c>
      <c r="J7" s="669"/>
      <c r="K7" s="670"/>
      <c r="L7" s="128"/>
      <c r="M7" s="128"/>
      <c r="N7" s="128"/>
      <c r="O7" s="128"/>
      <c r="P7" s="128"/>
      <c r="Q7" s="128"/>
      <c r="R7" s="128"/>
      <c r="S7" s="128"/>
      <c r="T7" s="128"/>
      <c r="U7" s="128"/>
      <c r="V7" s="128"/>
      <c r="W7" s="128"/>
      <c r="X7" s="128"/>
      <c r="Y7" s="128"/>
    </row>
    <row r="8" spans="1:25" ht="18" customHeight="1">
      <c r="A8" s="667"/>
      <c r="B8" s="639"/>
      <c r="C8" s="209" t="s">
        <v>105</v>
      </c>
      <c r="D8" s="227" t="s">
        <v>106</v>
      </c>
      <c r="E8" s="227" t="s">
        <v>105</v>
      </c>
      <c r="F8" s="227" t="s">
        <v>106</v>
      </c>
      <c r="G8" s="227" t="s">
        <v>105</v>
      </c>
      <c r="H8" s="227" t="s">
        <v>106</v>
      </c>
      <c r="I8" s="227" t="s">
        <v>105</v>
      </c>
      <c r="J8" s="227" t="s">
        <v>106</v>
      </c>
      <c r="K8" s="670"/>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v>1</v>
      </c>
      <c r="D10" s="232"/>
      <c r="E10" s="232">
        <v>9</v>
      </c>
      <c r="F10" s="232"/>
      <c r="G10" s="232"/>
      <c r="H10" s="232"/>
      <c r="I10" s="232"/>
      <c r="J10" s="232"/>
      <c r="K10" s="233">
        <v>10</v>
      </c>
      <c r="L10" s="128"/>
      <c r="M10" s="229" t="s">
        <v>137</v>
      </c>
      <c r="N10" s="230">
        <v>344</v>
      </c>
      <c r="O10" s="128"/>
      <c r="P10" s="128"/>
      <c r="Q10" s="128"/>
      <c r="R10" s="128"/>
      <c r="S10" s="128"/>
      <c r="T10" s="128"/>
      <c r="U10" s="128"/>
      <c r="V10" s="128"/>
      <c r="W10" s="128"/>
      <c r="X10" s="128"/>
      <c r="Y10" s="128"/>
    </row>
    <row r="11" spans="1:25" ht="21" customHeight="1">
      <c r="A11" s="228" t="s">
        <v>109</v>
      </c>
      <c r="B11" s="136"/>
      <c r="C11" s="231">
        <v>5</v>
      </c>
      <c r="D11" s="232"/>
      <c r="E11" s="232">
        <v>11</v>
      </c>
      <c r="F11" s="232"/>
      <c r="G11" s="232">
        <v>2</v>
      </c>
      <c r="H11" s="232"/>
      <c r="I11" s="232"/>
      <c r="J11" s="232"/>
      <c r="K11" s="233">
        <v>18</v>
      </c>
      <c r="L11" s="128"/>
      <c r="M11" s="229" t="s">
        <v>122</v>
      </c>
      <c r="N11" s="230">
        <v>211</v>
      </c>
      <c r="O11" s="128"/>
      <c r="P11" s="128"/>
      <c r="Q11" s="128"/>
      <c r="R11" s="128"/>
      <c r="S11" s="128"/>
      <c r="T11" s="128"/>
      <c r="U11" s="128"/>
      <c r="V11" s="128"/>
      <c r="W11" s="128"/>
      <c r="X11" s="128"/>
      <c r="Y11" s="128"/>
    </row>
    <row r="12" spans="1:25" ht="21" customHeight="1">
      <c r="A12" s="228" t="s">
        <v>110</v>
      </c>
      <c r="B12" s="136"/>
      <c r="C12" s="231"/>
      <c r="D12" s="232"/>
      <c r="E12" s="232">
        <v>1</v>
      </c>
      <c r="F12" s="232"/>
      <c r="G12" s="232"/>
      <c r="H12" s="232"/>
      <c r="I12" s="232"/>
      <c r="J12" s="232"/>
      <c r="K12" s="233">
        <v>1</v>
      </c>
      <c r="L12" s="128"/>
      <c r="M12" s="229" t="s">
        <v>116</v>
      </c>
      <c r="N12" s="230">
        <v>209</v>
      </c>
      <c r="O12" s="128"/>
      <c r="P12" s="128"/>
      <c r="Q12" s="128"/>
      <c r="R12" s="128"/>
      <c r="S12" s="128"/>
      <c r="T12" s="128"/>
      <c r="U12" s="128"/>
      <c r="V12" s="128"/>
      <c r="W12" s="128"/>
      <c r="X12" s="128"/>
      <c r="Y12" s="128"/>
    </row>
    <row r="13" spans="1:25" ht="21" customHeight="1">
      <c r="A13" s="228" t="s">
        <v>111</v>
      </c>
      <c r="B13" s="136"/>
      <c r="C13" s="231"/>
      <c r="D13" s="232"/>
      <c r="E13" s="232">
        <v>6</v>
      </c>
      <c r="F13" s="232"/>
      <c r="G13" s="232">
        <v>1</v>
      </c>
      <c r="H13" s="232"/>
      <c r="I13" s="232">
        <v>5</v>
      </c>
      <c r="J13" s="232"/>
      <c r="K13" s="233">
        <v>12</v>
      </c>
      <c r="L13" s="128"/>
      <c r="M13" s="229" t="s">
        <v>135</v>
      </c>
      <c r="N13" s="230">
        <v>103</v>
      </c>
      <c r="O13" s="128"/>
      <c r="P13" s="128"/>
      <c r="Q13" s="128"/>
      <c r="R13" s="128"/>
      <c r="S13" s="128"/>
      <c r="T13" s="128"/>
      <c r="U13" s="128"/>
      <c r="V13" s="128"/>
      <c r="W13" s="128"/>
      <c r="X13" s="128"/>
      <c r="Y13" s="128"/>
    </row>
    <row r="14" spans="1:25" ht="21" customHeight="1">
      <c r="A14" s="228" t="s">
        <v>114</v>
      </c>
      <c r="B14" s="136"/>
      <c r="C14" s="231">
        <v>2</v>
      </c>
      <c r="D14" s="232"/>
      <c r="E14" s="232">
        <v>27</v>
      </c>
      <c r="F14" s="232"/>
      <c r="G14" s="232">
        <v>3</v>
      </c>
      <c r="H14" s="232"/>
      <c r="I14" s="232">
        <v>11</v>
      </c>
      <c r="J14" s="232"/>
      <c r="K14" s="233">
        <v>43</v>
      </c>
      <c r="L14" s="128"/>
      <c r="M14" s="229" t="s">
        <v>118</v>
      </c>
      <c r="N14" s="230">
        <v>99</v>
      </c>
      <c r="O14" s="128"/>
      <c r="P14" s="128"/>
      <c r="Q14" s="128"/>
      <c r="R14" s="128"/>
      <c r="S14" s="128"/>
      <c r="T14" s="128"/>
      <c r="U14" s="128"/>
      <c r="V14" s="128"/>
      <c r="W14" s="128"/>
      <c r="X14" s="128"/>
      <c r="Y14" s="128"/>
    </row>
    <row r="15" spans="1:25" ht="21" customHeight="1">
      <c r="A15" s="228" t="s">
        <v>115</v>
      </c>
      <c r="B15" s="136"/>
      <c r="C15" s="231">
        <v>6</v>
      </c>
      <c r="D15" s="232"/>
      <c r="E15" s="232">
        <v>20</v>
      </c>
      <c r="F15" s="232"/>
      <c r="G15" s="232">
        <v>1</v>
      </c>
      <c r="H15" s="232"/>
      <c r="I15" s="232">
        <v>12</v>
      </c>
      <c r="J15" s="232"/>
      <c r="K15" s="233">
        <v>39</v>
      </c>
      <c r="L15" s="128"/>
      <c r="M15" s="229" t="s">
        <v>119</v>
      </c>
      <c r="N15" s="230">
        <v>94</v>
      </c>
      <c r="O15" s="128"/>
      <c r="P15" s="128"/>
      <c r="Q15" s="128"/>
      <c r="R15" s="128"/>
      <c r="S15" s="128"/>
      <c r="T15" s="128"/>
      <c r="U15" s="128"/>
      <c r="V15" s="128"/>
      <c r="W15" s="128"/>
      <c r="X15" s="128"/>
      <c r="Y15" s="128"/>
    </row>
    <row r="16" spans="1:25" ht="21" customHeight="1">
      <c r="A16" s="228" t="s">
        <v>116</v>
      </c>
      <c r="B16" s="136"/>
      <c r="C16" s="231">
        <v>11</v>
      </c>
      <c r="D16" s="232"/>
      <c r="E16" s="232">
        <v>105</v>
      </c>
      <c r="F16" s="232"/>
      <c r="G16" s="232">
        <v>44</v>
      </c>
      <c r="H16" s="232"/>
      <c r="I16" s="232">
        <v>49</v>
      </c>
      <c r="J16" s="232"/>
      <c r="K16" s="233">
        <v>209</v>
      </c>
      <c r="L16" s="128"/>
      <c r="M16" s="229" t="s">
        <v>128</v>
      </c>
      <c r="N16" s="230">
        <v>79</v>
      </c>
      <c r="O16" s="128"/>
      <c r="P16" s="128"/>
      <c r="Q16" s="128"/>
      <c r="R16" s="128"/>
      <c r="S16" s="128"/>
      <c r="T16" s="128"/>
      <c r="U16" s="128"/>
      <c r="V16" s="128"/>
      <c r="W16" s="128"/>
      <c r="X16" s="128"/>
      <c r="Y16" s="128"/>
    </row>
    <row r="17" spans="1:25" ht="21" customHeight="1">
      <c r="A17" s="228" t="s">
        <v>112</v>
      </c>
      <c r="B17" s="136"/>
      <c r="C17" s="231">
        <v>3</v>
      </c>
      <c r="D17" s="232"/>
      <c r="E17" s="232">
        <v>40</v>
      </c>
      <c r="F17" s="232"/>
      <c r="G17" s="232">
        <v>2</v>
      </c>
      <c r="H17" s="232"/>
      <c r="I17" s="232">
        <v>8</v>
      </c>
      <c r="J17" s="232"/>
      <c r="K17" s="233">
        <v>53</v>
      </c>
      <c r="L17" s="128"/>
      <c r="M17" s="229" t="s">
        <v>139</v>
      </c>
      <c r="N17" s="230">
        <v>63</v>
      </c>
      <c r="O17" s="128"/>
      <c r="P17" s="128"/>
      <c r="Q17" s="128"/>
      <c r="R17" s="128"/>
      <c r="S17" s="128"/>
      <c r="T17" s="128"/>
      <c r="U17" s="128"/>
      <c r="V17" s="128"/>
      <c r="W17" s="128"/>
      <c r="X17" s="128"/>
      <c r="Y17" s="128"/>
    </row>
    <row r="18" spans="1:25" ht="21" customHeight="1">
      <c r="A18" s="228" t="s">
        <v>113</v>
      </c>
      <c r="B18" s="136"/>
      <c r="C18" s="231">
        <v>1</v>
      </c>
      <c r="D18" s="232"/>
      <c r="E18" s="232">
        <v>2</v>
      </c>
      <c r="F18" s="232"/>
      <c r="G18" s="232">
        <v>1</v>
      </c>
      <c r="H18" s="232"/>
      <c r="I18" s="232">
        <v>6</v>
      </c>
      <c r="J18" s="232"/>
      <c r="K18" s="233">
        <v>10</v>
      </c>
      <c r="L18" s="128"/>
      <c r="M18" s="229" t="s">
        <v>112</v>
      </c>
      <c r="N18" s="230">
        <v>53</v>
      </c>
      <c r="O18" s="128"/>
      <c r="P18" s="128"/>
      <c r="Q18" s="128"/>
      <c r="R18" s="128"/>
      <c r="S18" s="128"/>
      <c r="T18" s="128"/>
      <c r="U18" s="128"/>
      <c r="V18" s="128"/>
      <c r="W18" s="128"/>
      <c r="X18" s="128"/>
      <c r="Y18" s="128"/>
    </row>
    <row r="19" spans="1:25" ht="21" customHeight="1">
      <c r="A19" s="228" t="s">
        <v>117</v>
      </c>
      <c r="B19" s="136"/>
      <c r="C19" s="231">
        <v>4</v>
      </c>
      <c r="D19" s="232"/>
      <c r="E19" s="232">
        <v>8</v>
      </c>
      <c r="F19" s="232"/>
      <c r="G19" s="232">
        <v>1</v>
      </c>
      <c r="H19" s="232"/>
      <c r="I19" s="232">
        <v>11</v>
      </c>
      <c r="J19" s="232"/>
      <c r="K19" s="233">
        <v>24</v>
      </c>
      <c r="L19" s="128"/>
      <c r="M19" s="229" t="s">
        <v>123</v>
      </c>
      <c r="N19" s="230">
        <v>48</v>
      </c>
      <c r="O19" s="128"/>
      <c r="P19" s="128"/>
      <c r="Q19" s="128"/>
      <c r="R19" s="128"/>
      <c r="S19" s="128"/>
      <c r="T19" s="128"/>
      <c r="U19" s="128"/>
      <c r="V19" s="128"/>
      <c r="W19" s="128"/>
      <c r="X19" s="128"/>
      <c r="Y19" s="128"/>
    </row>
    <row r="20" spans="1:25" ht="21" customHeight="1">
      <c r="A20" s="228" t="s">
        <v>122</v>
      </c>
      <c r="B20" s="136"/>
      <c r="C20" s="231">
        <v>4</v>
      </c>
      <c r="D20" s="232"/>
      <c r="E20" s="232">
        <v>155</v>
      </c>
      <c r="F20" s="232"/>
      <c r="G20" s="232">
        <v>31</v>
      </c>
      <c r="H20" s="232"/>
      <c r="I20" s="232">
        <v>21</v>
      </c>
      <c r="J20" s="232"/>
      <c r="K20" s="233">
        <v>211</v>
      </c>
      <c r="L20" s="128"/>
      <c r="M20" s="229" t="s">
        <v>120</v>
      </c>
      <c r="N20" s="230">
        <v>44</v>
      </c>
      <c r="O20" s="128"/>
      <c r="P20" s="128"/>
      <c r="Q20" s="128"/>
      <c r="R20" s="128"/>
      <c r="S20" s="128"/>
      <c r="T20" s="128"/>
      <c r="U20" s="128"/>
      <c r="V20" s="128"/>
      <c r="W20" s="128"/>
      <c r="X20" s="128"/>
      <c r="Y20" s="128"/>
    </row>
    <row r="21" spans="1:25" ht="21" customHeight="1">
      <c r="A21" s="228" t="s">
        <v>118</v>
      </c>
      <c r="B21" s="136"/>
      <c r="C21" s="231">
        <v>6</v>
      </c>
      <c r="D21" s="232"/>
      <c r="E21" s="232">
        <v>88</v>
      </c>
      <c r="F21" s="232"/>
      <c r="G21" s="232">
        <v>1</v>
      </c>
      <c r="H21" s="232"/>
      <c r="I21" s="232">
        <v>4</v>
      </c>
      <c r="J21" s="232"/>
      <c r="K21" s="233">
        <v>99</v>
      </c>
      <c r="L21" s="128"/>
      <c r="M21" s="229" t="s">
        <v>114</v>
      </c>
      <c r="N21" s="230">
        <v>43</v>
      </c>
      <c r="O21" s="128"/>
      <c r="P21" s="128"/>
      <c r="Q21" s="128"/>
      <c r="R21" s="128"/>
      <c r="S21" s="128"/>
      <c r="T21" s="128"/>
      <c r="U21" s="128"/>
      <c r="V21" s="128"/>
      <c r="W21" s="128"/>
      <c r="X21" s="128"/>
      <c r="Y21" s="128"/>
    </row>
    <row r="22" spans="1:25" ht="21" customHeight="1">
      <c r="A22" s="228" t="s">
        <v>119</v>
      </c>
      <c r="B22" s="136"/>
      <c r="C22" s="231">
        <v>9</v>
      </c>
      <c r="D22" s="232"/>
      <c r="E22" s="232">
        <v>23</v>
      </c>
      <c r="F22" s="232"/>
      <c r="G22" s="232">
        <v>23</v>
      </c>
      <c r="H22" s="232"/>
      <c r="I22" s="232">
        <v>39</v>
      </c>
      <c r="J22" s="232"/>
      <c r="K22" s="233">
        <v>94</v>
      </c>
      <c r="L22" s="128"/>
      <c r="M22" s="229" t="s">
        <v>134</v>
      </c>
      <c r="N22" s="230">
        <v>43</v>
      </c>
      <c r="O22" s="128"/>
      <c r="P22" s="128"/>
      <c r="Q22" s="128"/>
      <c r="R22" s="128"/>
      <c r="S22" s="128"/>
      <c r="T22" s="128"/>
      <c r="U22" s="128"/>
      <c r="V22" s="128"/>
      <c r="W22" s="128"/>
      <c r="X22" s="128"/>
      <c r="Y22" s="128"/>
    </row>
    <row r="23" spans="1:25" ht="21" customHeight="1">
      <c r="A23" s="228" t="s">
        <v>120</v>
      </c>
      <c r="B23" s="136"/>
      <c r="C23" s="231">
        <v>5</v>
      </c>
      <c r="D23" s="232"/>
      <c r="E23" s="232">
        <v>20</v>
      </c>
      <c r="F23" s="232"/>
      <c r="G23" s="232">
        <v>13</v>
      </c>
      <c r="H23" s="232"/>
      <c r="I23" s="232">
        <v>6</v>
      </c>
      <c r="J23" s="232"/>
      <c r="K23" s="233">
        <v>44</v>
      </c>
      <c r="L23" s="128"/>
      <c r="M23" s="229" t="s">
        <v>115</v>
      </c>
      <c r="N23" s="230">
        <v>39</v>
      </c>
      <c r="O23" s="128"/>
      <c r="P23" s="128"/>
      <c r="Q23" s="128"/>
      <c r="R23" s="128"/>
      <c r="S23" s="128"/>
      <c r="T23" s="128"/>
      <c r="U23" s="128"/>
      <c r="V23" s="128"/>
      <c r="W23" s="128"/>
      <c r="X23" s="128"/>
      <c r="Y23" s="128"/>
    </row>
    <row r="24" spans="1:25" ht="21" customHeight="1">
      <c r="A24" s="228" t="s">
        <v>121</v>
      </c>
      <c r="B24" s="136"/>
      <c r="C24" s="231">
        <v>7</v>
      </c>
      <c r="D24" s="232"/>
      <c r="E24" s="232">
        <v>15</v>
      </c>
      <c r="F24" s="232"/>
      <c r="G24" s="232">
        <v>1</v>
      </c>
      <c r="H24" s="232"/>
      <c r="I24" s="232">
        <v>13</v>
      </c>
      <c r="J24" s="232"/>
      <c r="K24" s="233">
        <v>36</v>
      </c>
      <c r="L24" s="128"/>
      <c r="M24" s="229" t="s">
        <v>121</v>
      </c>
      <c r="N24" s="230">
        <v>36</v>
      </c>
      <c r="O24" s="128"/>
      <c r="P24" s="128"/>
      <c r="Q24" s="128"/>
      <c r="R24" s="128"/>
      <c r="S24" s="128"/>
      <c r="T24" s="128"/>
      <c r="U24" s="128"/>
      <c r="V24" s="128"/>
      <c r="W24" s="128"/>
      <c r="X24" s="128"/>
      <c r="Y24" s="128"/>
    </row>
    <row r="25" spans="1:25" ht="21" customHeight="1">
      <c r="A25" s="228" t="s">
        <v>123</v>
      </c>
      <c r="B25" s="136"/>
      <c r="C25" s="231">
        <v>6</v>
      </c>
      <c r="D25" s="232"/>
      <c r="E25" s="232">
        <v>13</v>
      </c>
      <c r="F25" s="232"/>
      <c r="G25" s="232">
        <v>6</v>
      </c>
      <c r="H25" s="232"/>
      <c r="I25" s="232">
        <v>23</v>
      </c>
      <c r="J25" s="232"/>
      <c r="K25" s="233">
        <v>48</v>
      </c>
      <c r="L25" s="128"/>
      <c r="M25" s="229" t="s">
        <v>126</v>
      </c>
      <c r="N25" s="230">
        <v>32</v>
      </c>
      <c r="O25" s="128"/>
      <c r="P25" s="128"/>
      <c r="Q25" s="128"/>
      <c r="R25" s="128"/>
      <c r="S25" s="128"/>
      <c r="T25" s="128"/>
      <c r="U25" s="128"/>
      <c r="V25" s="128"/>
      <c r="W25" s="128"/>
      <c r="X25" s="128"/>
      <c r="Y25" s="128"/>
    </row>
    <row r="26" spans="1:25" ht="21" customHeight="1">
      <c r="A26" s="228" t="s">
        <v>124</v>
      </c>
      <c r="B26" s="136"/>
      <c r="C26" s="231"/>
      <c r="D26" s="232"/>
      <c r="E26" s="232">
        <v>2</v>
      </c>
      <c r="F26" s="232"/>
      <c r="G26" s="232">
        <v>7</v>
      </c>
      <c r="H26" s="232"/>
      <c r="I26" s="232">
        <v>2</v>
      </c>
      <c r="J26" s="232"/>
      <c r="K26" s="233">
        <v>11</v>
      </c>
      <c r="L26" s="128"/>
      <c r="M26" s="229" t="s">
        <v>127</v>
      </c>
      <c r="N26" s="230">
        <v>31</v>
      </c>
      <c r="O26" s="128"/>
      <c r="P26" s="128"/>
      <c r="Q26" s="128"/>
      <c r="R26" s="128"/>
      <c r="S26" s="128"/>
      <c r="T26" s="128"/>
      <c r="U26" s="128"/>
      <c r="V26" s="128"/>
      <c r="W26" s="128"/>
      <c r="X26" s="128"/>
      <c r="Y26" s="128"/>
    </row>
    <row r="27" spans="1:25" ht="21" customHeight="1">
      <c r="A27" s="228" t="s">
        <v>125</v>
      </c>
      <c r="B27" s="136"/>
      <c r="C27" s="231"/>
      <c r="D27" s="232"/>
      <c r="E27" s="232">
        <v>4</v>
      </c>
      <c r="F27" s="232"/>
      <c r="G27" s="232">
        <v>1</v>
      </c>
      <c r="H27" s="232"/>
      <c r="I27" s="232">
        <v>1</v>
      </c>
      <c r="J27" s="232"/>
      <c r="K27" s="233">
        <v>6</v>
      </c>
      <c r="L27" s="128"/>
      <c r="M27" s="229" t="s">
        <v>130</v>
      </c>
      <c r="N27" s="230">
        <v>29</v>
      </c>
      <c r="O27" s="128"/>
      <c r="P27" s="128"/>
      <c r="Q27" s="128"/>
      <c r="R27" s="128"/>
      <c r="S27" s="128"/>
      <c r="T27" s="128"/>
      <c r="U27" s="128"/>
      <c r="V27" s="128"/>
      <c r="W27" s="128"/>
      <c r="X27" s="128"/>
      <c r="Y27" s="128"/>
    </row>
    <row r="28" spans="1:25" ht="21" customHeight="1">
      <c r="A28" s="228" t="s">
        <v>126</v>
      </c>
      <c r="B28" s="136"/>
      <c r="C28" s="231">
        <v>5</v>
      </c>
      <c r="D28" s="232"/>
      <c r="E28" s="232">
        <v>19</v>
      </c>
      <c r="F28" s="232"/>
      <c r="G28" s="232">
        <v>1</v>
      </c>
      <c r="H28" s="232"/>
      <c r="I28" s="232">
        <v>7</v>
      </c>
      <c r="J28" s="232"/>
      <c r="K28" s="233">
        <v>32</v>
      </c>
      <c r="L28" s="128"/>
      <c r="M28" s="229" t="s">
        <v>136</v>
      </c>
      <c r="N28" s="230">
        <v>29</v>
      </c>
      <c r="O28" s="128"/>
      <c r="P28" s="128"/>
      <c r="Q28" s="128"/>
      <c r="R28" s="128"/>
      <c r="S28" s="128"/>
      <c r="T28" s="128"/>
      <c r="U28" s="128"/>
      <c r="V28" s="128"/>
      <c r="W28" s="128"/>
      <c r="X28" s="128"/>
      <c r="Y28" s="128"/>
    </row>
    <row r="29" spans="1:25" ht="21" customHeight="1">
      <c r="A29" s="228" t="s">
        <v>127</v>
      </c>
      <c r="B29" s="136"/>
      <c r="C29" s="231">
        <v>4</v>
      </c>
      <c r="D29" s="232"/>
      <c r="E29" s="232">
        <v>9</v>
      </c>
      <c r="F29" s="232"/>
      <c r="G29" s="232">
        <v>7</v>
      </c>
      <c r="H29" s="232"/>
      <c r="I29" s="232">
        <v>11</v>
      </c>
      <c r="J29" s="232"/>
      <c r="K29" s="233">
        <v>31</v>
      </c>
      <c r="L29" s="128"/>
      <c r="M29" s="229" t="s">
        <v>117</v>
      </c>
      <c r="N29" s="230">
        <v>24</v>
      </c>
      <c r="O29" s="128"/>
      <c r="P29" s="128"/>
      <c r="Q29" s="128"/>
      <c r="R29" s="128"/>
      <c r="S29" s="128"/>
      <c r="T29" s="128"/>
      <c r="U29" s="128"/>
      <c r="V29" s="128"/>
      <c r="W29" s="128"/>
      <c r="X29" s="128"/>
      <c r="Y29" s="128"/>
    </row>
    <row r="30" spans="1:25" ht="21" customHeight="1">
      <c r="A30" s="228" t="s">
        <v>128</v>
      </c>
      <c r="B30" s="136"/>
      <c r="C30" s="231">
        <v>16</v>
      </c>
      <c r="D30" s="232"/>
      <c r="E30" s="232">
        <v>20</v>
      </c>
      <c r="F30" s="232"/>
      <c r="G30" s="232">
        <v>29</v>
      </c>
      <c r="H30" s="232"/>
      <c r="I30" s="232">
        <v>14</v>
      </c>
      <c r="J30" s="232"/>
      <c r="K30" s="233">
        <v>79</v>
      </c>
      <c r="L30" s="128"/>
      <c r="M30" s="229" t="s">
        <v>510</v>
      </c>
      <c r="N30" s="230">
        <v>23</v>
      </c>
      <c r="O30" s="128"/>
      <c r="P30" s="128"/>
      <c r="Q30" s="128"/>
      <c r="R30" s="128"/>
      <c r="S30" s="128"/>
      <c r="T30" s="128"/>
      <c r="U30" s="128"/>
      <c r="V30" s="128"/>
      <c r="W30" s="128"/>
      <c r="X30" s="128"/>
      <c r="Y30" s="128"/>
    </row>
    <row r="31" spans="1:25" ht="21" customHeight="1">
      <c r="A31" s="228" t="s">
        <v>129</v>
      </c>
      <c r="B31" s="136"/>
      <c r="C31" s="231">
        <v>1</v>
      </c>
      <c r="D31" s="232"/>
      <c r="E31" s="232">
        <v>8</v>
      </c>
      <c r="F31" s="232"/>
      <c r="G31" s="232">
        <v>1</v>
      </c>
      <c r="H31" s="232"/>
      <c r="I31" s="232">
        <v>1</v>
      </c>
      <c r="J31" s="232"/>
      <c r="K31" s="233">
        <v>11</v>
      </c>
      <c r="L31" s="128"/>
      <c r="M31" s="229" t="s">
        <v>132</v>
      </c>
      <c r="N31" s="230">
        <v>22</v>
      </c>
      <c r="O31" s="128"/>
      <c r="P31" s="128"/>
      <c r="Q31" s="128"/>
      <c r="R31" s="128"/>
      <c r="S31" s="128"/>
      <c r="T31" s="128"/>
      <c r="U31" s="128"/>
      <c r="V31" s="128"/>
      <c r="W31" s="128"/>
      <c r="X31" s="128"/>
      <c r="Y31" s="128"/>
    </row>
    <row r="32" spans="1:25" ht="21" customHeight="1">
      <c r="A32" s="228" t="s">
        <v>130</v>
      </c>
      <c r="B32" s="136"/>
      <c r="C32" s="231">
        <v>6</v>
      </c>
      <c r="D32" s="232"/>
      <c r="E32" s="232">
        <v>17</v>
      </c>
      <c r="F32" s="232"/>
      <c r="G32" s="232"/>
      <c r="H32" s="232"/>
      <c r="I32" s="232">
        <v>6</v>
      </c>
      <c r="J32" s="232"/>
      <c r="K32" s="233">
        <v>29</v>
      </c>
      <c r="L32" s="128"/>
      <c r="M32" s="229" t="s">
        <v>131</v>
      </c>
      <c r="N32" s="230">
        <v>21</v>
      </c>
      <c r="O32" s="128"/>
      <c r="P32" s="128"/>
      <c r="Q32" s="128"/>
      <c r="R32" s="128"/>
      <c r="S32" s="128"/>
      <c r="T32" s="128"/>
      <c r="U32" s="128"/>
      <c r="V32" s="128"/>
      <c r="W32" s="128"/>
      <c r="X32" s="128"/>
      <c r="Y32" s="128"/>
    </row>
    <row r="33" spans="1:25" ht="21" customHeight="1">
      <c r="A33" s="228" t="s">
        <v>131</v>
      </c>
      <c r="B33" s="136"/>
      <c r="C33" s="231">
        <v>2</v>
      </c>
      <c r="D33" s="232"/>
      <c r="E33" s="232">
        <v>3</v>
      </c>
      <c r="F33" s="232"/>
      <c r="G33" s="232">
        <v>5</v>
      </c>
      <c r="H33" s="232"/>
      <c r="I33" s="232">
        <v>11</v>
      </c>
      <c r="J33" s="232"/>
      <c r="K33" s="233">
        <v>21</v>
      </c>
      <c r="L33" s="128"/>
      <c r="M33" s="229" t="s">
        <v>109</v>
      </c>
      <c r="N33" s="230">
        <v>18</v>
      </c>
      <c r="O33" s="128"/>
      <c r="P33" s="128"/>
      <c r="Q33" s="128"/>
      <c r="R33" s="128"/>
      <c r="S33" s="128"/>
      <c r="T33" s="128"/>
      <c r="U33" s="128"/>
      <c r="V33" s="128"/>
      <c r="W33" s="128"/>
      <c r="X33" s="128"/>
      <c r="Y33" s="128"/>
    </row>
    <row r="34" spans="1:25" ht="21" customHeight="1">
      <c r="A34" s="228" t="s">
        <v>132</v>
      </c>
      <c r="B34" s="136"/>
      <c r="C34" s="231">
        <v>5</v>
      </c>
      <c r="D34" s="232"/>
      <c r="E34" s="232">
        <v>7</v>
      </c>
      <c r="F34" s="232"/>
      <c r="G34" s="232">
        <v>5</v>
      </c>
      <c r="H34" s="232"/>
      <c r="I34" s="232">
        <v>5</v>
      </c>
      <c r="J34" s="232"/>
      <c r="K34" s="233">
        <v>22</v>
      </c>
      <c r="L34" s="128"/>
      <c r="M34" s="229" t="s">
        <v>111</v>
      </c>
      <c r="N34" s="230">
        <v>12</v>
      </c>
      <c r="O34" s="128"/>
      <c r="P34" s="128"/>
      <c r="Q34" s="128"/>
      <c r="R34" s="128"/>
      <c r="S34" s="128"/>
      <c r="T34" s="128"/>
      <c r="U34" s="128"/>
      <c r="V34" s="128"/>
      <c r="W34" s="128"/>
      <c r="X34" s="128"/>
      <c r="Y34" s="128"/>
    </row>
    <row r="35" spans="1:25" ht="21" customHeight="1">
      <c r="A35" s="228" t="s">
        <v>133</v>
      </c>
      <c r="B35" s="136"/>
      <c r="C35" s="231">
        <v>2</v>
      </c>
      <c r="D35" s="232"/>
      <c r="E35" s="232">
        <v>4</v>
      </c>
      <c r="F35" s="232"/>
      <c r="G35" s="232"/>
      <c r="H35" s="232"/>
      <c r="I35" s="232">
        <v>3</v>
      </c>
      <c r="J35" s="232"/>
      <c r="K35" s="233">
        <v>9</v>
      </c>
      <c r="L35" s="128"/>
      <c r="M35" s="229" t="s">
        <v>124</v>
      </c>
      <c r="N35" s="230">
        <v>11</v>
      </c>
      <c r="O35" s="128"/>
      <c r="P35" s="128"/>
      <c r="Q35" s="128"/>
      <c r="R35" s="128"/>
      <c r="S35" s="128"/>
      <c r="T35" s="128"/>
      <c r="U35" s="128"/>
      <c r="V35" s="128"/>
      <c r="W35" s="128"/>
      <c r="X35" s="128"/>
      <c r="Y35" s="128"/>
    </row>
    <row r="36" spans="1:25" ht="21" customHeight="1">
      <c r="A36" s="228" t="s">
        <v>134</v>
      </c>
      <c r="B36" s="136"/>
      <c r="C36" s="231">
        <v>6</v>
      </c>
      <c r="D36" s="232"/>
      <c r="E36" s="232">
        <v>21</v>
      </c>
      <c r="F36" s="232"/>
      <c r="G36" s="232">
        <v>5</v>
      </c>
      <c r="H36" s="232"/>
      <c r="I36" s="232">
        <v>11</v>
      </c>
      <c r="J36" s="232"/>
      <c r="K36" s="233">
        <v>43</v>
      </c>
      <c r="L36" s="128"/>
      <c r="M36" s="229" t="s">
        <v>129</v>
      </c>
      <c r="N36" s="230">
        <v>11</v>
      </c>
      <c r="O36" s="128"/>
      <c r="P36" s="128"/>
      <c r="Q36" s="128"/>
      <c r="R36" s="128"/>
      <c r="S36" s="128"/>
      <c r="T36" s="128"/>
      <c r="U36" s="128"/>
      <c r="V36" s="128"/>
      <c r="W36" s="128"/>
      <c r="X36" s="128"/>
      <c r="Y36" s="128"/>
    </row>
    <row r="37" spans="1:25" ht="21" customHeight="1">
      <c r="A37" s="228" t="s">
        <v>135</v>
      </c>
      <c r="B37" s="136"/>
      <c r="C37" s="231">
        <v>13</v>
      </c>
      <c r="D37" s="232"/>
      <c r="E37" s="232">
        <v>17</v>
      </c>
      <c r="F37" s="232"/>
      <c r="G37" s="232">
        <v>21</v>
      </c>
      <c r="H37" s="232"/>
      <c r="I37" s="232">
        <v>52</v>
      </c>
      <c r="J37" s="232"/>
      <c r="K37" s="233">
        <v>103</v>
      </c>
      <c r="L37" s="128"/>
      <c r="M37" s="229" t="s">
        <v>108</v>
      </c>
      <c r="N37" s="230">
        <v>10</v>
      </c>
      <c r="O37" s="128"/>
      <c r="P37" s="128"/>
      <c r="Q37" s="128"/>
      <c r="R37" s="128"/>
      <c r="S37" s="128"/>
      <c r="T37" s="128"/>
      <c r="U37" s="128"/>
      <c r="V37" s="128"/>
      <c r="W37" s="128"/>
      <c r="X37" s="128"/>
      <c r="Y37" s="128"/>
    </row>
    <row r="38" spans="1:25" ht="21" customHeight="1">
      <c r="A38" s="228" t="s">
        <v>136</v>
      </c>
      <c r="B38" s="136"/>
      <c r="C38" s="231"/>
      <c r="D38" s="232"/>
      <c r="E38" s="232">
        <v>3</v>
      </c>
      <c r="F38" s="232"/>
      <c r="G38" s="232">
        <v>21</v>
      </c>
      <c r="H38" s="232"/>
      <c r="I38" s="232">
        <v>5</v>
      </c>
      <c r="J38" s="232"/>
      <c r="K38" s="233">
        <v>29</v>
      </c>
      <c r="L38" s="128"/>
      <c r="M38" s="229" t="s">
        <v>113</v>
      </c>
      <c r="N38" s="230">
        <v>10</v>
      </c>
      <c r="O38" s="128"/>
      <c r="P38" s="128"/>
      <c r="Q38" s="128"/>
      <c r="R38" s="128"/>
      <c r="S38" s="128"/>
      <c r="T38" s="128"/>
      <c r="U38" s="128"/>
      <c r="V38" s="128"/>
      <c r="W38" s="128"/>
      <c r="X38" s="128"/>
      <c r="Y38" s="128"/>
    </row>
    <row r="39" spans="1:25" ht="21" customHeight="1">
      <c r="A39" s="228" t="s">
        <v>137</v>
      </c>
      <c r="B39" s="136"/>
      <c r="C39" s="231">
        <v>58</v>
      </c>
      <c r="D39" s="232"/>
      <c r="E39" s="232">
        <v>48</v>
      </c>
      <c r="F39" s="232"/>
      <c r="G39" s="232">
        <v>42</v>
      </c>
      <c r="H39" s="232"/>
      <c r="I39" s="232">
        <v>196</v>
      </c>
      <c r="J39" s="232"/>
      <c r="K39" s="233">
        <v>344</v>
      </c>
      <c r="L39" s="128"/>
      <c r="M39" s="229" t="s">
        <v>133</v>
      </c>
      <c r="N39" s="230">
        <v>9</v>
      </c>
      <c r="O39" s="128"/>
      <c r="P39" s="128"/>
      <c r="Q39" s="128"/>
      <c r="R39" s="128"/>
      <c r="S39" s="128"/>
      <c r="T39" s="128"/>
      <c r="U39" s="128"/>
      <c r="V39" s="128"/>
      <c r="W39" s="128"/>
      <c r="X39" s="128"/>
      <c r="Y39" s="128"/>
    </row>
    <row r="40" spans="1:25" ht="21" customHeight="1">
      <c r="A40" s="228" t="s">
        <v>138</v>
      </c>
      <c r="B40" s="136"/>
      <c r="C40" s="231">
        <v>1</v>
      </c>
      <c r="D40" s="232"/>
      <c r="E40" s="232">
        <v>4</v>
      </c>
      <c r="F40" s="232"/>
      <c r="G40" s="232"/>
      <c r="H40" s="232"/>
      <c r="I40" s="232"/>
      <c r="J40" s="232"/>
      <c r="K40" s="233">
        <v>5</v>
      </c>
      <c r="L40" s="128"/>
      <c r="M40" s="229" t="s">
        <v>125</v>
      </c>
      <c r="N40" s="230">
        <v>6</v>
      </c>
      <c r="O40" s="128"/>
      <c r="P40" s="128"/>
      <c r="Q40" s="128"/>
      <c r="R40" s="128"/>
      <c r="S40" s="128"/>
      <c r="T40" s="128"/>
      <c r="U40" s="128"/>
      <c r="V40" s="128"/>
      <c r="W40" s="128"/>
      <c r="X40" s="128"/>
      <c r="Y40" s="128"/>
    </row>
    <row r="41" spans="1:25" ht="21" customHeight="1">
      <c r="A41" s="228" t="s">
        <v>139</v>
      </c>
      <c r="B41" s="136"/>
      <c r="C41" s="231">
        <v>1</v>
      </c>
      <c r="D41" s="232"/>
      <c r="E41" s="232">
        <v>50</v>
      </c>
      <c r="F41" s="232"/>
      <c r="G41" s="232">
        <v>1</v>
      </c>
      <c r="H41" s="232"/>
      <c r="I41" s="232">
        <v>11</v>
      </c>
      <c r="J41" s="232"/>
      <c r="K41" s="233">
        <v>63</v>
      </c>
      <c r="L41" s="128"/>
      <c r="M41" s="229" t="s">
        <v>138</v>
      </c>
      <c r="N41" s="230">
        <v>5</v>
      </c>
      <c r="O41" s="128"/>
      <c r="P41" s="128"/>
      <c r="Q41" s="128"/>
      <c r="R41" s="128"/>
      <c r="S41" s="128"/>
      <c r="T41" s="128"/>
      <c r="U41" s="128"/>
      <c r="V41" s="128"/>
      <c r="W41" s="128"/>
      <c r="X41" s="128"/>
      <c r="Y41" s="128"/>
    </row>
    <row r="42" spans="1:25" ht="21" customHeight="1">
      <c r="A42" s="228" t="s">
        <v>510</v>
      </c>
      <c r="B42" s="136"/>
      <c r="C42" s="231">
        <v>2</v>
      </c>
      <c r="D42" s="232"/>
      <c r="E42" s="232">
        <v>10</v>
      </c>
      <c r="F42" s="232"/>
      <c r="G42" s="232">
        <v>2</v>
      </c>
      <c r="H42" s="232"/>
      <c r="I42" s="232">
        <v>9</v>
      </c>
      <c r="J42" s="232"/>
      <c r="K42" s="233">
        <v>23</v>
      </c>
      <c r="L42" s="128"/>
      <c r="M42" s="229" t="s">
        <v>110</v>
      </c>
      <c r="N42" s="230">
        <v>1</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192</v>
      </c>
      <c r="D44" s="236">
        <v>0</v>
      </c>
      <c r="E44" s="236">
        <v>789</v>
      </c>
      <c r="F44" s="236">
        <v>0</v>
      </c>
      <c r="G44" s="236">
        <v>278</v>
      </c>
      <c r="H44" s="236">
        <v>0</v>
      </c>
      <c r="I44" s="236">
        <v>553</v>
      </c>
      <c r="J44" s="236">
        <v>0</v>
      </c>
      <c r="K44" s="237">
        <v>1812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06813-A0CF-4ADF-B563-FF18AC2B205D}">
  <sheetPr>
    <pageSetUpPr fitToPage="1"/>
  </sheetPr>
  <dimension ref="A1:Y51"/>
  <sheetViews>
    <sheetView view="pageBreakPreview" zoomScale="85" zoomScaleNormal="100" zoomScaleSheetLayoutView="85" workbookViewId="0">
      <selection activeCell="AB23" sqref="AB23"/>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143</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c r="F10" s="232"/>
      <c r="G10" s="232"/>
      <c r="H10" s="232"/>
      <c r="I10" s="232"/>
      <c r="J10" s="232"/>
      <c r="K10" s="233">
        <v>0</v>
      </c>
      <c r="L10" s="128"/>
      <c r="M10" s="229" t="s">
        <v>117</v>
      </c>
      <c r="N10" s="230">
        <v>31</v>
      </c>
      <c r="O10" s="128"/>
      <c r="P10" s="128"/>
      <c r="Q10" s="128"/>
      <c r="R10" s="128"/>
      <c r="S10" s="128"/>
      <c r="T10" s="128"/>
      <c r="U10" s="128"/>
      <c r="V10" s="128"/>
      <c r="W10" s="128"/>
      <c r="X10" s="128"/>
      <c r="Y10" s="128"/>
    </row>
    <row r="11" spans="1:25" ht="21" customHeight="1">
      <c r="A11" s="228" t="s">
        <v>109</v>
      </c>
      <c r="B11" s="136"/>
      <c r="C11" s="231"/>
      <c r="D11" s="232"/>
      <c r="E11" s="232"/>
      <c r="F11" s="232"/>
      <c r="G11" s="232"/>
      <c r="H11" s="232"/>
      <c r="I11" s="232"/>
      <c r="J11" s="232"/>
      <c r="K11" s="233">
        <v>0</v>
      </c>
      <c r="L11" s="128"/>
      <c r="M11" s="229" t="s">
        <v>112</v>
      </c>
      <c r="N11" s="230">
        <v>27</v>
      </c>
      <c r="O11" s="128"/>
      <c r="P11" s="128"/>
      <c r="Q11" s="128"/>
      <c r="R11" s="128"/>
      <c r="S11" s="128"/>
      <c r="T11" s="128"/>
      <c r="U11" s="128"/>
      <c r="V11" s="128"/>
      <c r="W11" s="128"/>
      <c r="X11" s="128"/>
      <c r="Y11" s="128"/>
    </row>
    <row r="12" spans="1:25" ht="21" customHeight="1">
      <c r="A12" s="228" t="s">
        <v>110</v>
      </c>
      <c r="B12" s="136"/>
      <c r="C12" s="231"/>
      <c r="D12" s="232"/>
      <c r="E12" s="232"/>
      <c r="F12" s="232"/>
      <c r="G12" s="232"/>
      <c r="H12" s="232"/>
      <c r="I12" s="232"/>
      <c r="J12" s="232"/>
      <c r="K12" s="233">
        <v>0</v>
      </c>
      <c r="L12" s="128"/>
      <c r="M12" s="229" t="s">
        <v>115</v>
      </c>
      <c r="N12" s="230">
        <v>12</v>
      </c>
      <c r="O12" s="128"/>
      <c r="P12" s="128"/>
      <c r="Q12" s="128"/>
      <c r="R12" s="128"/>
      <c r="S12" s="128"/>
      <c r="T12" s="128"/>
      <c r="U12" s="128"/>
      <c r="V12" s="128"/>
      <c r="W12" s="128"/>
      <c r="X12" s="128"/>
      <c r="Y12" s="128"/>
    </row>
    <row r="13" spans="1:25" ht="21" customHeight="1">
      <c r="A13" s="228" t="s">
        <v>111</v>
      </c>
      <c r="B13" s="136"/>
      <c r="C13" s="231"/>
      <c r="D13" s="232"/>
      <c r="E13" s="232"/>
      <c r="F13" s="232"/>
      <c r="G13" s="232"/>
      <c r="H13" s="232"/>
      <c r="I13" s="232"/>
      <c r="J13" s="232"/>
      <c r="K13" s="233">
        <v>0</v>
      </c>
      <c r="L13" s="128"/>
      <c r="M13" s="229" t="s">
        <v>132</v>
      </c>
      <c r="N13" s="230">
        <v>12</v>
      </c>
      <c r="O13" s="128"/>
      <c r="P13" s="128"/>
      <c r="Q13" s="128"/>
      <c r="R13" s="128"/>
      <c r="S13" s="128"/>
      <c r="T13" s="128"/>
      <c r="U13" s="128"/>
      <c r="V13" s="128"/>
      <c r="W13" s="128"/>
      <c r="X13" s="128"/>
      <c r="Y13" s="128"/>
    </row>
    <row r="14" spans="1:25" ht="21" customHeight="1">
      <c r="A14" s="228" t="s">
        <v>114</v>
      </c>
      <c r="B14" s="136"/>
      <c r="C14" s="231"/>
      <c r="D14" s="232"/>
      <c r="E14" s="232">
        <v>1</v>
      </c>
      <c r="F14" s="232"/>
      <c r="G14" s="232"/>
      <c r="H14" s="232"/>
      <c r="I14" s="232"/>
      <c r="J14" s="232"/>
      <c r="K14" s="233">
        <v>1</v>
      </c>
      <c r="L14" s="128"/>
      <c r="M14" s="229" t="s">
        <v>126</v>
      </c>
      <c r="N14" s="230">
        <v>11</v>
      </c>
      <c r="O14" s="128"/>
      <c r="P14" s="128"/>
      <c r="Q14" s="128"/>
      <c r="R14" s="128"/>
      <c r="S14" s="128"/>
      <c r="T14" s="128"/>
      <c r="U14" s="128"/>
      <c r="V14" s="128"/>
      <c r="W14" s="128"/>
      <c r="X14" s="128"/>
      <c r="Y14" s="128"/>
    </row>
    <row r="15" spans="1:25" ht="21" customHeight="1">
      <c r="A15" s="228" t="s">
        <v>115</v>
      </c>
      <c r="B15" s="136"/>
      <c r="C15" s="231">
        <v>1</v>
      </c>
      <c r="D15" s="232"/>
      <c r="E15" s="232">
        <v>2</v>
      </c>
      <c r="F15" s="232"/>
      <c r="G15" s="232"/>
      <c r="H15" s="232"/>
      <c r="I15" s="232">
        <v>9</v>
      </c>
      <c r="J15" s="232"/>
      <c r="K15" s="233">
        <v>12</v>
      </c>
      <c r="L15" s="128"/>
      <c r="M15" s="229" t="s">
        <v>139</v>
      </c>
      <c r="N15" s="230">
        <v>6</v>
      </c>
      <c r="O15" s="128"/>
      <c r="P15" s="128"/>
      <c r="Q15" s="128"/>
      <c r="R15" s="128"/>
      <c r="S15" s="128"/>
      <c r="T15" s="128"/>
      <c r="U15" s="128"/>
      <c r="V15" s="128"/>
      <c r="W15" s="128"/>
      <c r="X15" s="128"/>
      <c r="Y15" s="128"/>
    </row>
    <row r="16" spans="1:25" ht="21" customHeight="1">
      <c r="A16" s="228" t="s">
        <v>116</v>
      </c>
      <c r="B16" s="136"/>
      <c r="C16" s="231"/>
      <c r="D16" s="232"/>
      <c r="E16" s="232"/>
      <c r="F16" s="232"/>
      <c r="G16" s="232"/>
      <c r="H16" s="232"/>
      <c r="I16" s="232">
        <v>2</v>
      </c>
      <c r="J16" s="232"/>
      <c r="K16" s="233">
        <v>2</v>
      </c>
      <c r="L16" s="128"/>
      <c r="M16" s="229" t="s">
        <v>119</v>
      </c>
      <c r="N16" s="230">
        <v>5</v>
      </c>
      <c r="O16" s="128"/>
      <c r="P16" s="128"/>
      <c r="Q16" s="128"/>
      <c r="R16" s="128"/>
      <c r="S16" s="128"/>
      <c r="T16" s="128"/>
      <c r="U16" s="128"/>
      <c r="V16" s="128"/>
      <c r="W16" s="128"/>
      <c r="X16" s="128"/>
      <c r="Y16" s="128"/>
    </row>
    <row r="17" spans="1:25" ht="21" customHeight="1">
      <c r="A17" s="228" t="s">
        <v>112</v>
      </c>
      <c r="B17" s="136"/>
      <c r="C17" s="231">
        <v>2</v>
      </c>
      <c r="D17" s="232"/>
      <c r="E17" s="232">
        <v>5</v>
      </c>
      <c r="F17" s="232"/>
      <c r="G17" s="232">
        <v>1</v>
      </c>
      <c r="H17" s="232"/>
      <c r="I17" s="232">
        <v>19</v>
      </c>
      <c r="J17" s="232"/>
      <c r="K17" s="233">
        <v>27</v>
      </c>
      <c r="L17" s="128"/>
      <c r="M17" s="229" t="s">
        <v>135</v>
      </c>
      <c r="N17" s="230">
        <v>5</v>
      </c>
      <c r="O17" s="128"/>
      <c r="P17" s="128"/>
      <c r="Q17" s="128"/>
      <c r="R17" s="128"/>
      <c r="S17" s="128"/>
      <c r="T17" s="128"/>
      <c r="U17" s="128"/>
      <c r="V17" s="128"/>
      <c r="W17" s="128"/>
      <c r="X17" s="128"/>
      <c r="Y17" s="128"/>
    </row>
    <row r="18" spans="1:25" ht="21" customHeight="1">
      <c r="A18" s="228" t="s">
        <v>113</v>
      </c>
      <c r="B18" s="136"/>
      <c r="C18" s="231"/>
      <c r="D18" s="232"/>
      <c r="E18" s="232"/>
      <c r="F18" s="232"/>
      <c r="G18" s="232"/>
      <c r="H18" s="232"/>
      <c r="I18" s="232"/>
      <c r="J18" s="232"/>
      <c r="K18" s="233">
        <v>0</v>
      </c>
      <c r="L18" s="128"/>
      <c r="M18" s="229" t="s">
        <v>122</v>
      </c>
      <c r="N18" s="230">
        <v>4</v>
      </c>
      <c r="O18" s="128"/>
      <c r="P18" s="128"/>
      <c r="Q18" s="128"/>
      <c r="R18" s="128"/>
      <c r="S18" s="128"/>
      <c r="T18" s="128"/>
      <c r="U18" s="128"/>
      <c r="V18" s="128"/>
      <c r="W18" s="128"/>
      <c r="X18" s="128"/>
      <c r="Y18" s="128"/>
    </row>
    <row r="19" spans="1:25" ht="21" customHeight="1">
      <c r="A19" s="228" t="s">
        <v>117</v>
      </c>
      <c r="B19" s="136"/>
      <c r="C19" s="231">
        <v>1</v>
      </c>
      <c r="D19" s="232"/>
      <c r="E19" s="232">
        <v>4</v>
      </c>
      <c r="F19" s="232"/>
      <c r="G19" s="232"/>
      <c r="H19" s="232"/>
      <c r="I19" s="232">
        <v>26</v>
      </c>
      <c r="J19" s="232"/>
      <c r="K19" s="233">
        <v>31</v>
      </c>
      <c r="L19" s="128"/>
      <c r="M19" s="229" t="s">
        <v>137</v>
      </c>
      <c r="N19" s="230">
        <v>4</v>
      </c>
      <c r="O19" s="128"/>
      <c r="P19" s="128"/>
      <c r="Q19" s="128"/>
      <c r="R19" s="128"/>
      <c r="S19" s="128"/>
      <c r="T19" s="128"/>
      <c r="U19" s="128"/>
      <c r="V19" s="128"/>
      <c r="W19" s="128"/>
      <c r="X19" s="128"/>
      <c r="Y19" s="128"/>
    </row>
    <row r="20" spans="1:25" ht="21" customHeight="1">
      <c r="A20" s="228" t="s">
        <v>122</v>
      </c>
      <c r="B20" s="136"/>
      <c r="C20" s="231"/>
      <c r="D20" s="232"/>
      <c r="E20" s="232">
        <v>1</v>
      </c>
      <c r="F20" s="232"/>
      <c r="G20" s="232">
        <v>2</v>
      </c>
      <c r="H20" s="232"/>
      <c r="I20" s="232">
        <v>1</v>
      </c>
      <c r="J20" s="232"/>
      <c r="K20" s="233">
        <v>4</v>
      </c>
      <c r="L20" s="128"/>
      <c r="M20" s="229" t="s">
        <v>510</v>
      </c>
      <c r="N20" s="230">
        <v>3</v>
      </c>
      <c r="O20" s="128"/>
      <c r="P20" s="128"/>
      <c r="Q20" s="128"/>
      <c r="R20" s="128"/>
      <c r="S20" s="128"/>
      <c r="T20" s="128"/>
      <c r="U20" s="128"/>
      <c r="V20" s="128"/>
      <c r="W20" s="128"/>
      <c r="X20" s="128"/>
      <c r="Y20" s="128"/>
    </row>
    <row r="21" spans="1:25" ht="21" customHeight="1">
      <c r="A21" s="228" t="s">
        <v>118</v>
      </c>
      <c r="B21" s="136"/>
      <c r="C21" s="231"/>
      <c r="D21" s="232"/>
      <c r="E21" s="232"/>
      <c r="F21" s="232"/>
      <c r="G21" s="232"/>
      <c r="H21" s="232"/>
      <c r="I21" s="232"/>
      <c r="J21" s="232"/>
      <c r="K21" s="233">
        <v>0</v>
      </c>
      <c r="L21" s="128"/>
      <c r="M21" s="229" t="s">
        <v>116</v>
      </c>
      <c r="N21" s="230">
        <v>2</v>
      </c>
      <c r="O21" s="128"/>
      <c r="P21" s="128"/>
      <c r="Q21" s="128"/>
      <c r="R21" s="128"/>
      <c r="S21" s="128"/>
      <c r="T21" s="128"/>
      <c r="U21" s="128"/>
      <c r="V21" s="128"/>
      <c r="W21" s="128"/>
      <c r="X21" s="128"/>
      <c r="Y21" s="128"/>
    </row>
    <row r="22" spans="1:25" ht="21" customHeight="1">
      <c r="A22" s="228" t="s">
        <v>119</v>
      </c>
      <c r="B22" s="136"/>
      <c r="C22" s="231">
        <v>1</v>
      </c>
      <c r="D22" s="232"/>
      <c r="E22" s="232"/>
      <c r="F22" s="232"/>
      <c r="G22" s="232">
        <v>3</v>
      </c>
      <c r="H22" s="232"/>
      <c r="I22" s="232">
        <v>1</v>
      </c>
      <c r="J22" s="232"/>
      <c r="K22" s="233">
        <v>5</v>
      </c>
      <c r="L22" s="128"/>
      <c r="M22" s="229" t="s">
        <v>131</v>
      </c>
      <c r="N22" s="230">
        <v>2</v>
      </c>
      <c r="O22" s="128"/>
      <c r="P22" s="128"/>
      <c r="Q22" s="128"/>
      <c r="R22" s="128"/>
      <c r="S22" s="128"/>
      <c r="T22" s="128"/>
      <c r="U22" s="128"/>
      <c r="V22" s="128"/>
      <c r="W22" s="128"/>
      <c r="X22" s="128"/>
      <c r="Y22" s="128"/>
    </row>
    <row r="23" spans="1:25" ht="21" customHeight="1">
      <c r="A23" s="228" t="s">
        <v>120</v>
      </c>
      <c r="B23" s="136"/>
      <c r="C23" s="231"/>
      <c r="D23" s="232"/>
      <c r="E23" s="232"/>
      <c r="F23" s="232"/>
      <c r="G23" s="232">
        <v>1</v>
      </c>
      <c r="H23" s="232"/>
      <c r="I23" s="232"/>
      <c r="J23" s="232"/>
      <c r="K23" s="233">
        <v>1</v>
      </c>
      <c r="L23" s="128"/>
      <c r="M23" s="229" t="s">
        <v>114</v>
      </c>
      <c r="N23" s="230">
        <v>1</v>
      </c>
      <c r="O23" s="128"/>
      <c r="P23" s="128"/>
      <c r="Q23" s="128"/>
      <c r="R23" s="128"/>
      <c r="S23" s="128"/>
      <c r="T23" s="128"/>
      <c r="U23" s="128"/>
      <c r="V23" s="128"/>
      <c r="W23" s="128"/>
      <c r="X23" s="128"/>
      <c r="Y23" s="128"/>
    </row>
    <row r="24" spans="1:25" ht="21" customHeight="1">
      <c r="A24" s="228" t="s">
        <v>121</v>
      </c>
      <c r="B24" s="136"/>
      <c r="C24" s="231"/>
      <c r="D24" s="232"/>
      <c r="E24" s="232"/>
      <c r="F24" s="232"/>
      <c r="G24" s="232"/>
      <c r="H24" s="232"/>
      <c r="I24" s="232"/>
      <c r="J24" s="232"/>
      <c r="K24" s="233">
        <v>0</v>
      </c>
      <c r="L24" s="128"/>
      <c r="M24" s="229" t="s">
        <v>120</v>
      </c>
      <c r="N24" s="230">
        <v>1</v>
      </c>
      <c r="O24" s="128"/>
      <c r="P24" s="128"/>
      <c r="Q24" s="128"/>
      <c r="R24" s="128"/>
      <c r="S24" s="128"/>
      <c r="T24" s="128"/>
      <c r="U24" s="128"/>
      <c r="V24" s="128"/>
      <c r="W24" s="128"/>
      <c r="X24" s="128"/>
      <c r="Y24" s="128"/>
    </row>
    <row r="25" spans="1:25" ht="21" customHeight="1">
      <c r="A25" s="228" t="s">
        <v>123</v>
      </c>
      <c r="B25" s="136"/>
      <c r="C25" s="231"/>
      <c r="D25" s="232"/>
      <c r="E25" s="232"/>
      <c r="F25" s="232"/>
      <c r="G25" s="232"/>
      <c r="H25" s="232"/>
      <c r="I25" s="232">
        <v>1</v>
      </c>
      <c r="J25" s="232"/>
      <c r="K25" s="233">
        <v>1</v>
      </c>
      <c r="L25" s="128"/>
      <c r="M25" s="229" t="s">
        <v>123</v>
      </c>
      <c r="N25" s="230">
        <v>1</v>
      </c>
      <c r="O25" s="128"/>
      <c r="P25" s="128"/>
      <c r="Q25" s="128"/>
      <c r="R25" s="128"/>
      <c r="S25" s="128"/>
      <c r="T25" s="128"/>
      <c r="U25" s="128"/>
      <c r="V25" s="128"/>
      <c r="W25" s="128"/>
      <c r="X25" s="128"/>
      <c r="Y25" s="128"/>
    </row>
    <row r="26" spans="1:25" ht="21" customHeight="1">
      <c r="A26" s="228" t="s">
        <v>124</v>
      </c>
      <c r="B26" s="136"/>
      <c r="C26" s="231"/>
      <c r="D26" s="232"/>
      <c r="E26" s="232"/>
      <c r="F26" s="232"/>
      <c r="G26" s="232"/>
      <c r="H26" s="232"/>
      <c r="I26" s="232"/>
      <c r="J26" s="232"/>
      <c r="K26" s="233">
        <v>0</v>
      </c>
      <c r="L26" s="128"/>
      <c r="M26" s="229" t="s">
        <v>125</v>
      </c>
      <c r="N26" s="230">
        <v>1</v>
      </c>
      <c r="O26" s="128"/>
      <c r="P26" s="128"/>
      <c r="Q26" s="128"/>
      <c r="R26" s="128"/>
      <c r="S26" s="128"/>
      <c r="T26" s="128"/>
      <c r="U26" s="128"/>
      <c r="V26" s="128"/>
      <c r="W26" s="128"/>
      <c r="X26" s="128"/>
      <c r="Y26" s="128"/>
    </row>
    <row r="27" spans="1:25" ht="21" customHeight="1">
      <c r="A27" s="228" t="s">
        <v>125</v>
      </c>
      <c r="B27" s="136"/>
      <c r="C27" s="231">
        <v>1</v>
      </c>
      <c r="D27" s="232"/>
      <c r="E27" s="232"/>
      <c r="F27" s="232"/>
      <c r="G27" s="232"/>
      <c r="H27" s="232"/>
      <c r="I27" s="232"/>
      <c r="J27" s="232"/>
      <c r="K27" s="233">
        <v>1</v>
      </c>
      <c r="L27" s="128"/>
      <c r="M27" s="229" t="s">
        <v>108</v>
      </c>
      <c r="N27" s="230">
        <v>0</v>
      </c>
      <c r="O27" s="128"/>
      <c r="P27" s="128"/>
      <c r="Q27" s="128"/>
      <c r="R27" s="128"/>
      <c r="S27" s="128"/>
      <c r="T27" s="128"/>
      <c r="U27" s="128"/>
      <c r="V27" s="128"/>
      <c r="W27" s="128"/>
      <c r="X27" s="128"/>
      <c r="Y27" s="128"/>
    </row>
    <row r="28" spans="1:25" ht="21" customHeight="1">
      <c r="A28" s="228" t="s">
        <v>126</v>
      </c>
      <c r="B28" s="136"/>
      <c r="C28" s="231"/>
      <c r="D28" s="232"/>
      <c r="E28" s="232">
        <v>4</v>
      </c>
      <c r="F28" s="232"/>
      <c r="G28" s="232"/>
      <c r="H28" s="232"/>
      <c r="I28" s="232">
        <v>7</v>
      </c>
      <c r="J28" s="232"/>
      <c r="K28" s="233">
        <v>11</v>
      </c>
      <c r="L28" s="128"/>
      <c r="M28" s="229" t="s">
        <v>109</v>
      </c>
      <c r="N28" s="230">
        <v>0</v>
      </c>
      <c r="O28" s="128"/>
      <c r="P28" s="128"/>
      <c r="Q28" s="128"/>
      <c r="R28" s="128"/>
      <c r="S28" s="128"/>
      <c r="T28" s="128"/>
      <c r="U28" s="128"/>
      <c r="V28" s="128"/>
      <c r="W28" s="128"/>
      <c r="X28" s="128"/>
      <c r="Y28" s="128"/>
    </row>
    <row r="29" spans="1:25" ht="21" customHeight="1">
      <c r="A29" s="228" t="s">
        <v>127</v>
      </c>
      <c r="B29" s="136"/>
      <c r="C29" s="231"/>
      <c r="D29" s="232"/>
      <c r="E29" s="232"/>
      <c r="F29" s="232"/>
      <c r="G29" s="232"/>
      <c r="H29" s="232"/>
      <c r="I29" s="232"/>
      <c r="J29" s="232"/>
      <c r="K29" s="233">
        <v>0</v>
      </c>
      <c r="L29" s="128"/>
      <c r="M29" s="229" t="s">
        <v>110</v>
      </c>
      <c r="N29" s="230">
        <v>0</v>
      </c>
      <c r="O29" s="128"/>
      <c r="P29" s="128"/>
      <c r="Q29" s="128"/>
      <c r="R29" s="128"/>
      <c r="S29" s="128"/>
      <c r="T29" s="128"/>
      <c r="U29" s="128"/>
      <c r="V29" s="128"/>
      <c r="W29" s="128"/>
      <c r="X29" s="128"/>
      <c r="Y29" s="128"/>
    </row>
    <row r="30" spans="1:25" ht="21" customHeight="1">
      <c r="A30" s="228" t="s">
        <v>128</v>
      </c>
      <c r="B30" s="136"/>
      <c r="C30" s="231"/>
      <c r="D30" s="232"/>
      <c r="E30" s="232"/>
      <c r="F30" s="232"/>
      <c r="G30" s="232"/>
      <c r="H30" s="232"/>
      <c r="I30" s="232"/>
      <c r="J30" s="232"/>
      <c r="K30" s="233">
        <v>0</v>
      </c>
      <c r="L30" s="128"/>
      <c r="M30" s="229" t="s">
        <v>111</v>
      </c>
      <c r="N30" s="230">
        <v>0</v>
      </c>
      <c r="O30" s="128"/>
      <c r="P30" s="128"/>
      <c r="Q30" s="128"/>
      <c r="R30" s="128"/>
      <c r="S30" s="128"/>
      <c r="T30" s="128"/>
      <c r="U30" s="128"/>
      <c r="V30" s="128"/>
      <c r="W30" s="128"/>
      <c r="X30" s="128"/>
      <c r="Y30" s="128"/>
    </row>
    <row r="31" spans="1:25" ht="21" customHeight="1">
      <c r="A31" s="228" t="s">
        <v>129</v>
      </c>
      <c r="B31" s="136"/>
      <c r="C31" s="231"/>
      <c r="D31" s="232"/>
      <c r="E31" s="232"/>
      <c r="F31" s="232"/>
      <c r="G31" s="232"/>
      <c r="H31" s="232"/>
      <c r="I31" s="232"/>
      <c r="J31" s="232"/>
      <c r="K31" s="233">
        <v>0</v>
      </c>
      <c r="L31" s="128"/>
      <c r="M31" s="229" t="s">
        <v>113</v>
      </c>
      <c r="N31" s="230">
        <v>0</v>
      </c>
      <c r="O31" s="128"/>
      <c r="P31" s="128"/>
      <c r="Q31" s="128"/>
      <c r="R31" s="128"/>
      <c r="S31" s="128"/>
      <c r="T31" s="128"/>
      <c r="U31" s="128"/>
      <c r="V31" s="128"/>
      <c r="W31" s="128"/>
      <c r="X31" s="128"/>
      <c r="Y31" s="128"/>
    </row>
    <row r="32" spans="1:25" ht="21" customHeight="1">
      <c r="A32" s="228" t="s">
        <v>130</v>
      </c>
      <c r="B32" s="136"/>
      <c r="C32" s="231"/>
      <c r="D32" s="232"/>
      <c r="E32" s="232"/>
      <c r="F32" s="232"/>
      <c r="G32" s="232"/>
      <c r="H32" s="232"/>
      <c r="I32" s="232"/>
      <c r="J32" s="232"/>
      <c r="K32" s="233">
        <v>0</v>
      </c>
      <c r="L32" s="128"/>
      <c r="M32" s="229" t="s">
        <v>118</v>
      </c>
      <c r="N32" s="230">
        <v>0</v>
      </c>
      <c r="O32" s="128"/>
      <c r="P32" s="128"/>
      <c r="Q32" s="128"/>
      <c r="R32" s="128"/>
      <c r="S32" s="128"/>
      <c r="T32" s="128"/>
      <c r="U32" s="128"/>
      <c r="V32" s="128"/>
      <c r="W32" s="128"/>
      <c r="X32" s="128"/>
      <c r="Y32" s="128"/>
    </row>
    <row r="33" spans="1:25" ht="21" customHeight="1">
      <c r="A33" s="228" t="s">
        <v>131</v>
      </c>
      <c r="B33" s="136"/>
      <c r="C33" s="231"/>
      <c r="D33" s="232"/>
      <c r="E33" s="232"/>
      <c r="F33" s="232"/>
      <c r="G33" s="232"/>
      <c r="H33" s="232"/>
      <c r="I33" s="232">
        <v>2</v>
      </c>
      <c r="J33" s="232"/>
      <c r="K33" s="233">
        <v>2</v>
      </c>
      <c r="L33" s="128"/>
      <c r="M33" s="229" t="s">
        <v>121</v>
      </c>
      <c r="N33" s="230">
        <v>0</v>
      </c>
      <c r="O33" s="128"/>
      <c r="P33" s="128"/>
      <c r="Q33" s="128"/>
      <c r="R33" s="128"/>
      <c r="S33" s="128"/>
      <c r="T33" s="128"/>
      <c r="U33" s="128"/>
      <c r="V33" s="128"/>
      <c r="W33" s="128"/>
      <c r="X33" s="128"/>
      <c r="Y33" s="128"/>
    </row>
    <row r="34" spans="1:25" ht="21" customHeight="1">
      <c r="A34" s="228" t="s">
        <v>132</v>
      </c>
      <c r="B34" s="136"/>
      <c r="C34" s="231"/>
      <c r="D34" s="232"/>
      <c r="E34" s="232">
        <v>2</v>
      </c>
      <c r="F34" s="232"/>
      <c r="G34" s="232">
        <v>1</v>
      </c>
      <c r="H34" s="232"/>
      <c r="I34" s="232">
        <v>9</v>
      </c>
      <c r="J34" s="232"/>
      <c r="K34" s="233">
        <v>12</v>
      </c>
      <c r="L34" s="128"/>
      <c r="M34" s="229" t="s">
        <v>124</v>
      </c>
      <c r="N34" s="230">
        <v>0</v>
      </c>
      <c r="O34" s="128"/>
      <c r="P34" s="128"/>
      <c r="Q34" s="128"/>
      <c r="R34" s="128"/>
      <c r="S34" s="128"/>
      <c r="T34" s="128"/>
      <c r="U34" s="128"/>
      <c r="V34" s="128"/>
      <c r="W34" s="128"/>
      <c r="X34" s="128"/>
      <c r="Y34" s="128"/>
    </row>
    <row r="35" spans="1:25" ht="21" customHeight="1">
      <c r="A35" s="228" t="s">
        <v>133</v>
      </c>
      <c r="B35" s="136"/>
      <c r="C35" s="231"/>
      <c r="D35" s="232"/>
      <c r="E35" s="232"/>
      <c r="F35" s="232"/>
      <c r="G35" s="232"/>
      <c r="H35" s="232"/>
      <c r="I35" s="232"/>
      <c r="J35" s="232"/>
      <c r="K35" s="233">
        <v>0</v>
      </c>
      <c r="L35" s="128"/>
      <c r="M35" s="229" t="s">
        <v>127</v>
      </c>
      <c r="N35" s="230">
        <v>0</v>
      </c>
      <c r="O35" s="128"/>
      <c r="P35" s="128"/>
      <c r="Q35" s="128"/>
      <c r="R35" s="128"/>
      <c r="S35" s="128"/>
      <c r="T35" s="128"/>
      <c r="U35" s="128"/>
      <c r="V35" s="128"/>
      <c r="W35" s="128"/>
      <c r="X35" s="128"/>
      <c r="Y35" s="128"/>
    </row>
    <row r="36" spans="1:25" ht="21" customHeight="1">
      <c r="A36" s="228" t="s">
        <v>134</v>
      </c>
      <c r="B36" s="136"/>
      <c r="C36" s="231"/>
      <c r="D36" s="232"/>
      <c r="E36" s="232"/>
      <c r="F36" s="232"/>
      <c r="G36" s="232"/>
      <c r="H36" s="232"/>
      <c r="I36" s="232"/>
      <c r="J36" s="232"/>
      <c r="K36" s="233">
        <v>0</v>
      </c>
      <c r="L36" s="128"/>
      <c r="M36" s="229" t="s">
        <v>128</v>
      </c>
      <c r="N36" s="230">
        <v>0</v>
      </c>
      <c r="O36" s="128"/>
      <c r="P36" s="128"/>
      <c r="Q36" s="128"/>
      <c r="R36" s="128"/>
      <c r="S36" s="128"/>
      <c r="T36" s="128"/>
      <c r="U36" s="128"/>
      <c r="V36" s="128"/>
      <c r="W36" s="128"/>
      <c r="X36" s="128"/>
      <c r="Y36" s="128"/>
    </row>
    <row r="37" spans="1:25" ht="21" customHeight="1">
      <c r="A37" s="228" t="s">
        <v>135</v>
      </c>
      <c r="B37" s="136"/>
      <c r="C37" s="231">
        <v>1</v>
      </c>
      <c r="D37" s="232"/>
      <c r="E37" s="232">
        <v>1</v>
      </c>
      <c r="F37" s="232"/>
      <c r="G37" s="232"/>
      <c r="H37" s="232"/>
      <c r="I37" s="232">
        <v>3</v>
      </c>
      <c r="J37" s="232"/>
      <c r="K37" s="233">
        <v>5</v>
      </c>
      <c r="L37" s="128"/>
      <c r="M37" s="229" t="s">
        <v>129</v>
      </c>
      <c r="N37" s="230">
        <v>0</v>
      </c>
      <c r="O37" s="128"/>
      <c r="P37" s="128"/>
      <c r="Q37" s="128"/>
      <c r="R37" s="128"/>
      <c r="S37" s="128"/>
      <c r="T37" s="128"/>
      <c r="U37" s="128"/>
      <c r="V37" s="128"/>
      <c r="W37" s="128"/>
      <c r="X37" s="128"/>
      <c r="Y37" s="128"/>
    </row>
    <row r="38" spans="1:25" ht="21" customHeight="1">
      <c r="A38" s="228" t="s">
        <v>136</v>
      </c>
      <c r="B38" s="136"/>
      <c r="C38" s="231"/>
      <c r="D38" s="232"/>
      <c r="E38" s="232"/>
      <c r="F38" s="232"/>
      <c r="G38" s="232"/>
      <c r="H38" s="232"/>
      <c r="I38" s="232"/>
      <c r="J38" s="232"/>
      <c r="K38" s="233">
        <v>0</v>
      </c>
      <c r="L38" s="128"/>
      <c r="M38" s="229" t="s">
        <v>130</v>
      </c>
      <c r="N38" s="230">
        <v>0</v>
      </c>
      <c r="O38" s="128"/>
      <c r="P38" s="128"/>
      <c r="Q38" s="128"/>
      <c r="R38" s="128"/>
      <c r="S38" s="128"/>
      <c r="T38" s="128"/>
      <c r="U38" s="128"/>
      <c r="V38" s="128"/>
      <c r="W38" s="128"/>
      <c r="X38" s="128"/>
      <c r="Y38" s="128"/>
    </row>
    <row r="39" spans="1:25" ht="21" customHeight="1">
      <c r="A39" s="228" t="s">
        <v>137</v>
      </c>
      <c r="B39" s="136"/>
      <c r="C39" s="231"/>
      <c r="D39" s="232"/>
      <c r="E39" s="232"/>
      <c r="F39" s="232"/>
      <c r="G39" s="232">
        <v>1</v>
      </c>
      <c r="H39" s="232"/>
      <c r="I39" s="232">
        <v>3</v>
      </c>
      <c r="J39" s="232"/>
      <c r="K39" s="233">
        <v>4</v>
      </c>
      <c r="L39" s="128"/>
      <c r="M39" s="229" t="s">
        <v>133</v>
      </c>
      <c r="N39" s="230">
        <v>0</v>
      </c>
      <c r="O39" s="128"/>
      <c r="P39" s="128"/>
      <c r="Q39" s="128"/>
      <c r="R39" s="128"/>
      <c r="S39" s="128"/>
      <c r="T39" s="128"/>
      <c r="U39" s="128"/>
      <c r="V39" s="128"/>
      <c r="W39" s="128"/>
      <c r="X39" s="128"/>
      <c r="Y39" s="128"/>
    </row>
    <row r="40" spans="1:25" ht="21" customHeight="1">
      <c r="A40" s="228" t="s">
        <v>138</v>
      </c>
      <c r="B40" s="136"/>
      <c r="C40" s="231"/>
      <c r="D40" s="232"/>
      <c r="E40" s="232"/>
      <c r="F40" s="232"/>
      <c r="G40" s="232"/>
      <c r="H40" s="232"/>
      <c r="I40" s="232"/>
      <c r="J40" s="232"/>
      <c r="K40" s="233">
        <v>0</v>
      </c>
      <c r="L40" s="128"/>
      <c r="M40" s="229" t="s">
        <v>134</v>
      </c>
      <c r="N40" s="230">
        <v>0</v>
      </c>
      <c r="O40" s="128"/>
      <c r="P40" s="128"/>
      <c r="Q40" s="128"/>
      <c r="R40" s="128"/>
      <c r="S40" s="128"/>
      <c r="T40" s="128"/>
      <c r="U40" s="128"/>
      <c r="V40" s="128"/>
      <c r="W40" s="128"/>
      <c r="X40" s="128"/>
      <c r="Y40" s="128"/>
    </row>
    <row r="41" spans="1:25" ht="21" customHeight="1">
      <c r="A41" s="228" t="s">
        <v>139</v>
      </c>
      <c r="B41" s="136"/>
      <c r="C41" s="231"/>
      <c r="D41" s="232"/>
      <c r="E41" s="232"/>
      <c r="F41" s="232"/>
      <c r="G41" s="232"/>
      <c r="H41" s="232"/>
      <c r="I41" s="232">
        <v>6</v>
      </c>
      <c r="J41" s="232"/>
      <c r="K41" s="233">
        <v>6</v>
      </c>
      <c r="L41" s="128"/>
      <c r="M41" s="229" t="s">
        <v>136</v>
      </c>
      <c r="N41" s="230">
        <v>0</v>
      </c>
      <c r="O41" s="128"/>
      <c r="P41" s="128"/>
      <c r="Q41" s="128"/>
      <c r="R41" s="128"/>
      <c r="S41" s="128"/>
      <c r="T41" s="128"/>
      <c r="U41" s="128"/>
      <c r="V41" s="128"/>
      <c r="W41" s="128"/>
      <c r="X41" s="128"/>
      <c r="Y41" s="128"/>
    </row>
    <row r="42" spans="1:25" ht="21" customHeight="1">
      <c r="A42" s="228" t="s">
        <v>510</v>
      </c>
      <c r="B42" s="136"/>
      <c r="C42" s="231"/>
      <c r="D42" s="232"/>
      <c r="E42" s="232">
        <v>2</v>
      </c>
      <c r="F42" s="232"/>
      <c r="G42" s="232"/>
      <c r="H42" s="232"/>
      <c r="I42" s="232">
        <v>1</v>
      </c>
      <c r="J42" s="232"/>
      <c r="K42" s="233">
        <v>3</v>
      </c>
      <c r="L42" s="128"/>
      <c r="M42" s="229" t="s">
        <v>138</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7</v>
      </c>
      <c r="D44" s="236">
        <v>0</v>
      </c>
      <c r="E44" s="236">
        <v>22</v>
      </c>
      <c r="F44" s="236">
        <v>0</v>
      </c>
      <c r="G44" s="236">
        <v>9</v>
      </c>
      <c r="H44" s="236">
        <v>0</v>
      </c>
      <c r="I44" s="236">
        <v>90</v>
      </c>
      <c r="J44" s="236">
        <v>0</v>
      </c>
      <c r="K44" s="237">
        <v>128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4E981-6CCE-4F66-97CA-DEFC95A4D931}">
  <sheetPr>
    <pageSetUpPr fitToPage="1"/>
  </sheetPr>
  <dimension ref="A1:Y51"/>
  <sheetViews>
    <sheetView view="pageBreakPreview" zoomScale="60" zoomScaleNormal="100" workbookViewId="0">
      <selection activeCell="AA34" sqref="AA34"/>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144</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2</v>
      </c>
      <c r="F10" s="232"/>
      <c r="G10" s="232"/>
      <c r="H10" s="232"/>
      <c r="I10" s="232">
        <v>1</v>
      </c>
      <c r="J10" s="232"/>
      <c r="K10" s="233">
        <v>3</v>
      </c>
      <c r="L10" s="128"/>
      <c r="M10" s="229" t="s">
        <v>132</v>
      </c>
      <c r="N10" s="230">
        <v>219</v>
      </c>
      <c r="O10" s="128"/>
      <c r="P10" s="128"/>
      <c r="Q10" s="128"/>
      <c r="R10" s="128"/>
      <c r="S10" s="128"/>
      <c r="T10" s="128"/>
      <c r="U10" s="128"/>
      <c r="V10" s="128"/>
      <c r="W10" s="128"/>
      <c r="X10" s="128"/>
      <c r="Y10" s="128"/>
    </row>
    <row r="11" spans="1:25" ht="21" customHeight="1">
      <c r="A11" s="228" t="s">
        <v>109</v>
      </c>
      <c r="B11" s="136"/>
      <c r="C11" s="231">
        <v>3</v>
      </c>
      <c r="D11" s="232"/>
      <c r="E11" s="232">
        <v>16</v>
      </c>
      <c r="F11" s="232"/>
      <c r="G11" s="232">
        <v>2</v>
      </c>
      <c r="H11" s="232"/>
      <c r="I11" s="232">
        <v>7</v>
      </c>
      <c r="J11" s="232"/>
      <c r="K11" s="233">
        <v>28</v>
      </c>
      <c r="L11" s="128"/>
      <c r="M11" s="229" t="s">
        <v>123</v>
      </c>
      <c r="N11" s="230">
        <v>56</v>
      </c>
      <c r="O11" s="128"/>
      <c r="P11" s="128"/>
      <c r="Q11" s="128"/>
      <c r="R11" s="128"/>
      <c r="S11" s="128"/>
      <c r="T11" s="128"/>
      <c r="U11" s="128"/>
      <c r="V11" s="128"/>
      <c r="W11" s="128"/>
      <c r="X11" s="128"/>
      <c r="Y11" s="128"/>
    </row>
    <row r="12" spans="1:25" ht="21" customHeight="1">
      <c r="A12" s="228" t="s">
        <v>110</v>
      </c>
      <c r="B12" s="136"/>
      <c r="C12" s="231"/>
      <c r="D12" s="232"/>
      <c r="E12" s="232"/>
      <c r="F12" s="232"/>
      <c r="G12" s="232"/>
      <c r="H12" s="232"/>
      <c r="I12" s="232"/>
      <c r="J12" s="232"/>
      <c r="K12" s="233">
        <v>0</v>
      </c>
      <c r="L12" s="128"/>
      <c r="M12" s="229" t="s">
        <v>133</v>
      </c>
      <c r="N12" s="230">
        <v>46</v>
      </c>
      <c r="O12" s="128"/>
      <c r="P12" s="128"/>
      <c r="Q12" s="128"/>
      <c r="R12" s="128"/>
      <c r="S12" s="128"/>
      <c r="T12" s="128"/>
      <c r="U12" s="128"/>
      <c r="V12" s="128"/>
      <c r="W12" s="128"/>
      <c r="X12" s="128"/>
      <c r="Y12" s="128"/>
    </row>
    <row r="13" spans="1:25" ht="21" customHeight="1">
      <c r="A13" s="228" t="s">
        <v>111</v>
      </c>
      <c r="B13" s="136"/>
      <c r="C13" s="231"/>
      <c r="D13" s="232"/>
      <c r="E13" s="232"/>
      <c r="F13" s="232"/>
      <c r="G13" s="232"/>
      <c r="H13" s="232"/>
      <c r="I13" s="232"/>
      <c r="J13" s="232"/>
      <c r="K13" s="233">
        <v>0</v>
      </c>
      <c r="L13" s="128"/>
      <c r="M13" s="229" t="s">
        <v>109</v>
      </c>
      <c r="N13" s="230">
        <v>28</v>
      </c>
      <c r="O13" s="128"/>
      <c r="P13" s="128"/>
      <c r="Q13" s="128"/>
      <c r="R13" s="128"/>
      <c r="S13" s="128"/>
      <c r="T13" s="128"/>
      <c r="U13" s="128"/>
      <c r="V13" s="128"/>
      <c r="W13" s="128"/>
      <c r="X13" s="128"/>
      <c r="Y13" s="128"/>
    </row>
    <row r="14" spans="1:25" ht="21" customHeight="1">
      <c r="A14" s="228" t="s">
        <v>114</v>
      </c>
      <c r="B14" s="136"/>
      <c r="C14" s="231"/>
      <c r="D14" s="232"/>
      <c r="E14" s="232"/>
      <c r="F14" s="232"/>
      <c r="G14" s="232"/>
      <c r="H14" s="232"/>
      <c r="I14" s="232">
        <v>4</v>
      </c>
      <c r="J14" s="232"/>
      <c r="K14" s="233">
        <v>4</v>
      </c>
      <c r="L14" s="128"/>
      <c r="M14" s="229" t="s">
        <v>139</v>
      </c>
      <c r="N14" s="230">
        <v>24</v>
      </c>
      <c r="O14" s="128"/>
      <c r="P14" s="128"/>
      <c r="Q14" s="128"/>
      <c r="R14" s="128"/>
      <c r="S14" s="128"/>
      <c r="T14" s="128"/>
      <c r="U14" s="128"/>
      <c r="V14" s="128"/>
      <c r="W14" s="128"/>
      <c r="X14" s="128"/>
      <c r="Y14" s="128"/>
    </row>
    <row r="15" spans="1:25" ht="21" customHeight="1">
      <c r="A15" s="228" t="s">
        <v>115</v>
      </c>
      <c r="B15" s="136"/>
      <c r="C15" s="231"/>
      <c r="D15" s="232"/>
      <c r="E15" s="232">
        <v>3</v>
      </c>
      <c r="F15" s="232"/>
      <c r="G15" s="232"/>
      <c r="H15" s="232"/>
      <c r="I15" s="232">
        <v>13</v>
      </c>
      <c r="J15" s="232"/>
      <c r="K15" s="233">
        <v>16</v>
      </c>
      <c r="L15" s="128"/>
      <c r="M15" s="229" t="s">
        <v>118</v>
      </c>
      <c r="N15" s="230">
        <v>19</v>
      </c>
      <c r="O15" s="128"/>
      <c r="P15" s="128"/>
      <c r="Q15" s="128"/>
      <c r="R15" s="128"/>
      <c r="S15" s="128"/>
      <c r="T15" s="128"/>
      <c r="U15" s="128"/>
      <c r="V15" s="128"/>
      <c r="W15" s="128"/>
      <c r="X15" s="128"/>
      <c r="Y15" s="128"/>
    </row>
    <row r="16" spans="1:25" ht="21" customHeight="1">
      <c r="A16" s="228" t="s">
        <v>116</v>
      </c>
      <c r="B16" s="136"/>
      <c r="C16" s="231">
        <v>1</v>
      </c>
      <c r="D16" s="232"/>
      <c r="E16" s="232">
        <v>2</v>
      </c>
      <c r="F16" s="232"/>
      <c r="G16" s="232">
        <v>1</v>
      </c>
      <c r="H16" s="232"/>
      <c r="I16" s="232">
        <v>13</v>
      </c>
      <c r="J16" s="232"/>
      <c r="K16" s="233">
        <v>17</v>
      </c>
      <c r="L16" s="128"/>
      <c r="M16" s="229" t="s">
        <v>116</v>
      </c>
      <c r="N16" s="230">
        <v>17</v>
      </c>
      <c r="O16" s="128"/>
      <c r="P16" s="128"/>
      <c r="Q16" s="128"/>
      <c r="R16" s="128"/>
      <c r="S16" s="128"/>
      <c r="T16" s="128"/>
      <c r="U16" s="128"/>
      <c r="V16" s="128"/>
      <c r="W16" s="128"/>
      <c r="X16" s="128"/>
      <c r="Y16" s="128"/>
    </row>
    <row r="17" spans="1:25" ht="21" customHeight="1">
      <c r="A17" s="228" t="s">
        <v>112</v>
      </c>
      <c r="B17" s="136"/>
      <c r="C17" s="231"/>
      <c r="D17" s="232"/>
      <c r="E17" s="232"/>
      <c r="F17" s="232"/>
      <c r="G17" s="232"/>
      <c r="H17" s="232"/>
      <c r="I17" s="232">
        <v>2</v>
      </c>
      <c r="J17" s="232"/>
      <c r="K17" s="233">
        <v>2</v>
      </c>
      <c r="L17" s="128"/>
      <c r="M17" s="229" t="s">
        <v>115</v>
      </c>
      <c r="N17" s="230">
        <v>16</v>
      </c>
      <c r="O17" s="128"/>
      <c r="P17" s="128"/>
      <c r="Q17" s="128"/>
      <c r="R17" s="128"/>
      <c r="S17" s="128"/>
      <c r="T17" s="128"/>
      <c r="U17" s="128"/>
      <c r="V17" s="128"/>
      <c r="W17" s="128"/>
      <c r="X17" s="128"/>
      <c r="Y17" s="128"/>
    </row>
    <row r="18" spans="1:25" ht="21" customHeight="1">
      <c r="A18" s="228" t="s">
        <v>113</v>
      </c>
      <c r="B18" s="136"/>
      <c r="C18" s="231"/>
      <c r="D18" s="232"/>
      <c r="E18" s="232"/>
      <c r="F18" s="232"/>
      <c r="G18" s="232"/>
      <c r="H18" s="232"/>
      <c r="I18" s="232">
        <v>3</v>
      </c>
      <c r="J18" s="232"/>
      <c r="K18" s="233">
        <v>3</v>
      </c>
      <c r="L18" s="128"/>
      <c r="M18" s="229" t="s">
        <v>121</v>
      </c>
      <c r="N18" s="230">
        <v>16</v>
      </c>
      <c r="O18" s="128"/>
      <c r="P18" s="128"/>
      <c r="Q18" s="128"/>
      <c r="R18" s="128"/>
      <c r="S18" s="128"/>
      <c r="T18" s="128"/>
      <c r="U18" s="128"/>
      <c r="V18" s="128"/>
      <c r="W18" s="128"/>
      <c r="X18" s="128"/>
      <c r="Y18" s="128"/>
    </row>
    <row r="19" spans="1:25" ht="21" customHeight="1">
      <c r="A19" s="228" t="s">
        <v>117</v>
      </c>
      <c r="B19" s="136"/>
      <c r="C19" s="231"/>
      <c r="D19" s="232"/>
      <c r="E19" s="232">
        <v>3</v>
      </c>
      <c r="F19" s="232"/>
      <c r="G19" s="232"/>
      <c r="H19" s="232"/>
      <c r="I19" s="232">
        <v>7</v>
      </c>
      <c r="J19" s="232"/>
      <c r="K19" s="233">
        <v>10</v>
      </c>
      <c r="L19" s="128"/>
      <c r="M19" s="229" t="s">
        <v>119</v>
      </c>
      <c r="N19" s="230">
        <v>15</v>
      </c>
      <c r="O19" s="128"/>
      <c r="P19" s="128"/>
      <c r="Q19" s="128"/>
      <c r="R19" s="128"/>
      <c r="S19" s="128"/>
      <c r="T19" s="128"/>
      <c r="U19" s="128"/>
      <c r="V19" s="128"/>
      <c r="W19" s="128"/>
      <c r="X19" s="128"/>
      <c r="Y19" s="128"/>
    </row>
    <row r="20" spans="1:25" ht="21" customHeight="1">
      <c r="A20" s="228" t="s">
        <v>122</v>
      </c>
      <c r="B20" s="136"/>
      <c r="C20" s="231"/>
      <c r="D20" s="232"/>
      <c r="E20" s="232">
        <v>1</v>
      </c>
      <c r="F20" s="232"/>
      <c r="G20" s="232"/>
      <c r="H20" s="232"/>
      <c r="I20" s="232">
        <v>6</v>
      </c>
      <c r="J20" s="232"/>
      <c r="K20" s="233">
        <v>7</v>
      </c>
      <c r="L20" s="128"/>
      <c r="M20" s="229" t="s">
        <v>125</v>
      </c>
      <c r="N20" s="230">
        <v>15</v>
      </c>
      <c r="O20" s="128"/>
      <c r="P20" s="128"/>
      <c r="Q20" s="128"/>
      <c r="R20" s="128"/>
      <c r="S20" s="128"/>
      <c r="T20" s="128"/>
      <c r="U20" s="128"/>
      <c r="V20" s="128"/>
      <c r="W20" s="128"/>
      <c r="X20" s="128"/>
      <c r="Y20" s="128"/>
    </row>
    <row r="21" spans="1:25" ht="21" customHeight="1">
      <c r="A21" s="228" t="s">
        <v>118</v>
      </c>
      <c r="B21" s="136"/>
      <c r="C21" s="231"/>
      <c r="D21" s="232"/>
      <c r="E21" s="232">
        <v>12</v>
      </c>
      <c r="F21" s="232"/>
      <c r="G21" s="232"/>
      <c r="H21" s="232"/>
      <c r="I21" s="232">
        <v>7</v>
      </c>
      <c r="J21" s="232"/>
      <c r="K21" s="233">
        <v>19</v>
      </c>
      <c r="L21" s="128"/>
      <c r="M21" s="229" t="s">
        <v>135</v>
      </c>
      <c r="N21" s="230">
        <v>15</v>
      </c>
      <c r="O21" s="128"/>
      <c r="P21" s="128"/>
      <c r="Q21" s="128"/>
      <c r="R21" s="128"/>
      <c r="S21" s="128"/>
      <c r="T21" s="128"/>
      <c r="U21" s="128"/>
      <c r="V21" s="128"/>
      <c r="W21" s="128"/>
      <c r="X21" s="128"/>
      <c r="Y21" s="128"/>
    </row>
    <row r="22" spans="1:25" ht="21" customHeight="1">
      <c r="A22" s="228" t="s">
        <v>119</v>
      </c>
      <c r="B22" s="136"/>
      <c r="C22" s="231"/>
      <c r="D22" s="232"/>
      <c r="E22" s="232">
        <v>1</v>
      </c>
      <c r="F22" s="232"/>
      <c r="G22" s="232"/>
      <c r="H22" s="232"/>
      <c r="I22" s="232">
        <v>14</v>
      </c>
      <c r="J22" s="232"/>
      <c r="K22" s="233">
        <v>15</v>
      </c>
      <c r="L22" s="128"/>
      <c r="M22" s="229" t="s">
        <v>137</v>
      </c>
      <c r="N22" s="230">
        <v>11</v>
      </c>
      <c r="O22" s="128"/>
      <c r="P22" s="128"/>
      <c r="Q22" s="128"/>
      <c r="R22" s="128"/>
      <c r="S22" s="128"/>
      <c r="T22" s="128"/>
      <c r="U22" s="128"/>
      <c r="V22" s="128"/>
      <c r="W22" s="128"/>
      <c r="X22" s="128"/>
      <c r="Y22" s="128"/>
    </row>
    <row r="23" spans="1:25" ht="21" customHeight="1">
      <c r="A23" s="228" t="s">
        <v>120</v>
      </c>
      <c r="B23" s="136"/>
      <c r="C23" s="231"/>
      <c r="D23" s="232"/>
      <c r="E23" s="232"/>
      <c r="F23" s="232"/>
      <c r="G23" s="232"/>
      <c r="H23" s="232"/>
      <c r="I23" s="232">
        <v>2</v>
      </c>
      <c r="J23" s="232"/>
      <c r="K23" s="233">
        <v>2</v>
      </c>
      <c r="L23" s="128"/>
      <c r="M23" s="229" t="s">
        <v>117</v>
      </c>
      <c r="N23" s="230">
        <v>10</v>
      </c>
      <c r="O23" s="128"/>
      <c r="P23" s="128"/>
      <c r="Q23" s="128"/>
      <c r="R23" s="128"/>
      <c r="S23" s="128"/>
      <c r="T23" s="128"/>
      <c r="U23" s="128"/>
      <c r="V23" s="128"/>
      <c r="W23" s="128"/>
      <c r="X23" s="128"/>
      <c r="Y23" s="128"/>
    </row>
    <row r="24" spans="1:25" ht="21" customHeight="1">
      <c r="A24" s="228" t="s">
        <v>121</v>
      </c>
      <c r="B24" s="136"/>
      <c r="C24" s="231"/>
      <c r="D24" s="232"/>
      <c r="E24" s="232">
        <v>2</v>
      </c>
      <c r="F24" s="232"/>
      <c r="G24" s="232"/>
      <c r="H24" s="232"/>
      <c r="I24" s="232">
        <v>14</v>
      </c>
      <c r="J24" s="232"/>
      <c r="K24" s="233">
        <v>16</v>
      </c>
      <c r="L24" s="128"/>
      <c r="M24" s="229" t="s">
        <v>126</v>
      </c>
      <c r="N24" s="230">
        <v>10</v>
      </c>
      <c r="O24" s="128"/>
      <c r="P24" s="128"/>
      <c r="Q24" s="128"/>
      <c r="R24" s="128"/>
      <c r="S24" s="128"/>
      <c r="T24" s="128"/>
      <c r="U24" s="128"/>
      <c r="V24" s="128"/>
      <c r="W24" s="128"/>
      <c r="X24" s="128"/>
      <c r="Y24" s="128"/>
    </row>
    <row r="25" spans="1:25" ht="21" customHeight="1">
      <c r="A25" s="228" t="s">
        <v>123</v>
      </c>
      <c r="B25" s="136"/>
      <c r="C25" s="231"/>
      <c r="D25" s="232"/>
      <c r="E25" s="232">
        <v>1</v>
      </c>
      <c r="F25" s="232"/>
      <c r="G25" s="232">
        <v>1</v>
      </c>
      <c r="H25" s="232"/>
      <c r="I25" s="232">
        <v>54</v>
      </c>
      <c r="J25" s="232"/>
      <c r="K25" s="233">
        <v>56</v>
      </c>
      <c r="L25" s="128"/>
      <c r="M25" s="229" t="s">
        <v>122</v>
      </c>
      <c r="N25" s="230">
        <v>7</v>
      </c>
      <c r="O25" s="128"/>
      <c r="P25" s="128"/>
      <c r="Q25" s="128"/>
      <c r="R25" s="128"/>
      <c r="S25" s="128"/>
      <c r="T25" s="128"/>
      <c r="U25" s="128"/>
      <c r="V25" s="128"/>
      <c r="W25" s="128"/>
      <c r="X25" s="128"/>
      <c r="Y25" s="128"/>
    </row>
    <row r="26" spans="1:25" ht="21" customHeight="1">
      <c r="A26" s="228" t="s">
        <v>124</v>
      </c>
      <c r="B26" s="136"/>
      <c r="C26" s="231"/>
      <c r="D26" s="232"/>
      <c r="E26" s="232"/>
      <c r="F26" s="232"/>
      <c r="G26" s="232"/>
      <c r="H26" s="232"/>
      <c r="I26" s="232">
        <v>2</v>
      </c>
      <c r="J26" s="232"/>
      <c r="K26" s="233">
        <v>2</v>
      </c>
      <c r="L26" s="128"/>
      <c r="M26" s="229" t="s">
        <v>114</v>
      </c>
      <c r="N26" s="230">
        <v>4</v>
      </c>
      <c r="O26" s="128"/>
      <c r="P26" s="128"/>
      <c r="Q26" s="128"/>
      <c r="R26" s="128"/>
      <c r="S26" s="128"/>
      <c r="T26" s="128"/>
      <c r="U26" s="128"/>
      <c r="V26" s="128"/>
      <c r="W26" s="128"/>
      <c r="X26" s="128"/>
      <c r="Y26" s="128"/>
    </row>
    <row r="27" spans="1:25" ht="21" customHeight="1">
      <c r="A27" s="228" t="s">
        <v>125</v>
      </c>
      <c r="B27" s="136"/>
      <c r="C27" s="231"/>
      <c r="D27" s="232"/>
      <c r="E27" s="232"/>
      <c r="F27" s="232"/>
      <c r="G27" s="232"/>
      <c r="H27" s="232"/>
      <c r="I27" s="232">
        <v>15</v>
      </c>
      <c r="J27" s="232"/>
      <c r="K27" s="233">
        <v>15</v>
      </c>
      <c r="L27" s="128"/>
      <c r="M27" s="229" t="s">
        <v>127</v>
      </c>
      <c r="N27" s="230">
        <v>4</v>
      </c>
      <c r="O27" s="128"/>
      <c r="P27" s="128"/>
      <c r="Q27" s="128"/>
      <c r="R27" s="128"/>
      <c r="S27" s="128"/>
      <c r="T27" s="128"/>
      <c r="U27" s="128"/>
      <c r="V27" s="128"/>
      <c r="W27" s="128"/>
      <c r="X27" s="128"/>
      <c r="Y27" s="128"/>
    </row>
    <row r="28" spans="1:25" ht="21" customHeight="1">
      <c r="A28" s="228" t="s">
        <v>126</v>
      </c>
      <c r="B28" s="136"/>
      <c r="C28" s="231"/>
      <c r="D28" s="232"/>
      <c r="E28" s="232">
        <v>1</v>
      </c>
      <c r="F28" s="232"/>
      <c r="G28" s="232"/>
      <c r="H28" s="232"/>
      <c r="I28" s="232">
        <v>9</v>
      </c>
      <c r="J28" s="232"/>
      <c r="K28" s="233">
        <v>10</v>
      </c>
      <c r="L28" s="128"/>
      <c r="M28" s="229" t="s">
        <v>510</v>
      </c>
      <c r="N28" s="230">
        <v>4</v>
      </c>
      <c r="O28" s="128"/>
      <c r="P28" s="128"/>
      <c r="Q28" s="128"/>
      <c r="R28" s="128"/>
      <c r="S28" s="128"/>
      <c r="T28" s="128"/>
      <c r="U28" s="128"/>
      <c r="V28" s="128"/>
      <c r="W28" s="128"/>
      <c r="X28" s="128"/>
      <c r="Y28" s="128"/>
    </row>
    <row r="29" spans="1:25" ht="21" customHeight="1">
      <c r="A29" s="228" t="s">
        <v>127</v>
      </c>
      <c r="B29" s="136"/>
      <c r="C29" s="231"/>
      <c r="D29" s="232"/>
      <c r="E29" s="232">
        <v>1</v>
      </c>
      <c r="F29" s="232"/>
      <c r="G29" s="232"/>
      <c r="H29" s="232"/>
      <c r="I29" s="232">
        <v>3</v>
      </c>
      <c r="J29" s="232"/>
      <c r="K29" s="233">
        <v>4</v>
      </c>
      <c r="L29" s="128"/>
      <c r="M29" s="229" t="s">
        <v>108</v>
      </c>
      <c r="N29" s="230">
        <v>3</v>
      </c>
      <c r="O29" s="128"/>
      <c r="P29" s="128"/>
      <c r="Q29" s="128"/>
      <c r="R29" s="128"/>
      <c r="S29" s="128"/>
      <c r="T29" s="128"/>
      <c r="U29" s="128"/>
      <c r="V29" s="128"/>
      <c r="W29" s="128"/>
      <c r="X29" s="128"/>
      <c r="Y29" s="128"/>
    </row>
    <row r="30" spans="1:25" ht="21" customHeight="1">
      <c r="A30" s="228" t="s">
        <v>128</v>
      </c>
      <c r="B30" s="136"/>
      <c r="C30" s="231"/>
      <c r="D30" s="232"/>
      <c r="E30" s="232">
        <v>1</v>
      </c>
      <c r="F30" s="232"/>
      <c r="G30" s="232"/>
      <c r="H30" s="232"/>
      <c r="I30" s="232">
        <v>1</v>
      </c>
      <c r="J30" s="232"/>
      <c r="K30" s="233">
        <v>2</v>
      </c>
      <c r="L30" s="128"/>
      <c r="M30" s="229" t="s">
        <v>113</v>
      </c>
      <c r="N30" s="230">
        <v>3</v>
      </c>
      <c r="O30" s="128"/>
      <c r="P30" s="128"/>
      <c r="Q30" s="128"/>
      <c r="R30" s="128"/>
      <c r="S30" s="128"/>
      <c r="T30" s="128"/>
      <c r="U30" s="128"/>
      <c r="V30" s="128"/>
      <c r="W30" s="128"/>
      <c r="X30" s="128"/>
      <c r="Y30" s="128"/>
    </row>
    <row r="31" spans="1:25" ht="21" customHeight="1">
      <c r="A31" s="228" t="s">
        <v>129</v>
      </c>
      <c r="B31" s="136"/>
      <c r="C31" s="231"/>
      <c r="D31" s="232"/>
      <c r="E31" s="232">
        <v>1</v>
      </c>
      <c r="F31" s="232"/>
      <c r="G31" s="232"/>
      <c r="H31" s="232"/>
      <c r="I31" s="232">
        <v>2</v>
      </c>
      <c r="J31" s="232"/>
      <c r="K31" s="233">
        <v>3</v>
      </c>
      <c r="L31" s="128"/>
      <c r="M31" s="229" t="s">
        <v>129</v>
      </c>
      <c r="N31" s="230">
        <v>3</v>
      </c>
      <c r="O31" s="128"/>
      <c r="P31" s="128"/>
      <c r="Q31" s="128"/>
      <c r="R31" s="128"/>
      <c r="S31" s="128"/>
      <c r="T31" s="128"/>
      <c r="U31" s="128"/>
      <c r="V31" s="128"/>
      <c r="W31" s="128"/>
      <c r="X31" s="128"/>
      <c r="Y31" s="128"/>
    </row>
    <row r="32" spans="1:25" ht="21" customHeight="1">
      <c r="A32" s="228" t="s">
        <v>130</v>
      </c>
      <c r="B32" s="136"/>
      <c r="C32" s="231"/>
      <c r="D32" s="232"/>
      <c r="E32" s="232"/>
      <c r="F32" s="232"/>
      <c r="G32" s="232"/>
      <c r="H32" s="232"/>
      <c r="I32" s="232"/>
      <c r="J32" s="232"/>
      <c r="K32" s="233">
        <v>0</v>
      </c>
      <c r="L32" s="128"/>
      <c r="M32" s="229" t="s">
        <v>131</v>
      </c>
      <c r="N32" s="230">
        <v>3</v>
      </c>
      <c r="O32" s="128"/>
      <c r="P32" s="128"/>
      <c r="Q32" s="128"/>
      <c r="R32" s="128"/>
      <c r="S32" s="128"/>
      <c r="T32" s="128"/>
      <c r="U32" s="128"/>
      <c r="V32" s="128"/>
      <c r="W32" s="128"/>
      <c r="X32" s="128"/>
      <c r="Y32" s="128"/>
    </row>
    <row r="33" spans="1:25" ht="21" customHeight="1">
      <c r="A33" s="228" t="s">
        <v>131</v>
      </c>
      <c r="B33" s="136"/>
      <c r="C33" s="231"/>
      <c r="D33" s="232"/>
      <c r="E33" s="232"/>
      <c r="F33" s="232"/>
      <c r="G33" s="232"/>
      <c r="H33" s="232"/>
      <c r="I33" s="232">
        <v>3</v>
      </c>
      <c r="J33" s="232"/>
      <c r="K33" s="233">
        <v>3</v>
      </c>
      <c r="L33" s="128"/>
      <c r="M33" s="229" t="s">
        <v>134</v>
      </c>
      <c r="N33" s="230">
        <v>3</v>
      </c>
      <c r="O33" s="128"/>
      <c r="P33" s="128"/>
      <c r="Q33" s="128"/>
      <c r="R33" s="128"/>
      <c r="S33" s="128"/>
      <c r="T33" s="128"/>
      <c r="U33" s="128"/>
      <c r="V33" s="128"/>
      <c r="W33" s="128"/>
      <c r="X33" s="128"/>
      <c r="Y33" s="128"/>
    </row>
    <row r="34" spans="1:25" ht="21" customHeight="1">
      <c r="A34" s="228" t="s">
        <v>132</v>
      </c>
      <c r="B34" s="136"/>
      <c r="C34" s="231">
        <v>6</v>
      </c>
      <c r="D34" s="232"/>
      <c r="E34" s="232">
        <v>42</v>
      </c>
      <c r="F34" s="232"/>
      <c r="G34" s="232">
        <v>10</v>
      </c>
      <c r="H34" s="232"/>
      <c r="I34" s="232">
        <v>161</v>
      </c>
      <c r="J34" s="232"/>
      <c r="K34" s="233">
        <v>219</v>
      </c>
      <c r="L34" s="128"/>
      <c r="M34" s="229" t="s">
        <v>112</v>
      </c>
      <c r="N34" s="230">
        <v>2</v>
      </c>
      <c r="O34" s="128"/>
      <c r="P34" s="128"/>
      <c r="Q34" s="128"/>
      <c r="R34" s="128"/>
      <c r="S34" s="128"/>
      <c r="T34" s="128"/>
      <c r="U34" s="128"/>
      <c r="V34" s="128"/>
      <c r="W34" s="128"/>
      <c r="X34" s="128"/>
      <c r="Y34" s="128"/>
    </row>
    <row r="35" spans="1:25" ht="21" customHeight="1">
      <c r="A35" s="228" t="s">
        <v>133</v>
      </c>
      <c r="B35" s="136"/>
      <c r="C35" s="231">
        <v>3</v>
      </c>
      <c r="D35" s="232"/>
      <c r="E35" s="232">
        <v>22</v>
      </c>
      <c r="F35" s="232"/>
      <c r="G35" s="232">
        <v>2</v>
      </c>
      <c r="H35" s="232"/>
      <c r="I35" s="232">
        <v>19</v>
      </c>
      <c r="J35" s="232"/>
      <c r="K35" s="233">
        <v>46</v>
      </c>
      <c r="L35" s="128"/>
      <c r="M35" s="229" t="s">
        <v>120</v>
      </c>
      <c r="N35" s="230">
        <v>2</v>
      </c>
      <c r="O35" s="128"/>
      <c r="P35" s="128"/>
      <c r="Q35" s="128"/>
      <c r="R35" s="128"/>
      <c r="S35" s="128"/>
      <c r="T35" s="128"/>
      <c r="U35" s="128"/>
      <c r="V35" s="128"/>
      <c r="W35" s="128"/>
      <c r="X35" s="128"/>
      <c r="Y35" s="128"/>
    </row>
    <row r="36" spans="1:25" ht="21" customHeight="1">
      <c r="A36" s="228" t="s">
        <v>134</v>
      </c>
      <c r="B36" s="136"/>
      <c r="C36" s="231"/>
      <c r="D36" s="232"/>
      <c r="E36" s="232">
        <v>1</v>
      </c>
      <c r="F36" s="232"/>
      <c r="G36" s="232"/>
      <c r="H36" s="232"/>
      <c r="I36" s="232">
        <v>2</v>
      </c>
      <c r="J36" s="232"/>
      <c r="K36" s="233">
        <v>3</v>
      </c>
      <c r="L36" s="128"/>
      <c r="M36" s="229" t="s">
        <v>124</v>
      </c>
      <c r="N36" s="230">
        <v>2</v>
      </c>
      <c r="O36" s="128"/>
      <c r="P36" s="128"/>
      <c r="Q36" s="128"/>
      <c r="R36" s="128"/>
      <c r="S36" s="128"/>
      <c r="T36" s="128"/>
      <c r="U36" s="128"/>
      <c r="V36" s="128"/>
      <c r="W36" s="128"/>
      <c r="X36" s="128"/>
      <c r="Y36" s="128"/>
    </row>
    <row r="37" spans="1:25" ht="21" customHeight="1">
      <c r="A37" s="228" t="s">
        <v>135</v>
      </c>
      <c r="B37" s="136"/>
      <c r="C37" s="231"/>
      <c r="D37" s="232"/>
      <c r="E37" s="232"/>
      <c r="F37" s="232"/>
      <c r="G37" s="232">
        <v>1</v>
      </c>
      <c r="H37" s="232"/>
      <c r="I37" s="232">
        <v>14</v>
      </c>
      <c r="J37" s="232"/>
      <c r="K37" s="233">
        <v>15</v>
      </c>
      <c r="L37" s="128"/>
      <c r="M37" s="229" t="s">
        <v>128</v>
      </c>
      <c r="N37" s="230">
        <v>2</v>
      </c>
      <c r="O37" s="128"/>
      <c r="P37" s="128"/>
      <c r="Q37" s="128"/>
      <c r="R37" s="128"/>
      <c r="S37" s="128"/>
      <c r="T37" s="128"/>
      <c r="U37" s="128"/>
      <c r="V37" s="128"/>
      <c r="W37" s="128"/>
      <c r="X37" s="128"/>
      <c r="Y37" s="128"/>
    </row>
    <row r="38" spans="1:25" ht="21" customHeight="1">
      <c r="A38" s="228" t="s">
        <v>136</v>
      </c>
      <c r="B38" s="136"/>
      <c r="C38" s="231"/>
      <c r="D38" s="232"/>
      <c r="E38" s="232"/>
      <c r="F38" s="232"/>
      <c r="G38" s="232"/>
      <c r="H38" s="232"/>
      <c r="I38" s="232"/>
      <c r="J38" s="232"/>
      <c r="K38" s="233">
        <v>0</v>
      </c>
      <c r="L38" s="128"/>
      <c r="M38" s="229" t="s">
        <v>110</v>
      </c>
      <c r="N38" s="230">
        <v>0</v>
      </c>
      <c r="O38" s="128"/>
      <c r="P38" s="128"/>
      <c r="Q38" s="128"/>
      <c r="R38" s="128"/>
      <c r="S38" s="128"/>
      <c r="T38" s="128"/>
      <c r="U38" s="128"/>
      <c r="V38" s="128"/>
      <c r="W38" s="128"/>
      <c r="X38" s="128"/>
      <c r="Y38" s="128"/>
    </row>
    <row r="39" spans="1:25" ht="21" customHeight="1">
      <c r="A39" s="228" t="s">
        <v>137</v>
      </c>
      <c r="B39" s="136"/>
      <c r="C39" s="231"/>
      <c r="D39" s="232"/>
      <c r="E39" s="232"/>
      <c r="F39" s="232"/>
      <c r="G39" s="232"/>
      <c r="H39" s="232"/>
      <c r="I39" s="232">
        <v>11</v>
      </c>
      <c r="J39" s="232"/>
      <c r="K39" s="233">
        <v>11</v>
      </c>
      <c r="L39" s="128"/>
      <c r="M39" s="229" t="s">
        <v>111</v>
      </c>
      <c r="N39" s="230">
        <v>0</v>
      </c>
      <c r="O39" s="128"/>
      <c r="P39" s="128"/>
      <c r="Q39" s="128"/>
      <c r="R39" s="128"/>
      <c r="S39" s="128"/>
      <c r="T39" s="128"/>
      <c r="U39" s="128"/>
      <c r="V39" s="128"/>
      <c r="W39" s="128"/>
      <c r="X39" s="128"/>
      <c r="Y39" s="128"/>
    </row>
    <row r="40" spans="1:25" ht="21" customHeight="1">
      <c r="A40" s="228" t="s">
        <v>138</v>
      </c>
      <c r="B40" s="136"/>
      <c r="C40" s="231"/>
      <c r="D40" s="232"/>
      <c r="E40" s="232"/>
      <c r="F40" s="232"/>
      <c r="G40" s="232"/>
      <c r="H40" s="232"/>
      <c r="I40" s="232"/>
      <c r="J40" s="232"/>
      <c r="K40" s="233">
        <v>0</v>
      </c>
      <c r="L40" s="128"/>
      <c r="M40" s="229" t="s">
        <v>130</v>
      </c>
      <c r="N40" s="230">
        <v>0</v>
      </c>
      <c r="O40" s="128"/>
      <c r="P40" s="128"/>
      <c r="Q40" s="128"/>
      <c r="R40" s="128"/>
      <c r="S40" s="128"/>
      <c r="T40" s="128"/>
      <c r="U40" s="128"/>
      <c r="V40" s="128"/>
      <c r="W40" s="128"/>
      <c r="X40" s="128"/>
      <c r="Y40" s="128"/>
    </row>
    <row r="41" spans="1:25" ht="21" customHeight="1">
      <c r="A41" s="228" t="s">
        <v>139</v>
      </c>
      <c r="B41" s="136"/>
      <c r="C41" s="231"/>
      <c r="D41" s="232"/>
      <c r="E41" s="232">
        <v>19</v>
      </c>
      <c r="F41" s="232"/>
      <c r="G41" s="232"/>
      <c r="H41" s="232"/>
      <c r="I41" s="232">
        <v>5</v>
      </c>
      <c r="J41" s="232"/>
      <c r="K41" s="233">
        <v>24</v>
      </c>
      <c r="L41" s="128"/>
      <c r="M41" s="229" t="s">
        <v>136</v>
      </c>
      <c r="N41" s="230">
        <v>0</v>
      </c>
      <c r="O41" s="128"/>
      <c r="P41" s="128"/>
      <c r="Q41" s="128"/>
      <c r="R41" s="128"/>
      <c r="S41" s="128"/>
      <c r="T41" s="128"/>
      <c r="U41" s="128"/>
      <c r="V41" s="128"/>
      <c r="W41" s="128"/>
      <c r="X41" s="128"/>
      <c r="Y41" s="128"/>
    </row>
    <row r="42" spans="1:25" ht="21" customHeight="1">
      <c r="A42" s="228" t="s">
        <v>510</v>
      </c>
      <c r="B42" s="136"/>
      <c r="C42" s="231">
        <v>2</v>
      </c>
      <c r="D42" s="232"/>
      <c r="E42" s="232"/>
      <c r="F42" s="232"/>
      <c r="G42" s="232"/>
      <c r="H42" s="232"/>
      <c r="I42" s="232">
        <v>2</v>
      </c>
      <c r="J42" s="232"/>
      <c r="K42" s="233">
        <v>4</v>
      </c>
      <c r="L42" s="128"/>
      <c r="M42" s="229" t="s">
        <v>138</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15</v>
      </c>
      <c r="D44" s="236">
        <v>0</v>
      </c>
      <c r="E44" s="236">
        <v>131</v>
      </c>
      <c r="F44" s="236">
        <v>0</v>
      </c>
      <c r="G44" s="236">
        <v>17</v>
      </c>
      <c r="H44" s="236">
        <v>0</v>
      </c>
      <c r="I44" s="236">
        <v>396</v>
      </c>
      <c r="J44" s="236">
        <v>0</v>
      </c>
      <c r="K44" s="237">
        <v>559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3BD32-CD6D-4DFF-9930-144F16CC3972}">
  <sheetPr>
    <pageSetUpPr fitToPage="1"/>
  </sheetPr>
  <dimension ref="A1:Y51"/>
  <sheetViews>
    <sheetView view="pageBreakPreview" zoomScale="85" zoomScaleNormal="100" zoomScaleSheetLayoutView="85" workbookViewId="0">
      <selection activeCell="D20" sqref="D20"/>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145</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1</v>
      </c>
      <c r="F10" s="232"/>
      <c r="G10" s="232">
        <v>3</v>
      </c>
      <c r="H10" s="232"/>
      <c r="I10" s="232">
        <v>7</v>
      </c>
      <c r="J10" s="232"/>
      <c r="K10" s="233">
        <v>11</v>
      </c>
      <c r="L10" s="128"/>
      <c r="M10" s="229" t="s">
        <v>133</v>
      </c>
      <c r="N10" s="230">
        <v>917</v>
      </c>
      <c r="O10" s="128"/>
      <c r="P10" s="128"/>
      <c r="Q10" s="128"/>
      <c r="R10" s="128"/>
      <c r="S10" s="128"/>
      <c r="T10" s="128"/>
      <c r="U10" s="128"/>
      <c r="V10" s="128"/>
      <c r="W10" s="128"/>
      <c r="X10" s="128"/>
      <c r="Y10" s="128"/>
    </row>
    <row r="11" spans="1:25" ht="21" customHeight="1">
      <c r="A11" s="228" t="s">
        <v>109</v>
      </c>
      <c r="B11" s="136"/>
      <c r="C11" s="231"/>
      <c r="D11" s="232"/>
      <c r="E11" s="232">
        <v>3</v>
      </c>
      <c r="F11" s="232"/>
      <c r="G11" s="232">
        <v>26</v>
      </c>
      <c r="H11" s="232"/>
      <c r="I11" s="232">
        <v>15</v>
      </c>
      <c r="J11" s="232"/>
      <c r="K11" s="233">
        <v>44</v>
      </c>
      <c r="L11" s="128"/>
      <c r="M11" s="229" t="s">
        <v>132</v>
      </c>
      <c r="N11" s="230">
        <v>275</v>
      </c>
      <c r="O11" s="128"/>
      <c r="P11" s="128"/>
      <c r="Q11" s="128"/>
      <c r="R11" s="128"/>
      <c r="S11" s="128"/>
      <c r="T11" s="128"/>
      <c r="U11" s="128"/>
      <c r="V11" s="128"/>
      <c r="W11" s="128"/>
      <c r="X11" s="128"/>
      <c r="Y11" s="128"/>
    </row>
    <row r="12" spans="1:25" ht="21" customHeight="1">
      <c r="A12" s="228" t="s">
        <v>110</v>
      </c>
      <c r="B12" s="136"/>
      <c r="C12" s="231"/>
      <c r="D12" s="232"/>
      <c r="E12" s="232">
        <v>1</v>
      </c>
      <c r="F12" s="232"/>
      <c r="G12" s="232"/>
      <c r="H12" s="232"/>
      <c r="I12" s="232">
        <v>4</v>
      </c>
      <c r="J12" s="232"/>
      <c r="K12" s="233">
        <v>5</v>
      </c>
      <c r="L12" s="128"/>
      <c r="M12" s="229" t="s">
        <v>115</v>
      </c>
      <c r="N12" s="230">
        <v>77</v>
      </c>
      <c r="O12" s="128"/>
      <c r="P12" s="128"/>
      <c r="Q12" s="128"/>
      <c r="R12" s="128"/>
      <c r="S12" s="128"/>
      <c r="T12" s="128"/>
      <c r="U12" s="128"/>
      <c r="V12" s="128"/>
      <c r="W12" s="128"/>
      <c r="X12" s="128"/>
      <c r="Y12" s="128"/>
    </row>
    <row r="13" spans="1:25" ht="21" customHeight="1">
      <c r="A13" s="228" t="s">
        <v>111</v>
      </c>
      <c r="B13" s="136"/>
      <c r="C13" s="231"/>
      <c r="D13" s="232"/>
      <c r="E13" s="232"/>
      <c r="F13" s="232"/>
      <c r="G13" s="232"/>
      <c r="H13" s="232"/>
      <c r="I13" s="232">
        <v>1</v>
      </c>
      <c r="J13" s="232"/>
      <c r="K13" s="233">
        <v>1</v>
      </c>
      <c r="L13" s="128"/>
      <c r="M13" s="229" t="s">
        <v>135</v>
      </c>
      <c r="N13" s="230">
        <v>77</v>
      </c>
      <c r="O13" s="128"/>
      <c r="P13" s="128"/>
      <c r="Q13" s="128"/>
      <c r="R13" s="128"/>
      <c r="S13" s="128"/>
      <c r="T13" s="128"/>
      <c r="U13" s="128"/>
      <c r="V13" s="128"/>
      <c r="W13" s="128"/>
      <c r="X13" s="128"/>
      <c r="Y13" s="128"/>
    </row>
    <row r="14" spans="1:25" ht="21" customHeight="1">
      <c r="A14" s="228" t="s">
        <v>114</v>
      </c>
      <c r="B14" s="136"/>
      <c r="C14" s="231">
        <v>1</v>
      </c>
      <c r="D14" s="232"/>
      <c r="E14" s="232"/>
      <c r="F14" s="232"/>
      <c r="G14" s="232">
        <v>8</v>
      </c>
      <c r="H14" s="232"/>
      <c r="I14" s="232">
        <v>7</v>
      </c>
      <c r="J14" s="232"/>
      <c r="K14" s="233">
        <v>16</v>
      </c>
      <c r="L14" s="128"/>
      <c r="M14" s="229" t="s">
        <v>117</v>
      </c>
      <c r="N14" s="230">
        <v>73</v>
      </c>
      <c r="O14" s="128"/>
      <c r="P14" s="128"/>
      <c r="Q14" s="128"/>
      <c r="R14" s="128"/>
      <c r="S14" s="128"/>
      <c r="T14" s="128"/>
      <c r="U14" s="128"/>
      <c r="V14" s="128"/>
      <c r="W14" s="128"/>
      <c r="X14" s="128"/>
      <c r="Y14" s="128"/>
    </row>
    <row r="15" spans="1:25" ht="21" customHeight="1">
      <c r="A15" s="228" t="s">
        <v>115</v>
      </c>
      <c r="B15" s="136"/>
      <c r="C15" s="231">
        <v>7</v>
      </c>
      <c r="D15" s="232"/>
      <c r="E15" s="232">
        <v>13</v>
      </c>
      <c r="F15" s="232"/>
      <c r="G15" s="232">
        <v>21</v>
      </c>
      <c r="H15" s="232"/>
      <c r="I15" s="232">
        <v>36</v>
      </c>
      <c r="J15" s="232"/>
      <c r="K15" s="233">
        <v>77</v>
      </c>
      <c r="L15" s="128"/>
      <c r="M15" s="229" t="s">
        <v>137</v>
      </c>
      <c r="N15" s="230">
        <v>59</v>
      </c>
      <c r="O15" s="128"/>
      <c r="P15" s="128"/>
      <c r="Q15" s="128"/>
      <c r="R15" s="128"/>
      <c r="S15" s="128"/>
      <c r="T15" s="128"/>
      <c r="U15" s="128"/>
      <c r="V15" s="128"/>
      <c r="W15" s="128"/>
      <c r="X15" s="128"/>
      <c r="Y15" s="128"/>
    </row>
    <row r="16" spans="1:25" ht="21" customHeight="1">
      <c r="A16" s="228" t="s">
        <v>116</v>
      </c>
      <c r="B16" s="136"/>
      <c r="C16" s="231">
        <v>1</v>
      </c>
      <c r="D16" s="232"/>
      <c r="E16" s="232">
        <v>5</v>
      </c>
      <c r="F16" s="232"/>
      <c r="G16" s="232">
        <v>9</v>
      </c>
      <c r="H16" s="232"/>
      <c r="I16" s="232">
        <v>19</v>
      </c>
      <c r="J16" s="232"/>
      <c r="K16" s="233">
        <v>34</v>
      </c>
      <c r="L16" s="128"/>
      <c r="M16" s="229" t="s">
        <v>510</v>
      </c>
      <c r="N16" s="230">
        <v>58</v>
      </c>
      <c r="O16" s="128"/>
      <c r="P16" s="128"/>
      <c r="Q16" s="128"/>
      <c r="R16" s="128"/>
      <c r="S16" s="128"/>
      <c r="T16" s="128"/>
      <c r="U16" s="128"/>
      <c r="V16" s="128"/>
      <c r="W16" s="128"/>
      <c r="X16" s="128"/>
      <c r="Y16" s="128"/>
    </row>
    <row r="17" spans="1:25" ht="21" customHeight="1">
      <c r="A17" s="228" t="s">
        <v>112</v>
      </c>
      <c r="B17" s="136"/>
      <c r="C17" s="231"/>
      <c r="D17" s="232"/>
      <c r="E17" s="232">
        <v>2</v>
      </c>
      <c r="F17" s="232"/>
      <c r="G17" s="232">
        <v>7</v>
      </c>
      <c r="H17" s="232"/>
      <c r="I17" s="232">
        <v>15</v>
      </c>
      <c r="J17" s="232"/>
      <c r="K17" s="233">
        <v>24</v>
      </c>
      <c r="L17" s="128"/>
      <c r="M17" s="229" t="s">
        <v>123</v>
      </c>
      <c r="N17" s="230">
        <v>49</v>
      </c>
      <c r="O17" s="128"/>
      <c r="P17" s="128"/>
      <c r="Q17" s="128"/>
      <c r="R17" s="128"/>
      <c r="S17" s="128"/>
      <c r="T17" s="128"/>
      <c r="U17" s="128"/>
      <c r="V17" s="128"/>
      <c r="W17" s="128"/>
      <c r="X17" s="128"/>
      <c r="Y17" s="128"/>
    </row>
    <row r="18" spans="1:25" ht="21" customHeight="1">
      <c r="A18" s="228" t="s">
        <v>113</v>
      </c>
      <c r="B18" s="136"/>
      <c r="C18" s="231"/>
      <c r="D18" s="232"/>
      <c r="E18" s="232">
        <v>1</v>
      </c>
      <c r="F18" s="232"/>
      <c r="G18" s="232">
        <v>1</v>
      </c>
      <c r="H18" s="232"/>
      <c r="I18" s="232"/>
      <c r="J18" s="232"/>
      <c r="K18" s="233">
        <v>2</v>
      </c>
      <c r="L18" s="128"/>
      <c r="M18" s="229" t="s">
        <v>109</v>
      </c>
      <c r="N18" s="230">
        <v>44</v>
      </c>
      <c r="O18" s="128"/>
      <c r="P18" s="128"/>
      <c r="Q18" s="128"/>
      <c r="R18" s="128"/>
      <c r="S18" s="128"/>
      <c r="T18" s="128"/>
      <c r="U18" s="128"/>
      <c r="V18" s="128"/>
      <c r="W18" s="128"/>
      <c r="X18" s="128"/>
      <c r="Y18" s="128"/>
    </row>
    <row r="19" spans="1:25" ht="21" customHeight="1">
      <c r="A19" s="228" t="s">
        <v>117</v>
      </c>
      <c r="B19" s="136"/>
      <c r="C19" s="231">
        <v>1</v>
      </c>
      <c r="D19" s="232"/>
      <c r="E19" s="232">
        <v>4</v>
      </c>
      <c r="F19" s="232"/>
      <c r="G19" s="232">
        <v>31</v>
      </c>
      <c r="H19" s="232"/>
      <c r="I19" s="232">
        <v>37</v>
      </c>
      <c r="J19" s="232"/>
      <c r="K19" s="233">
        <v>73</v>
      </c>
      <c r="L19" s="128"/>
      <c r="M19" s="229" t="s">
        <v>126</v>
      </c>
      <c r="N19" s="230">
        <v>43</v>
      </c>
      <c r="O19" s="128"/>
      <c r="P19" s="128"/>
      <c r="Q19" s="128"/>
      <c r="R19" s="128"/>
      <c r="S19" s="128"/>
      <c r="T19" s="128"/>
      <c r="U19" s="128"/>
      <c r="V19" s="128"/>
      <c r="W19" s="128"/>
      <c r="X19" s="128"/>
      <c r="Y19" s="128"/>
    </row>
    <row r="20" spans="1:25" ht="21" customHeight="1">
      <c r="A20" s="228" t="s">
        <v>122</v>
      </c>
      <c r="B20" s="136"/>
      <c r="C20" s="231"/>
      <c r="D20" s="232"/>
      <c r="E20" s="232">
        <v>3</v>
      </c>
      <c r="F20" s="232"/>
      <c r="G20" s="232">
        <v>6</v>
      </c>
      <c r="H20" s="232"/>
      <c r="I20" s="232">
        <v>12</v>
      </c>
      <c r="J20" s="232"/>
      <c r="K20" s="233">
        <v>21</v>
      </c>
      <c r="L20" s="128"/>
      <c r="M20" s="229" t="s">
        <v>116</v>
      </c>
      <c r="N20" s="230">
        <v>34</v>
      </c>
      <c r="O20" s="128"/>
      <c r="P20" s="128"/>
      <c r="Q20" s="128"/>
      <c r="R20" s="128"/>
      <c r="S20" s="128"/>
      <c r="T20" s="128"/>
      <c r="U20" s="128"/>
      <c r="V20" s="128"/>
      <c r="W20" s="128"/>
      <c r="X20" s="128"/>
      <c r="Y20" s="128"/>
    </row>
    <row r="21" spans="1:25" ht="21" customHeight="1">
      <c r="A21" s="228" t="s">
        <v>118</v>
      </c>
      <c r="B21" s="136"/>
      <c r="C21" s="231"/>
      <c r="D21" s="232"/>
      <c r="E21" s="232">
        <v>2</v>
      </c>
      <c r="F21" s="232"/>
      <c r="G21" s="232">
        <v>6</v>
      </c>
      <c r="H21" s="232"/>
      <c r="I21" s="232">
        <v>5</v>
      </c>
      <c r="J21" s="232"/>
      <c r="K21" s="233">
        <v>13</v>
      </c>
      <c r="L21" s="128"/>
      <c r="M21" s="229" t="s">
        <v>121</v>
      </c>
      <c r="N21" s="230">
        <v>34</v>
      </c>
      <c r="O21" s="128"/>
      <c r="P21" s="128"/>
      <c r="Q21" s="128"/>
      <c r="R21" s="128"/>
      <c r="S21" s="128"/>
      <c r="T21" s="128"/>
      <c r="U21" s="128"/>
      <c r="V21" s="128"/>
      <c r="W21" s="128"/>
      <c r="X21" s="128"/>
      <c r="Y21" s="128"/>
    </row>
    <row r="22" spans="1:25" ht="21" customHeight="1">
      <c r="A22" s="228" t="s">
        <v>119</v>
      </c>
      <c r="B22" s="136"/>
      <c r="C22" s="231">
        <v>1</v>
      </c>
      <c r="D22" s="232"/>
      <c r="E22" s="232">
        <v>5</v>
      </c>
      <c r="F22" s="232"/>
      <c r="G22" s="232">
        <v>8</v>
      </c>
      <c r="H22" s="232"/>
      <c r="I22" s="232">
        <v>12</v>
      </c>
      <c r="J22" s="232"/>
      <c r="K22" s="233">
        <v>26</v>
      </c>
      <c r="L22" s="128"/>
      <c r="M22" s="229" t="s">
        <v>134</v>
      </c>
      <c r="N22" s="230">
        <v>33</v>
      </c>
      <c r="O22" s="128"/>
      <c r="P22" s="128"/>
      <c r="Q22" s="128"/>
      <c r="R22" s="128"/>
      <c r="S22" s="128"/>
      <c r="T22" s="128"/>
      <c r="U22" s="128"/>
      <c r="V22" s="128"/>
      <c r="W22" s="128"/>
      <c r="X22" s="128"/>
      <c r="Y22" s="128"/>
    </row>
    <row r="23" spans="1:25" ht="21" customHeight="1">
      <c r="A23" s="228" t="s">
        <v>120</v>
      </c>
      <c r="B23" s="136"/>
      <c r="C23" s="231"/>
      <c r="D23" s="232"/>
      <c r="E23" s="232"/>
      <c r="F23" s="232"/>
      <c r="G23" s="232">
        <v>3</v>
      </c>
      <c r="H23" s="232"/>
      <c r="I23" s="232">
        <v>16</v>
      </c>
      <c r="J23" s="232"/>
      <c r="K23" s="233">
        <v>19</v>
      </c>
      <c r="L23" s="128"/>
      <c r="M23" s="229" t="s">
        <v>119</v>
      </c>
      <c r="N23" s="230">
        <v>26</v>
      </c>
      <c r="O23" s="128"/>
      <c r="P23" s="128"/>
      <c r="Q23" s="128"/>
      <c r="R23" s="128"/>
      <c r="S23" s="128"/>
      <c r="T23" s="128"/>
      <c r="U23" s="128"/>
      <c r="V23" s="128"/>
      <c r="W23" s="128"/>
      <c r="X23" s="128"/>
      <c r="Y23" s="128"/>
    </row>
    <row r="24" spans="1:25" ht="21" customHeight="1">
      <c r="A24" s="228" t="s">
        <v>121</v>
      </c>
      <c r="B24" s="136"/>
      <c r="C24" s="231">
        <v>3</v>
      </c>
      <c r="D24" s="232"/>
      <c r="E24" s="232">
        <v>4</v>
      </c>
      <c r="F24" s="232"/>
      <c r="G24" s="232">
        <v>15</v>
      </c>
      <c r="H24" s="232"/>
      <c r="I24" s="232">
        <v>12</v>
      </c>
      <c r="J24" s="232"/>
      <c r="K24" s="233">
        <v>34</v>
      </c>
      <c r="L24" s="128"/>
      <c r="M24" s="229" t="s">
        <v>112</v>
      </c>
      <c r="N24" s="230">
        <v>24</v>
      </c>
      <c r="O24" s="128"/>
      <c r="P24" s="128"/>
      <c r="Q24" s="128"/>
      <c r="R24" s="128"/>
      <c r="S24" s="128"/>
      <c r="T24" s="128"/>
      <c r="U24" s="128"/>
      <c r="V24" s="128"/>
      <c r="W24" s="128"/>
      <c r="X24" s="128"/>
      <c r="Y24" s="128"/>
    </row>
    <row r="25" spans="1:25" ht="21" customHeight="1">
      <c r="A25" s="228" t="s">
        <v>123</v>
      </c>
      <c r="B25" s="136"/>
      <c r="C25" s="231"/>
      <c r="D25" s="232"/>
      <c r="E25" s="232">
        <v>3</v>
      </c>
      <c r="F25" s="232"/>
      <c r="G25" s="232">
        <v>16</v>
      </c>
      <c r="H25" s="232"/>
      <c r="I25" s="232">
        <v>30</v>
      </c>
      <c r="J25" s="232"/>
      <c r="K25" s="233">
        <v>49</v>
      </c>
      <c r="L25" s="128"/>
      <c r="M25" s="229" t="s">
        <v>122</v>
      </c>
      <c r="N25" s="230">
        <v>21</v>
      </c>
      <c r="O25" s="128"/>
      <c r="P25" s="128"/>
      <c r="Q25" s="128"/>
      <c r="R25" s="128"/>
      <c r="S25" s="128"/>
      <c r="T25" s="128"/>
      <c r="U25" s="128"/>
      <c r="V25" s="128"/>
      <c r="W25" s="128"/>
      <c r="X25" s="128"/>
      <c r="Y25" s="128"/>
    </row>
    <row r="26" spans="1:25" ht="21" customHeight="1">
      <c r="A26" s="228" t="s">
        <v>124</v>
      </c>
      <c r="B26" s="136"/>
      <c r="C26" s="231">
        <v>4</v>
      </c>
      <c r="D26" s="232"/>
      <c r="E26" s="232">
        <v>5</v>
      </c>
      <c r="F26" s="232"/>
      <c r="G26" s="232">
        <v>8</v>
      </c>
      <c r="H26" s="232"/>
      <c r="I26" s="232">
        <v>2</v>
      </c>
      <c r="J26" s="232"/>
      <c r="K26" s="233">
        <v>19</v>
      </c>
      <c r="L26" s="128"/>
      <c r="M26" s="229" t="s">
        <v>131</v>
      </c>
      <c r="N26" s="230">
        <v>21</v>
      </c>
      <c r="O26" s="128"/>
      <c r="P26" s="128"/>
      <c r="Q26" s="128"/>
      <c r="R26" s="128"/>
      <c r="S26" s="128"/>
      <c r="T26" s="128"/>
      <c r="U26" s="128"/>
      <c r="V26" s="128"/>
      <c r="W26" s="128"/>
      <c r="X26" s="128"/>
      <c r="Y26" s="128"/>
    </row>
    <row r="27" spans="1:25" ht="21" customHeight="1">
      <c r="A27" s="228" t="s">
        <v>125</v>
      </c>
      <c r="B27" s="136"/>
      <c r="C27" s="231"/>
      <c r="D27" s="232"/>
      <c r="E27" s="232"/>
      <c r="F27" s="232"/>
      <c r="G27" s="232">
        <v>6</v>
      </c>
      <c r="H27" s="232"/>
      <c r="I27" s="232">
        <v>13</v>
      </c>
      <c r="J27" s="232"/>
      <c r="K27" s="233">
        <v>19</v>
      </c>
      <c r="L27" s="128"/>
      <c r="M27" s="229" t="s">
        <v>127</v>
      </c>
      <c r="N27" s="230">
        <v>20</v>
      </c>
      <c r="O27" s="128"/>
      <c r="P27" s="128"/>
      <c r="Q27" s="128"/>
      <c r="R27" s="128"/>
      <c r="S27" s="128"/>
      <c r="T27" s="128"/>
      <c r="U27" s="128"/>
      <c r="V27" s="128"/>
      <c r="W27" s="128"/>
      <c r="X27" s="128"/>
      <c r="Y27" s="128"/>
    </row>
    <row r="28" spans="1:25" ht="21" customHeight="1">
      <c r="A28" s="228" t="s">
        <v>126</v>
      </c>
      <c r="B28" s="136"/>
      <c r="C28" s="231">
        <v>2</v>
      </c>
      <c r="D28" s="232"/>
      <c r="E28" s="232">
        <v>28</v>
      </c>
      <c r="F28" s="232"/>
      <c r="G28" s="232">
        <v>4</v>
      </c>
      <c r="H28" s="232"/>
      <c r="I28" s="232">
        <v>9</v>
      </c>
      <c r="J28" s="232"/>
      <c r="K28" s="233">
        <v>43</v>
      </c>
      <c r="L28" s="128"/>
      <c r="M28" s="229" t="s">
        <v>120</v>
      </c>
      <c r="N28" s="230">
        <v>19</v>
      </c>
      <c r="O28" s="128"/>
      <c r="P28" s="128"/>
      <c r="Q28" s="128"/>
      <c r="R28" s="128"/>
      <c r="S28" s="128"/>
      <c r="T28" s="128"/>
      <c r="U28" s="128"/>
      <c r="V28" s="128"/>
      <c r="W28" s="128"/>
      <c r="X28" s="128"/>
      <c r="Y28" s="128"/>
    </row>
    <row r="29" spans="1:25" ht="21" customHeight="1">
      <c r="A29" s="228" t="s">
        <v>127</v>
      </c>
      <c r="B29" s="136"/>
      <c r="C29" s="231"/>
      <c r="D29" s="232"/>
      <c r="E29" s="232">
        <v>1</v>
      </c>
      <c r="F29" s="232"/>
      <c r="G29" s="232">
        <v>7</v>
      </c>
      <c r="H29" s="232"/>
      <c r="I29" s="232">
        <v>12</v>
      </c>
      <c r="J29" s="232"/>
      <c r="K29" s="233">
        <v>20</v>
      </c>
      <c r="L29" s="128"/>
      <c r="M29" s="229" t="s">
        <v>124</v>
      </c>
      <c r="N29" s="230">
        <v>19</v>
      </c>
      <c r="O29" s="128"/>
      <c r="P29" s="128"/>
      <c r="Q29" s="128"/>
      <c r="R29" s="128"/>
      <c r="S29" s="128"/>
      <c r="T29" s="128"/>
      <c r="U29" s="128"/>
      <c r="V29" s="128"/>
      <c r="W29" s="128"/>
      <c r="X29" s="128"/>
      <c r="Y29" s="128"/>
    </row>
    <row r="30" spans="1:25" ht="21" customHeight="1">
      <c r="A30" s="228" t="s">
        <v>128</v>
      </c>
      <c r="B30" s="136"/>
      <c r="C30" s="231">
        <v>3</v>
      </c>
      <c r="D30" s="232"/>
      <c r="E30" s="232"/>
      <c r="F30" s="232"/>
      <c r="G30" s="232">
        <v>1</v>
      </c>
      <c r="H30" s="232"/>
      <c r="I30" s="232">
        <v>6</v>
      </c>
      <c r="J30" s="232"/>
      <c r="K30" s="233">
        <v>10</v>
      </c>
      <c r="L30" s="128"/>
      <c r="M30" s="229" t="s">
        <v>125</v>
      </c>
      <c r="N30" s="230">
        <v>19</v>
      </c>
      <c r="O30" s="128"/>
      <c r="P30" s="128"/>
      <c r="Q30" s="128"/>
      <c r="R30" s="128"/>
      <c r="S30" s="128"/>
      <c r="T30" s="128"/>
      <c r="U30" s="128"/>
      <c r="V30" s="128"/>
      <c r="W30" s="128"/>
      <c r="X30" s="128"/>
      <c r="Y30" s="128"/>
    </row>
    <row r="31" spans="1:25" ht="21" customHeight="1">
      <c r="A31" s="228" t="s">
        <v>129</v>
      </c>
      <c r="B31" s="136"/>
      <c r="C31" s="231"/>
      <c r="D31" s="232"/>
      <c r="E31" s="232"/>
      <c r="F31" s="232"/>
      <c r="G31" s="232"/>
      <c r="H31" s="232"/>
      <c r="I31" s="232"/>
      <c r="J31" s="232"/>
      <c r="K31" s="233">
        <v>0</v>
      </c>
      <c r="L31" s="128"/>
      <c r="M31" s="229" t="s">
        <v>114</v>
      </c>
      <c r="N31" s="230">
        <v>16</v>
      </c>
      <c r="O31" s="128"/>
      <c r="P31" s="128"/>
      <c r="Q31" s="128"/>
      <c r="R31" s="128"/>
      <c r="S31" s="128"/>
      <c r="T31" s="128"/>
      <c r="U31" s="128"/>
      <c r="V31" s="128"/>
      <c r="W31" s="128"/>
      <c r="X31" s="128"/>
      <c r="Y31" s="128"/>
    </row>
    <row r="32" spans="1:25" ht="21" customHeight="1">
      <c r="A32" s="228" t="s">
        <v>130</v>
      </c>
      <c r="B32" s="136"/>
      <c r="C32" s="231"/>
      <c r="D32" s="232"/>
      <c r="E32" s="232"/>
      <c r="F32" s="232"/>
      <c r="G32" s="232"/>
      <c r="H32" s="232"/>
      <c r="I32" s="232"/>
      <c r="J32" s="232"/>
      <c r="K32" s="233">
        <v>0</v>
      </c>
      <c r="L32" s="128"/>
      <c r="M32" s="229" t="s">
        <v>118</v>
      </c>
      <c r="N32" s="230">
        <v>13</v>
      </c>
      <c r="O32" s="128"/>
      <c r="P32" s="128"/>
      <c r="Q32" s="128"/>
      <c r="R32" s="128"/>
      <c r="S32" s="128"/>
      <c r="T32" s="128"/>
      <c r="U32" s="128"/>
      <c r="V32" s="128"/>
      <c r="W32" s="128"/>
      <c r="X32" s="128"/>
      <c r="Y32" s="128"/>
    </row>
    <row r="33" spans="1:25" ht="21" customHeight="1">
      <c r="A33" s="228" t="s">
        <v>131</v>
      </c>
      <c r="B33" s="136"/>
      <c r="C33" s="231">
        <v>2</v>
      </c>
      <c r="D33" s="232"/>
      <c r="E33" s="232">
        <v>1</v>
      </c>
      <c r="F33" s="232"/>
      <c r="G33" s="232">
        <v>9</v>
      </c>
      <c r="H33" s="232"/>
      <c r="I33" s="232">
        <v>9</v>
      </c>
      <c r="J33" s="232"/>
      <c r="K33" s="233">
        <v>21</v>
      </c>
      <c r="L33" s="128"/>
      <c r="M33" s="229" t="s">
        <v>108</v>
      </c>
      <c r="N33" s="230">
        <v>11</v>
      </c>
      <c r="O33" s="128"/>
      <c r="P33" s="128"/>
      <c r="Q33" s="128"/>
      <c r="R33" s="128"/>
      <c r="S33" s="128"/>
      <c r="T33" s="128"/>
      <c r="U33" s="128"/>
      <c r="V33" s="128"/>
      <c r="W33" s="128"/>
      <c r="X33" s="128"/>
      <c r="Y33" s="128"/>
    </row>
    <row r="34" spans="1:25" ht="21" customHeight="1">
      <c r="A34" s="228" t="s">
        <v>132</v>
      </c>
      <c r="B34" s="136"/>
      <c r="C34" s="231">
        <v>3</v>
      </c>
      <c r="D34" s="232"/>
      <c r="E34" s="232">
        <v>9</v>
      </c>
      <c r="F34" s="232"/>
      <c r="G34" s="232">
        <v>85</v>
      </c>
      <c r="H34" s="232"/>
      <c r="I34" s="232">
        <v>178</v>
      </c>
      <c r="J34" s="232"/>
      <c r="K34" s="233">
        <v>275</v>
      </c>
      <c r="L34" s="128"/>
      <c r="M34" s="229" t="s">
        <v>128</v>
      </c>
      <c r="N34" s="230">
        <v>10</v>
      </c>
      <c r="O34" s="128"/>
      <c r="P34" s="128"/>
      <c r="Q34" s="128"/>
      <c r="R34" s="128"/>
      <c r="S34" s="128"/>
      <c r="T34" s="128"/>
      <c r="U34" s="128"/>
      <c r="V34" s="128"/>
      <c r="W34" s="128"/>
      <c r="X34" s="128"/>
      <c r="Y34" s="128"/>
    </row>
    <row r="35" spans="1:25" ht="21" customHeight="1">
      <c r="A35" s="228" t="s">
        <v>133</v>
      </c>
      <c r="B35" s="136"/>
      <c r="C35" s="231">
        <v>15</v>
      </c>
      <c r="D35" s="232"/>
      <c r="E35" s="232">
        <v>46</v>
      </c>
      <c r="F35" s="232"/>
      <c r="G35" s="232">
        <v>329</v>
      </c>
      <c r="H35" s="232"/>
      <c r="I35" s="232">
        <v>527</v>
      </c>
      <c r="J35" s="232"/>
      <c r="K35" s="233">
        <v>917</v>
      </c>
      <c r="L35" s="128"/>
      <c r="M35" s="229" t="s">
        <v>139</v>
      </c>
      <c r="N35" s="230">
        <v>9</v>
      </c>
      <c r="O35" s="128"/>
      <c r="P35" s="128"/>
      <c r="Q35" s="128"/>
      <c r="R35" s="128"/>
      <c r="S35" s="128"/>
      <c r="T35" s="128"/>
      <c r="U35" s="128"/>
      <c r="V35" s="128"/>
      <c r="W35" s="128"/>
      <c r="X35" s="128"/>
      <c r="Y35" s="128"/>
    </row>
    <row r="36" spans="1:25" ht="21" customHeight="1">
      <c r="A36" s="228" t="s">
        <v>134</v>
      </c>
      <c r="B36" s="136"/>
      <c r="C36" s="231"/>
      <c r="D36" s="232"/>
      <c r="E36" s="232">
        <v>10</v>
      </c>
      <c r="F36" s="232"/>
      <c r="G36" s="232">
        <v>15</v>
      </c>
      <c r="H36" s="232"/>
      <c r="I36" s="232">
        <v>8</v>
      </c>
      <c r="J36" s="232"/>
      <c r="K36" s="233">
        <v>33</v>
      </c>
      <c r="L36" s="128"/>
      <c r="M36" s="229" t="s">
        <v>110</v>
      </c>
      <c r="N36" s="230">
        <v>5</v>
      </c>
      <c r="O36" s="128"/>
      <c r="P36" s="128"/>
      <c r="Q36" s="128"/>
      <c r="R36" s="128"/>
      <c r="S36" s="128"/>
      <c r="T36" s="128"/>
      <c r="U36" s="128"/>
      <c r="V36" s="128"/>
      <c r="W36" s="128"/>
      <c r="X36" s="128"/>
      <c r="Y36" s="128"/>
    </row>
    <row r="37" spans="1:25" ht="21" customHeight="1">
      <c r="A37" s="228" t="s">
        <v>135</v>
      </c>
      <c r="B37" s="136"/>
      <c r="C37" s="231">
        <v>3</v>
      </c>
      <c r="D37" s="232"/>
      <c r="E37" s="232">
        <v>7</v>
      </c>
      <c r="F37" s="232"/>
      <c r="G37" s="232">
        <v>25</v>
      </c>
      <c r="H37" s="232"/>
      <c r="I37" s="232">
        <v>42</v>
      </c>
      <c r="J37" s="232"/>
      <c r="K37" s="233">
        <v>77</v>
      </c>
      <c r="L37" s="128"/>
      <c r="M37" s="229" t="s">
        <v>113</v>
      </c>
      <c r="N37" s="230">
        <v>2</v>
      </c>
      <c r="O37" s="128"/>
      <c r="P37" s="128"/>
      <c r="Q37" s="128"/>
      <c r="R37" s="128"/>
      <c r="S37" s="128"/>
      <c r="T37" s="128"/>
      <c r="U37" s="128"/>
      <c r="V37" s="128"/>
      <c r="W37" s="128"/>
      <c r="X37" s="128"/>
      <c r="Y37" s="128"/>
    </row>
    <row r="38" spans="1:25" ht="21" customHeight="1">
      <c r="A38" s="228" t="s">
        <v>136</v>
      </c>
      <c r="B38" s="136"/>
      <c r="C38" s="231"/>
      <c r="D38" s="232"/>
      <c r="E38" s="232"/>
      <c r="F38" s="232"/>
      <c r="G38" s="232"/>
      <c r="H38" s="232"/>
      <c r="I38" s="232">
        <v>1</v>
      </c>
      <c r="J38" s="232"/>
      <c r="K38" s="233">
        <v>1</v>
      </c>
      <c r="L38" s="128"/>
      <c r="M38" s="229" t="s">
        <v>111</v>
      </c>
      <c r="N38" s="230">
        <v>1</v>
      </c>
      <c r="O38" s="128"/>
      <c r="P38" s="128"/>
      <c r="Q38" s="128"/>
      <c r="R38" s="128"/>
      <c r="S38" s="128"/>
      <c r="T38" s="128"/>
      <c r="U38" s="128"/>
      <c r="V38" s="128"/>
      <c r="W38" s="128"/>
      <c r="X38" s="128"/>
      <c r="Y38" s="128"/>
    </row>
    <row r="39" spans="1:25" ht="21" customHeight="1">
      <c r="A39" s="228" t="s">
        <v>137</v>
      </c>
      <c r="B39" s="136"/>
      <c r="C39" s="231">
        <v>9</v>
      </c>
      <c r="D39" s="232"/>
      <c r="E39" s="232">
        <v>15</v>
      </c>
      <c r="F39" s="232"/>
      <c r="G39" s="232">
        <v>11</v>
      </c>
      <c r="H39" s="232"/>
      <c r="I39" s="232">
        <v>24</v>
      </c>
      <c r="J39" s="232"/>
      <c r="K39" s="233">
        <v>59</v>
      </c>
      <c r="L39" s="128"/>
      <c r="M39" s="229" t="s">
        <v>136</v>
      </c>
      <c r="N39" s="230">
        <v>1</v>
      </c>
      <c r="O39" s="128"/>
      <c r="P39" s="128"/>
      <c r="Q39" s="128"/>
      <c r="R39" s="128"/>
      <c r="S39" s="128"/>
      <c r="T39" s="128"/>
      <c r="U39" s="128"/>
      <c r="V39" s="128"/>
      <c r="W39" s="128"/>
      <c r="X39" s="128"/>
      <c r="Y39" s="128"/>
    </row>
    <row r="40" spans="1:25" ht="21" customHeight="1">
      <c r="A40" s="228" t="s">
        <v>138</v>
      </c>
      <c r="B40" s="136"/>
      <c r="C40" s="231"/>
      <c r="D40" s="232"/>
      <c r="E40" s="232">
        <v>1</v>
      </c>
      <c r="F40" s="232"/>
      <c r="G40" s="232"/>
      <c r="H40" s="232"/>
      <c r="I40" s="232"/>
      <c r="J40" s="232"/>
      <c r="K40" s="233">
        <v>1</v>
      </c>
      <c r="L40" s="128"/>
      <c r="M40" s="229" t="s">
        <v>138</v>
      </c>
      <c r="N40" s="230">
        <v>1</v>
      </c>
      <c r="O40" s="128"/>
      <c r="P40" s="128"/>
      <c r="Q40" s="128"/>
      <c r="R40" s="128"/>
      <c r="S40" s="128"/>
      <c r="T40" s="128"/>
      <c r="U40" s="128"/>
      <c r="V40" s="128"/>
      <c r="W40" s="128"/>
      <c r="X40" s="128"/>
      <c r="Y40" s="128"/>
    </row>
    <row r="41" spans="1:25" ht="21" customHeight="1">
      <c r="A41" s="228" t="s">
        <v>139</v>
      </c>
      <c r="B41" s="136"/>
      <c r="C41" s="231"/>
      <c r="D41" s="232"/>
      <c r="E41" s="232"/>
      <c r="F41" s="232"/>
      <c r="G41" s="232">
        <v>1</v>
      </c>
      <c r="H41" s="232"/>
      <c r="I41" s="232">
        <v>8</v>
      </c>
      <c r="J41" s="232"/>
      <c r="K41" s="233">
        <v>9</v>
      </c>
      <c r="L41" s="128"/>
      <c r="M41" s="229" t="s">
        <v>129</v>
      </c>
      <c r="N41" s="230">
        <v>0</v>
      </c>
      <c r="O41" s="128"/>
      <c r="P41" s="128"/>
      <c r="Q41" s="128"/>
      <c r="R41" s="128"/>
      <c r="S41" s="128"/>
      <c r="T41" s="128"/>
      <c r="U41" s="128"/>
      <c r="V41" s="128"/>
      <c r="W41" s="128"/>
      <c r="X41" s="128"/>
      <c r="Y41" s="128"/>
    </row>
    <row r="42" spans="1:25" ht="21" customHeight="1">
      <c r="A42" s="228" t="s">
        <v>510</v>
      </c>
      <c r="B42" s="136"/>
      <c r="C42" s="231">
        <v>1</v>
      </c>
      <c r="D42" s="232"/>
      <c r="E42" s="232">
        <v>2</v>
      </c>
      <c r="F42" s="232"/>
      <c r="G42" s="232">
        <v>12</v>
      </c>
      <c r="H42" s="232"/>
      <c r="I42" s="232">
        <v>43</v>
      </c>
      <c r="J42" s="232"/>
      <c r="K42" s="233">
        <v>58</v>
      </c>
      <c r="L42" s="128"/>
      <c r="M42" s="229" t="s">
        <v>130</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56</v>
      </c>
      <c r="D44" s="236">
        <v>0</v>
      </c>
      <c r="E44" s="236">
        <v>172</v>
      </c>
      <c r="F44" s="236">
        <v>0</v>
      </c>
      <c r="G44" s="236">
        <v>673</v>
      </c>
      <c r="H44" s="236">
        <v>0</v>
      </c>
      <c r="I44" s="236">
        <v>1110</v>
      </c>
      <c r="J44" s="236">
        <v>0</v>
      </c>
      <c r="K44" s="237">
        <v>2011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1CE0-E491-4595-BB12-EF3D99A52916}">
  <sheetPr>
    <pageSetUpPr fitToPage="1"/>
  </sheetPr>
  <dimension ref="A1:Y51"/>
  <sheetViews>
    <sheetView view="pageBreakPreview" zoomScale="60" zoomScaleNormal="100" workbookViewId="0">
      <selection activeCell="F39" sqref="F3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146</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v>2</v>
      </c>
      <c r="D10" s="232"/>
      <c r="E10" s="232">
        <v>13</v>
      </c>
      <c r="F10" s="232"/>
      <c r="G10" s="232">
        <v>5</v>
      </c>
      <c r="H10" s="232"/>
      <c r="I10" s="232">
        <v>11</v>
      </c>
      <c r="J10" s="232"/>
      <c r="K10" s="233">
        <v>31</v>
      </c>
      <c r="L10" s="128"/>
      <c r="M10" s="229" t="s">
        <v>118</v>
      </c>
      <c r="N10" s="230">
        <v>521</v>
      </c>
      <c r="O10" s="128"/>
      <c r="P10" s="128"/>
      <c r="Q10" s="128"/>
      <c r="R10" s="128"/>
      <c r="S10" s="128"/>
      <c r="T10" s="128"/>
      <c r="U10" s="128"/>
      <c r="V10" s="128"/>
      <c r="W10" s="128"/>
      <c r="X10" s="128"/>
      <c r="Y10" s="128"/>
    </row>
    <row r="11" spans="1:25" ht="21" customHeight="1">
      <c r="A11" s="228" t="s">
        <v>109</v>
      </c>
      <c r="B11" s="136"/>
      <c r="C11" s="231"/>
      <c r="D11" s="232"/>
      <c r="E11" s="232">
        <v>2</v>
      </c>
      <c r="F11" s="232"/>
      <c r="G11" s="232">
        <v>2</v>
      </c>
      <c r="H11" s="232"/>
      <c r="I11" s="232">
        <v>5</v>
      </c>
      <c r="J11" s="232"/>
      <c r="K11" s="233">
        <v>9</v>
      </c>
      <c r="L11" s="128"/>
      <c r="M11" s="229" t="s">
        <v>121</v>
      </c>
      <c r="N11" s="230">
        <v>166</v>
      </c>
      <c r="O11" s="128"/>
      <c r="P11" s="128"/>
      <c r="Q11" s="128"/>
      <c r="R11" s="128"/>
      <c r="S11" s="128"/>
      <c r="T11" s="128"/>
      <c r="U11" s="128"/>
      <c r="V11" s="128"/>
      <c r="W11" s="128"/>
      <c r="X11" s="128"/>
      <c r="Y11" s="128"/>
    </row>
    <row r="12" spans="1:25" ht="21" customHeight="1">
      <c r="A12" s="228" t="s">
        <v>110</v>
      </c>
      <c r="B12" s="136"/>
      <c r="C12" s="231"/>
      <c r="D12" s="232"/>
      <c r="E12" s="232"/>
      <c r="F12" s="232"/>
      <c r="G12" s="232">
        <v>1</v>
      </c>
      <c r="H12" s="232"/>
      <c r="I12" s="232"/>
      <c r="J12" s="232"/>
      <c r="K12" s="233">
        <v>1</v>
      </c>
      <c r="L12" s="128"/>
      <c r="M12" s="229" t="s">
        <v>122</v>
      </c>
      <c r="N12" s="230">
        <v>152</v>
      </c>
      <c r="O12" s="128"/>
      <c r="P12" s="128"/>
      <c r="Q12" s="128"/>
      <c r="R12" s="128"/>
      <c r="S12" s="128"/>
      <c r="T12" s="128"/>
      <c r="U12" s="128"/>
      <c r="V12" s="128"/>
      <c r="W12" s="128"/>
      <c r="X12" s="128"/>
      <c r="Y12" s="128"/>
    </row>
    <row r="13" spans="1:25" ht="21" customHeight="1">
      <c r="A13" s="228" t="s">
        <v>111</v>
      </c>
      <c r="B13" s="136"/>
      <c r="C13" s="231"/>
      <c r="D13" s="232"/>
      <c r="E13" s="232"/>
      <c r="F13" s="232"/>
      <c r="G13" s="232">
        <v>2</v>
      </c>
      <c r="H13" s="232"/>
      <c r="I13" s="232">
        <v>1</v>
      </c>
      <c r="J13" s="232"/>
      <c r="K13" s="233">
        <v>3</v>
      </c>
      <c r="L13" s="128"/>
      <c r="M13" s="229" t="s">
        <v>116</v>
      </c>
      <c r="N13" s="230">
        <v>141</v>
      </c>
      <c r="O13" s="128"/>
      <c r="P13" s="128"/>
      <c r="Q13" s="128"/>
      <c r="R13" s="128"/>
      <c r="S13" s="128"/>
      <c r="T13" s="128"/>
      <c r="U13" s="128"/>
      <c r="V13" s="128"/>
      <c r="W13" s="128"/>
      <c r="X13" s="128"/>
      <c r="Y13" s="128"/>
    </row>
    <row r="14" spans="1:25" ht="21" customHeight="1">
      <c r="A14" s="228" t="s">
        <v>114</v>
      </c>
      <c r="B14" s="136"/>
      <c r="C14" s="231"/>
      <c r="D14" s="232"/>
      <c r="E14" s="232">
        <v>2</v>
      </c>
      <c r="F14" s="232"/>
      <c r="G14" s="232">
        <v>6</v>
      </c>
      <c r="H14" s="232"/>
      <c r="I14" s="232">
        <v>4</v>
      </c>
      <c r="J14" s="232"/>
      <c r="K14" s="233">
        <v>12</v>
      </c>
      <c r="L14" s="128"/>
      <c r="M14" s="229" t="s">
        <v>135</v>
      </c>
      <c r="N14" s="230">
        <v>118</v>
      </c>
      <c r="O14" s="128"/>
      <c r="P14" s="128"/>
      <c r="Q14" s="128"/>
      <c r="R14" s="128"/>
      <c r="S14" s="128"/>
      <c r="T14" s="128"/>
      <c r="U14" s="128"/>
      <c r="V14" s="128"/>
      <c r="W14" s="128"/>
      <c r="X14" s="128"/>
      <c r="Y14" s="128"/>
    </row>
    <row r="15" spans="1:25" ht="21" customHeight="1">
      <c r="A15" s="228" t="s">
        <v>115</v>
      </c>
      <c r="B15" s="136"/>
      <c r="C15" s="231"/>
      <c r="D15" s="232"/>
      <c r="E15" s="232">
        <v>7</v>
      </c>
      <c r="F15" s="232"/>
      <c r="G15" s="232">
        <v>21</v>
      </c>
      <c r="H15" s="232"/>
      <c r="I15" s="232">
        <v>57</v>
      </c>
      <c r="J15" s="232"/>
      <c r="K15" s="233">
        <v>85</v>
      </c>
      <c r="L15" s="128"/>
      <c r="M15" s="229" t="s">
        <v>123</v>
      </c>
      <c r="N15" s="230">
        <v>97</v>
      </c>
      <c r="O15" s="128"/>
      <c r="P15" s="128"/>
      <c r="Q15" s="128"/>
      <c r="R15" s="128"/>
      <c r="S15" s="128"/>
      <c r="T15" s="128"/>
      <c r="U15" s="128"/>
      <c r="V15" s="128"/>
      <c r="W15" s="128"/>
      <c r="X15" s="128"/>
      <c r="Y15" s="128"/>
    </row>
    <row r="16" spans="1:25" ht="21" customHeight="1">
      <c r="A16" s="228" t="s">
        <v>116</v>
      </c>
      <c r="B16" s="136"/>
      <c r="C16" s="231">
        <v>6</v>
      </c>
      <c r="D16" s="232"/>
      <c r="E16" s="232">
        <v>48</v>
      </c>
      <c r="F16" s="232"/>
      <c r="G16" s="232">
        <v>42</v>
      </c>
      <c r="H16" s="232"/>
      <c r="I16" s="232">
        <v>45</v>
      </c>
      <c r="J16" s="232"/>
      <c r="K16" s="233">
        <v>141</v>
      </c>
      <c r="L16" s="128"/>
      <c r="M16" s="229" t="s">
        <v>115</v>
      </c>
      <c r="N16" s="230">
        <v>85</v>
      </c>
      <c r="O16" s="128"/>
      <c r="P16" s="128"/>
      <c r="Q16" s="128"/>
      <c r="R16" s="128"/>
      <c r="S16" s="128"/>
      <c r="T16" s="128"/>
      <c r="U16" s="128"/>
      <c r="V16" s="128"/>
      <c r="W16" s="128"/>
      <c r="X16" s="128"/>
      <c r="Y16" s="128"/>
    </row>
    <row r="17" spans="1:25" ht="21" customHeight="1">
      <c r="A17" s="228" t="s">
        <v>112</v>
      </c>
      <c r="B17" s="136"/>
      <c r="C17" s="231"/>
      <c r="D17" s="232"/>
      <c r="E17" s="232">
        <v>5</v>
      </c>
      <c r="F17" s="232"/>
      <c r="G17" s="232">
        <v>8</v>
      </c>
      <c r="H17" s="232"/>
      <c r="I17" s="232">
        <v>6</v>
      </c>
      <c r="J17" s="232"/>
      <c r="K17" s="233">
        <v>19</v>
      </c>
      <c r="L17" s="128"/>
      <c r="M17" s="229" t="s">
        <v>137</v>
      </c>
      <c r="N17" s="230">
        <v>83</v>
      </c>
      <c r="O17" s="128"/>
      <c r="P17" s="128"/>
      <c r="Q17" s="128"/>
      <c r="R17" s="128"/>
      <c r="S17" s="128"/>
      <c r="T17" s="128"/>
      <c r="U17" s="128"/>
      <c r="V17" s="128"/>
      <c r="W17" s="128"/>
      <c r="X17" s="128"/>
      <c r="Y17" s="128"/>
    </row>
    <row r="18" spans="1:25" ht="21" customHeight="1">
      <c r="A18" s="228" t="s">
        <v>113</v>
      </c>
      <c r="B18" s="136"/>
      <c r="C18" s="231">
        <v>2</v>
      </c>
      <c r="D18" s="232"/>
      <c r="E18" s="232"/>
      <c r="F18" s="232"/>
      <c r="G18" s="232">
        <v>11</v>
      </c>
      <c r="H18" s="232"/>
      <c r="I18" s="232">
        <v>7</v>
      </c>
      <c r="J18" s="232"/>
      <c r="K18" s="233">
        <v>20</v>
      </c>
      <c r="L18" s="128"/>
      <c r="M18" s="229" t="s">
        <v>139</v>
      </c>
      <c r="N18" s="230">
        <v>64</v>
      </c>
      <c r="O18" s="128"/>
      <c r="P18" s="128"/>
      <c r="Q18" s="128"/>
      <c r="R18" s="128"/>
      <c r="S18" s="128"/>
      <c r="T18" s="128"/>
      <c r="U18" s="128"/>
      <c r="V18" s="128"/>
      <c r="W18" s="128"/>
      <c r="X18" s="128"/>
      <c r="Y18" s="128"/>
    </row>
    <row r="19" spans="1:25" ht="21" customHeight="1">
      <c r="A19" s="228" t="s">
        <v>117</v>
      </c>
      <c r="B19" s="136"/>
      <c r="C19" s="231">
        <v>1</v>
      </c>
      <c r="D19" s="232"/>
      <c r="E19" s="232">
        <v>5</v>
      </c>
      <c r="F19" s="232"/>
      <c r="G19" s="232">
        <v>3</v>
      </c>
      <c r="H19" s="232"/>
      <c r="I19" s="232">
        <v>11</v>
      </c>
      <c r="J19" s="232"/>
      <c r="K19" s="233">
        <v>20</v>
      </c>
      <c r="L19" s="128"/>
      <c r="M19" s="229" t="s">
        <v>131</v>
      </c>
      <c r="N19" s="230">
        <v>54</v>
      </c>
      <c r="O19" s="128"/>
      <c r="P19" s="128"/>
      <c r="Q19" s="128"/>
      <c r="R19" s="128"/>
      <c r="S19" s="128"/>
      <c r="T19" s="128"/>
      <c r="U19" s="128"/>
      <c r="V19" s="128"/>
      <c r="W19" s="128"/>
      <c r="X19" s="128"/>
      <c r="Y19" s="128"/>
    </row>
    <row r="20" spans="1:25" ht="21" customHeight="1">
      <c r="A20" s="228" t="s">
        <v>122</v>
      </c>
      <c r="B20" s="136"/>
      <c r="C20" s="231">
        <v>6</v>
      </c>
      <c r="D20" s="232"/>
      <c r="E20" s="232">
        <v>78</v>
      </c>
      <c r="F20" s="232"/>
      <c r="G20" s="232">
        <v>24</v>
      </c>
      <c r="H20" s="232"/>
      <c r="I20" s="232">
        <v>44</v>
      </c>
      <c r="J20" s="232"/>
      <c r="K20" s="233">
        <v>152</v>
      </c>
      <c r="L20" s="128"/>
      <c r="M20" s="229" t="s">
        <v>126</v>
      </c>
      <c r="N20" s="230">
        <v>52</v>
      </c>
      <c r="O20" s="128"/>
      <c r="P20" s="128"/>
      <c r="Q20" s="128"/>
      <c r="R20" s="128"/>
      <c r="S20" s="128"/>
      <c r="T20" s="128"/>
      <c r="U20" s="128"/>
      <c r="V20" s="128"/>
      <c r="W20" s="128"/>
      <c r="X20" s="128"/>
      <c r="Y20" s="128"/>
    </row>
    <row r="21" spans="1:25" ht="21" customHeight="1">
      <c r="A21" s="228" t="s">
        <v>118</v>
      </c>
      <c r="B21" s="136"/>
      <c r="C21" s="231">
        <v>1</v>
      </c>
      <c r="D21" s="232"/>
      <c r="E21" s="232">
        <v>19</v>
      </c>
      <c r="F21" s="232"/>
      <c r="G21" s="232">
        <v>262</v>
      </c>
      <c r="H21" s="232"/>
      <c r="I21" s="232">
        <v>239</v>
      </c>
      <c r="J21" s="232"/>
      <c r="K21" s="233">
        <v>521</v>
      </c>
      <c r="L21" s="128"/>
      <c r="M21" s="229" t="s">
        <v>129</v>
      </c>
      <c r="N21" s="230">
        <v>50</v>
      </c>
      <c r="O21" s="128"/>
      <c r="P21" s="128"/>
      <c r="Q21" s="128"/>
      <c r="R21" s="128"/>
      <c r="S21" s="128"/>
      <c r="T21" s="128"/>
      <c r="U21" s="128"/>
      <c r="V21" s="128"/>
      <c r="W21" s="128"/>
      <c r="X21" s="128"/>
      <c r="Y21" s="128"/>
    </row>
    <row r="22" spans="1:25" ht="21" customHeight="1">
      <c r="A22" s="228" t="s">
        <v>119</v>
      </c>
      <c r="B22" s="136"/>
      <c r="C22" s="231">
        <v>5</v>
      </c>
      <c r="D22" s="232"/>
      <c r="E22" s="232">
        <v>10</v>
      </c>
      <c r="F22" s="232"/>
      <c r="G22" s="232">
        <v>6</v>
      </c>
      <c r="H22" s="232"/>
      <c r="I22" s="232">
        <v>24</v>
      </c>
      <c r="J22" s="232"/>
      <c r="K22" s="233">
        <v>45</v>
      </c>
      <c r="L22" s="128"/>
      <c r="M22" s="229" t="s">
        <v>119</v>
      </c>
      <c r="N22" s="230">
        <v>45</v>
      </c>
      <c r="O22" s="128"/>
      <c r="P22" s="128"/>
      <c r="Q22" s="128"/>
      <c r="R22" s="128"/>
      <c r="S22" s="128"/>
      <c r="T22" s="128"/>
      <c r="U22" s="128"/>
      <c r="V22" s="128"/>
      <c r="W22" s="128"/>
      <c r="X22" s="128"/>
      <c r="Y22" s="128"/>
    </row>
    <row r="23" spans="1:25" ht="21" customHeight="1">
      <c r="A23" s="228" t="s">
        <v>120</v>
      </c>
      <c r="B23" s="136"/>
      <c r="C23" s="231"/>
      <c r="D23" s="232"/>
      <c r="E23" s="232">
        <v>2</v>
      </c>
      <c r="F23" s="232"/>
      <c r="G23" s="232">
        <v>6</v>
      </c>
      <c r="H23" s="232"/>
      <c r="I23" s="232">
        <v>9</v>
      </c>
      <c r="J23" s="232"/>
      <c r="K23" s="233">
        <v>17</v>
      </c>
      <c r="L23" s="128"/>
      <c r="M23" s="229" t="s">
        <v>108</v>
      </c>
      <c r="N23" s="230">
        <v>31</v>
      </c>
      <c r="O23" s="128"/>
      <c r="P23" s="128"/>
      <c r="Q23" s="128"/>
      <c r="R23" s="128"/>
      <c r="S23" s="128"/>
      <c r="T23" s="128"/>
      <c r="U23" s="128"/>
      <c r="V23" s="128"/>
      <c r="W23" s="128"/>
      <c r="X23" s="128"/>
      <c r="Y23" s="128"/>
    </row>
    <row r="24" spans="1:25" ht="21" customHeight="1">
      <c r="A24" s="228" t="s">
        <v>121</v>
      </c>
      <c r="B24" s="136"/>
      <c r="C24" s="231">
        <v>9</v>
      </c>
      <c r="D24" s="232"/>
      <c r="E24" s="232">
        <v>11</v>
      </c>
      <c r="F24" s="232"/>
      <c r="G24" s="232">
        <v>84</v>
      </c>
      <c r="H24" s="232"/>
      <c r="I24" s="232">
        <v>62</v>
      </c>
      <c r="J24" s="232"/>
      <c r="K24" s="233">
        <v>166</v>
      </c>
      <c r="L24" s="128"/>
      <c r="M24" s="229" t="s">
        <v>132</v>
      </c>
      <c r="N24" s="230">
        <v>29</v>
      </c>
      <c r="O24" s="128"/>
      <c r="P24" s="128"/>
      <c r="Q24" s="128"/>
      <c r="R24" s="128"/>
      <c r="S24" s="128"/>
      <c r="T24" s="128"/>
      <c r="U24" s="128"/>
      <c r="V24" s="128"/>
      <c r="W24" s="128"/>
      <c r="X24" s="128"/>
      <c r="Y24" s="128"/>
    </row>
    <row r="25" spans="1:25" ht="21" customHeight="1">
      <c r="A25" s="228" t="s">
        <v>123</v>
      </c>
      <c r="B25" s="136"/>
      <c r="C25" s="231">
        <v>1</v>
      </c>
      <c r="D25" s="232"/>
      <c r="E25" s="232">
        <v>10</v>
      </c>
      <c r="F25" s="232"/>
      <c r="G25" s="232">
        <v>34</v>
      </c>
      <c r="H25" s="232"/>
      <c r="I25" s="232">
        <v>52</v>
      </c>
      <c r="J25" s="232"/>
      <c r="K25" s="233">
        <v>97</v>
      </c>
      <c r="L25" s="128"/>
      <c r="M25" s="229" t="s">
        <v>510</v>
      </c>
      <c r="N25" s="230">
        <v>27</v>
      </c>
      <c r="O25" s="128"/>
      <c r="P25" s="128"/>
      <c r="Q25" s="128"/>
      <c r="R25" s="128"/>
      <c r="S25" s="128"/>
      <c r="T25" s="128"/>
      <c r="U25" s="128"/>
      <c r="V25" s="128"/>
      <c r="W25" s="128"/>
      <c r="X25" s="128"/>
      <c r="Y25" s="128"/>
    </row>
    <row r="26" spans="1:25" ht="21" customHeight="1">
      <c r="A26" s="228" t="s">
        <v>124</v>
      </c>
      <c r="B26" s="136"/>
      <c r="C26" s="231">
        <v>1</v>
      </c>
      <c r="D26" s="232"/>
      <c r="E26" s="232">
        <v>2</v>
      </c>
      <c r="F26" s="232"/>
      <c r="G26" s="232">
        <v>7</v>
      </c>
      <c r="H26" s="232"/>
      <c r="I26" s="232">
        <v>6</v>
      </c>
      <c r="J26" s="232"/>
      <c r="K26" s="233">
        <v>16</v>
      </c>
      <c r="L26" s="128"/>
      <c r="M26" s="229" t="s">
        <v>134</v>
      </c>
      <c r="N26" s="230">
        <v>24</v>
      </c>
      <c r="O26" s="128"/>
      <c r="P26" s="128"/>
      <c r="Q26" s="128"/>
      <c r="R26" s="128"/>
      <c r="S26" s="128"/>
      <c r="T26" s="128"/>
      <c r="U26" s="128"/>
      <c r="V26" s="128"/>
      <c r="W26" s="128"/>
      <c r="X26" s="128"/>
      <c r="Y26" s="128"/>
    </row>
    <row r="27" spans="1:25" ht="21" customHeight="1">
      <c r="A27" s="228" t="s">
        <v>125</v>
      </c>
      <c r="B27" s="136"/>
      <c r="C27" s="231">
        <v>6</v>
      </c>
      <c r="D27" s="232"/>
      <c r="E27" s="232">
        <v>4</v>
      </c>
      <c r="F27" s="232"/>
      <c r="G27" s="232">
        <v>3</v>
      </c>
      <c r="H27" s="232"/>
      <c r="I27" s="232">
        <v>4</v>
      </c>
      <c r="J27" s="232"/>
      <c r="K27" s="233">
        <v>17</v>
      </c>
      <c r="L27" s="128"/>
      <c r="M27" s="229" t="s">
        <v>113</v>
      </c>
      <c r="N27" s="230">
        <v>20</v>
      </c>
      <c r="O27" s="128"/>
      <c r="P27" s="128"/>
      <c r="Q27" s="128"/>
      <c r="R27" s="128"/>
      <c r="S27" s="128"/>
      <c r="T27" s="128"/>
      <c r="U27" s="128"/>
      <c r="V27" s="128"/>
      <c r="W27" s="128"/>
      <c r="X27" s="128"/>
      <c r="Y27" s="128"/>
    </row>
    <row r="28" spans="1:25" ht="21" customHeight="1">
      <c r="A28" s="228" t="s">
        <v>126</v>
      </c>
      <c r="B28" s="136"/>
      <c r="C28" s="231">
        <v>6</v>
      </c>
      <c r="D28" s="232"/>
      <c r="E28" s="232">
        <v>38</v>
      </c>
      <c r="F28" s="232"/>
      <c r="G28" s="232">
        <v>3</v>
      </c>
      <c r="H28" s="232"/>
      <c r="I28" s="232">
        <v>5</v>
      </c>
      <c r="J28" s="232"/>
      <c r="K28" s="233">
        <v>52</v>
      </c>
      <c r="L28" s="128"/>
      <c r="M28" s="229" t="s">
        <v>117</v>
      </c>
      <c r="N28" s="230">
        <v>20</v>
      </c>
      <c r="O28" s="128"/>
      <c r="P28" s="128"/>
      <c r="Q28" s="128"/>
      <c r="R28" s="128"/>
      <c r="S28" s="128"/>
      <c r="T28" s="128"/>
      <c r="U28" s="128"/>
      <c r="V28" s="128"/>
      <c r="W28" s="128"/>
      <c r="X28" s="128"/>
      <c r="Y28" s="128"/>
    </row>
    <row r="29" spans="1:25" ht="21" customHeight="1">
      <c r="A29" s="228" t="s">
        <v>127</v>
      </c>
      <c r="B29" s="136"/>
      <c r="C29" s="231">
        <v>1</v>
      </c>
      <c r="D29" s="232"/>
      <c r="E29" s="232">
        <v>3</v>
      </c>
      <c r="F29" s="232"/>
      <c r="G29" s="232">
        <v>5</v>
      </c>
      <c r="H29" s="232"/>
      <c r="I29" s="232">
        <v>4</v>
      </c>
      <c r="J29" s="232"/>
      <c r="K29" s="233">
        <v>13</v>
      </c>
      <c r="L29" s="128"/>
      <c r="M29" s="229" t="s">
        <v>112</v>
      </c>
      <c r="N29" s="230">
        <v>19</v>
      </c>
      <c r="O29" s="128"/>
      <c r="P29" s="128"/>
      <c r="Q29" s="128"/>
      <c r="R29" s="128"/>
      <c r="S29" s="128"/>
      <c r="T29" s="128"/>
      <c r="U29" s="128"/>
      <c r="V29" s="128"/>
      <c r="W29" s="128"/>
      <c r="X29" s="128"/>
      <c r="Y29" s="128"/>
    </row>
    <row r="30" spans="1:25" ht="21" customHeight="1">
      <c r="A30" s="228" t="s">
        <v>128</v>
      </c>
      <c r="B30" s="136"/>
      <c r="C30" s="231">
        <v>2</v>
      </c>
      <c r="D30" s="232"/>
      <c r="E30" s="232">
        <v>3</v>
      </c>
      <c r="F30" s="232"/>
      <c r="G30" s="232">
        <v>3</v>
      </c>
      <c r="H30" s="232"/>
      <c r="I30" s="232">
        <v>7</v>
      </c>
      <c r="J30" s="232"/>
      <c r="K30" s="233">
        <v>15</v>
      </c>
      <c r="L30" s="128"/>
      <c r="M30" s="229" t="s">
        <v>120</v>
      </c>
      <c r="N30" s="230">
        <v>17</v>
      </c>
      <c r="O30" s="128"/>
      <c r="P30" s="128"/>
      <c r="Q30" s="128"/>
      <c r="R30" s="128"/>
      <c r="S30" s="128"/>
      <c r="T30" s="128"/>
      <c r="U30" s="128"/>
      <c r="V30" s="128"/>
      <c r="W30" s="128"/>
      <c r="X30" s="128"/>
      <c r="Y30" s="128"/>
    </row>
    <row r="31" spans="1:25" ht="21" customHeight="1">
      <c r="A31" s="228" t="s">
        <v>129</v>
      </c>
      <c r="B31" s="136"/>
      <c r="C31" s="231"/>
      <c r="D31" s="232"/>
      <c r="E31" s="232">
        <v>1</v>
      </c>
      <c r="F31" s="232"/>
      <c r="G31" s="232">
        <v>11</v>
      </c>
      <c r="H31" s="232"/>
      <c r="I31" s="232">
        <v>38</v>
      </c>
      <c r="J31" s="232"/>
      <c r="K31" s="233">
        <v>50</v>
      </c>
      <c r="L31" s="128"/>
      <c r="M31" s="229" t="s">
        <v>125</v>
      </c>
      <c r="N31" s="230">
        <v>17</v>
      </c>
      <c r="O31" s="128"/>
      <c r="P31" s="128"/>
      <c r="Q31" s="128"/>
      <c r="R31" s="128"/>
      <c r="S31" s="128"/>
      <c r="T31" s="128"/>
      <c r="U31" s="128"/>
      <c r="V31" s="128"/>
      <c r="W31" s="128"/>
      <c r="X31" s="128"/>
      <c r="Y31" s="128"/>
    </row>
    <row r="32" spans="1:25" ht="21" customHeight="1">
      <c r="A32" s="228" t="s">
        <v>130</v>
      </c>
      <c r="B32" s="136"/>
      <c r="C32" s="231">
        <v>1</v>
      </c>
      <c r="D32" s="232"/>
      <c r="E32" s="232">
        <v>2</v>
      </c>
      <c r="F32" s="232"/>
      <c r="G32" s="232">
        <v>2</v>
      </c>
      <c r="H32" s="232"/>
      <c r="I32" s="232">
        <v>2</v>
      </c>
      <c r="J32" s="232"/>
      <c r="K32" s="233">
        <v>7</v>
      </c>
      <c r="L32" s="128"/>
      <c r="M32" s="229" t="s">
        <v>124</v>
      </c>
      <c r="N32" s="230">
        <v>16</v>
      </c>
      <c r="O32" s="128"/>
      <c r="P32" s="128"/>
      <c r="Q32" s="128"/>
      <c r="R32" s="128"/>
      <c r="S32" s="128"/>
      <c r="T32" s="128"/>
      <c r="U32" s="128"/>
      <c r="V32" s="128"/>
      <c r="W32" s="128"/>
      <c r="X32" s="128"/>
      <c r="Y32" s="128"/>
    </row>
    <row r="33" spans="1:25" ht="21" customHeight="1">
      <c r="A33" s="228" t="s">
        <v>131</v>
      </c>
      <c r="B33" s="136"/>
      <c r="C33" s="231">
        <v>15</v>
      </c>
      <c r="D33" s="232"/>
      <c r="E33" s="232">
        <v>9</v>
      </c>
      <c r="F33" s="232"/>
      <c r="G33" s="232">
        <v>9</v>
      </c>
      <c r="H33" s="232"/>
      <c r="I33" s="232">
        <v>21</v>
      </c>
      <c r="J33" s="232"/>
      <c r="K33" s="233">
        <v>54</v>
      </c>
      <c r="L33" s="128"/>
      <c r="M33" s="229" t="s">
        <v>128</v>
      </c>
      <c r="N33" s="230">
        <v>15</v>
      </c>
      <c r="O33" s="128"/>
      <c r="P33" s="128"/>
      <c r="Q33" s="128"/>
      <c r="R33" s="128"/>
      <c r="S33" s="128"/>
      <c r="T33" s="128"/>
      <c r="U33" s="128"/>
      <c r="V33" s="128"/>
      <c r="W33" s="128"/>
      <c r="X33" s="128"/>
      <c r="Y33" s="128"/>
    </row>
    <row r="34" spans="1:25" ht="21" customHeight="1">
      <c r="A34" s="228" t="s">
        <v>132</v>
      </c>
      <c r="B34" s="136"/>
      <c r="C34" s="231">
        <v>1</v>
      </c>
      <c r="D34" s="232"/>
      <c r="E34" s="232">
        <v>4</v>
      </c>
      <c r="F34" s="232"/>
      <c r="G34" s="232">
        <v>13</v>
      </c>
      <c r="H34" s="232"/>
      <c r="I34" s="232">
        <v>11</v>
      </c>
      <c r="J34" s="232"/>
      <c r="K34" s="233">
        <v>29</v>
      </c>
      <c r="L34" s="128"/>
      <c r="M34" s="229" t="s">
        <v>127</v>
      </c>
      <c r="N34" s="230">
        <v>13</v>
      </c>
      <c r="O34" s="128"/>
      <c r="P34" s="128"/>
      <c r="Q34" s="128"/>
      <c r="R34" s="128"/>
      <c r="S34" s="128"/>
      <c r="T34" s="128"/>
      <c r="U34" s="128"/>
      <c r="V34" s="128"/>
      <c r="W34" s="128"/>
      <c r="X34" s="128"/>
      <c r="Y34" s="128"/>
    </row>
    <row r="35" spans="1:25" ht="21" customHeight="1">
      <c r="A35" s="228" t="s">
        <v>133</v>
      </c>
      <c r="B35" s="136"/>
      <c r="C35" s="231"/>
      <c r="D35" s="232"/>
      <c r="E35" s="232">
        <v>2</v>
      </c>
      <c r="F35" s="232"/>
      <c r="G35" s="232">
        <v>3</v>
      </c>
      <c r="H35" s="232"/>
      <c r="I35" s="232">
        <v>2</v>
      </c>
      <c r="J35" s="232"/>
      <c r="K35" s="233">
        <v>7</v>
      </c>
      <c r="L35" s="128"/>
      <c r="M35" s="229" t="s">
        <v>114</v>
      </c>
      <c r="N35" s="230">
        <v>12</v>
      </c>
      <c r="O35" s="128"/>
      <c r="P35" s="128"/>
      <c r="Q35" s="128"/>
      <c r="R35" s="128"/>
      <c r="S35" s="128"/>
      <c r="T35" s="128"/>
      <c r="U35" s="128"/>
      <c r="V35" s="128"/>
      <c r="W35" s="128"/>
      <c r="X35" s="128"/>
      <c r="Y35" s="128"/>
    </row>
    <row r="36" spans="1:25" ht="21" customHeight="1">
      <c r="A36" s="228" t="s">
        <v>134</v>
      </c>
      <c r="B36" s="136"/>
      <c r="C36" s="231">
        <v>1</v>
      </c>
      <c r="D36" s="232"/>
      <c r="E36" s="232">
        <v>7</v>
      </c>
      <c r="F36" s="232"/>
      <c r="G36" s="232">
        <v>7</v>
      </c>
      <c r="H36" s="232"/>
      <c r="I36" s="232">
        <v>9</v>
      </c>
      <c r="J36" s="232"/>
      <c r="K36" s="233">
        <v>24</v>
      </c>
      <c r="L36" s="128"/>
      <c r="M36" s="229" t="s">
        <v>138</v>
      </c>
      <c r="N36" s="230">
        <v>10</v>
      </c>
      <c r="O36" s="128"/>
      <c r="P36" s="128"/>
      <c r="Q36" s="128"/>
      <c r="R36" s="128"/>
      <c r="S36" s="128"/>
      <c r="T36" s="128"/>
      <c r="U36" s="128"/>
      <c r="V36" s="128"/>
      <c r="W36" s="128"/>
      <c r="X36" s="128"/>
      <c r="Y36" s="128"/>
    </row>
    <row r="37" spans="1:25" ht="21" customHeight="1">
      <c r="A37" s="228" t="s">
        <v>135</v>
      </c>
      <c r="B37" s="136"/>
      <c r="C37" s="231">
        <v>11</v>
      </c>
      <c r="D37" s="232"/>
      <c r="E37" s="232">
        <v>8</v>
      </c>
      <c r="F37" s="232"/>
      <c r="G37" s="232">
        <v>39</v>
      </c>
      <c r="H37" s="232"/>
      <c r="I37" s="232">
        <v>60</v>
      </c>
      <c r="J37" s="232"/>
      <c r="K37" s="233">
        <v>118</v>
      </c>
      <c r="L37" s="128"/>
      <c r="M37" s="229" t="s">
        <v>109</v>
      </c>
      <c r="N37" s="230">
        <v>9</v>
      </c>
      <c r="O37" s="128"/>
      <c r="P37" s="128"/>
      <c r="Q37" s="128"/>
      <c r="R37" s="128"/>
      <c r="S37" s="128"/>
      <c r="T37" s="128"/>
      <c r="U37" s="128"/>
      <c r="V37" s="128"/>
      <c r="W37" s="128"/>
      <c r="X37" s="128"/>
      <c r="Y37" s="128"/>
    </row>
    <row r="38" spans="1:25" ht="21" customHeight="1">
      <c r="A38" s="228" t="s">
        <v>136</v>
      </c>
      <c r="B38" s="136"/>
      <c r="C38" s="231"/>
      <c r="D38" s="232"/>
      <c r="E38" s="232">
        <v>2</v>
      </c>
      <c r="F38" s="232"/>
      <c r="G38" s="232">
        <v>3</v>
      </c>
      <c r="H38" s="232"/>
      <c r="I38" s="232">
        <v>4</v>
      </c>
      <c r="J38" s="232"/>
      <c r="K38" s="233">
        <v>9</v>
      </c>
      <c r="L38" s="128"/>
      <c r="M38" s="229" t="s">
        <v>136</v>
      </c>
      <c r="N38" s="230">
        <v>9</v>
      </c>
      <c r="O38" s="128"/>
      <c r="P38" s="128"/>
      <c r="Q38" s="128"/>
      <c r="R38" s="128"/>
      <c r="S38" s="128"/>
      <c r="T38" s="128"/>
      <c r="U38" s="128"/>
      <c r="V38" s="128"/>
      <c r="W38" s="128"/>
      <c r="X38" s="128"/>
      <c r="Y38" s="128"/>
    </row>
    <row r="39" spans="1:25" ht="21" customHeight="1">
      <c r="A39" s="228" t="s">
        <v>137</v>
      </c>
      <c r="B39" s="136"/>
      <c r="C39" s="231">
        <v>14</v>
      </c>
      <c r="D39" s="232"/>
      <c r="E39" s="232">
        <v>25</v>
      </c>
      <c r="F39" s="232"/>
      <c r="G39" s="232">
        <v>23</v>
      </c>
      <c r="H39" s="232"/>
      <c r="I39" s="232">
        <v>21</v>
      </c>
      <c r="J39" s="232"/>
      <c r="K39" s="233">
        <v>83</v>
      </c>
      <c r="L39" s="128"/>
      <c r="M39" s="229" t="s">
        <v>130</v>
      </c>
      <c r="N39" s="230">
        <v>7</v>
      </c>
      <c r="O39" s="128"/>
      <c r="P39" s="128"/>
      <c r="Q39" s="128"/>
      <c r="R39" s="128"/>
      <c r="S39" s="128"/>
      <c r="T39" s="128"/>
      <c r="U39" s="128"/>
      <c r="V39" s="128"/>
      <c r="W39" s="128"/>
      <c r="X39" s="128"/>
      <c r="Y39" s="128"/>
    </row>
    <row r="40" spans="1:25" ht="21" customHeight="1">
      <c r="A40" s="228" t="s">
        <v>138</v>
      </c>
      <c r="B40" s="136"/>
      <c r="C40" s="231">
        <v>2</v>
      </c>
      <c r="D40" s="232"/>
      <c r="E40" s="232">
        <v>4</v>
      </c>
      <c r="F40" s="232"/>
      <c r="G40" s="232"/>
      <c r="H40" s="232"/>
      <c r="I40" s="232">
        <v>4</v>
      </c>
      <c r="J40" s="232"/>
      <c r="K40" s="233">
        <v>10</v>
      </c>
      <c r="L40" s="128"/>
      <c r="M40" s="229" t="s">
        <v>133</v>
      </c>
      <c r="N40" s="230">
        <v>7</v>
      </c>
      <c r="O40" s="128"/>
      <c r="P40" s="128"/>
      <c r="Q40" s="128"/>
      <c r="R40" s="128"/>
      <c r="S40" s="128"/>
      <c r="T40" s="128"/>
      <c r="U40" s="128"/>
      <c r="V40" s="128"/>
      <c r="W40" s="128"/>
      <c r="X40" s="128"/>
      <c r="Y40" s="128"/>
    </row>
    <row r="41" spans="1:25" ht="21" customHeight="1">
      <c r="A41" s="228" t="s">
        <v>139</v>
      </c>
      <c r="B41" s="136"/>
      <c r="C41" s="231">
        <v>2</v>
      </c>
      <c r="D41" s="232"/>
      <c r="E41" s="232">
        <v>31</v>
      </c>
      <c r="F41" s="232"/>
      <c r="G41" s="232">
        <v>4</v>
      </c>
      <c r="H41" s="232"/>
      <c r="I41" s="232">
        <v>27</v>
      </c>
      <c r="J41" s="232"/>
      <c r="K41" s="233">
        <v>64</v>
      </c>
      <c r="L41" s="128"/>
      <c r="M41" s="229" t="s">
        <v>111</v>
      </c>
      <c r="N41" s="230">
        <v>3</v>
      </c>
      <c r="O41" s="128"/>
      <c r="P41" s="128"/>
      <c r="Q41" s="128"/>
      <c r="R41" s="128"/>
      <c r="S41" s="128"/>
      <c r="T41" s="128"/>
      <c r="U41" s="128"/>
      <c r="V41" s="128"/>
      <c r="W41" s="128"/>
      <c r="X41" s="128"/>
      <c r="Y41" s="128"/>
    </row>
    <row r="42" spans="1:25" ht="21" customHeight="1">
      <c r="A42" s="228" t="s">
        <v>510</v>
      </c>
      <c r="B42" s="136"/>
      <c r="C42" s="231">
        <v>4</v>
      </c>
      <c r="D42" s="232"/>
      <c r="E42" s="232">
        <v>5</v>
      </c>
      <c r="F42" s="232"/>
      <c r="G42" s="232">
        <v>9</v>
      </c>
      <c r="H42" s="232"/>
      <c r="I42" s="232">
        <v>9</v>
      </c>
      <c r="J42" s="232"/>
      <c r="K42" s="233">
        <v>27</v>
      </c>
      <c r="L42" s="128"/>
      <c r="M42" s="229" t="s">
        <v>110</v>
      </c>
      <c r="N42" s="230">
        <v>1</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100</v>
      </c>
      <c r="D44" s="236">
        <v>0</v>
      </c>
      <c r="E44" s="236">
        <v>362</v>
      </c>
      <c r="F44" s="236">
        <v>0</v>
      </c>
      <c r="G44" s="236">
        <v>661</v>
      </c>
      <c r="H44" s="236">
        <v>0</v>
      </c>
      <c r="I44" s="236">
        <v>811</v>
      </c>
      <c r="J44" s="236">
        <v>0</v>
      </c>
      <c r="K44" s="237">
        <v>1934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9210-62C0-49AB-B143-B46A0A17AA42}">
  <sheetPr>
    <pageSetUpPr fitToPage="1"/>
  </sheetPr>
  <dimension ref="A1:Y51"/>
  <sheetViews>
    <sheetView view="pageBreakPreview" zoomScale="60" zoomScaleNormal="100" workbookViewId="0">
      <selection activeCell="AD37" sqref="AD37"/>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147</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9</v>
      </c>
      <c r="F10" s="232"/>
      <c r="G10" s="232">
        <v>3</v>
      </c>
      <c r="H10" s="232"/>
      <c r="I10" s="232">
        <v>5</v>
      </c>
      <c r="J10" s="232"/>
      <c r="K10" s="233">
        <v>17</v>
      </c>
      <c r="L10" s="128"/>
      <c r="M10" s="229" t="s">
        <v>127</v>
      </c>
      <c r="N10" s="230">
        <v>307</v>
      </c>
      <c r="O10" s="128"/>
      <c r="P10" s="128"/>
      <c r="Q10" s="128"/>
      <c r="R10" s="128"/>
      <c r="S10" s="128"/>
      <c r="T10" s="128"/>
      <c r="U10" s="128"/>
      <c r="V10" s="128"/>
      <c r="W10" s="128"/>
      <c r="X10" s="128"/>
      <c r="Y10" s="128"/>
    </row>
    <row r="11" spans="1:25" ht="21" customHeight="1">
      <c r="A11" s="228" t="s">
        <v>109</v>
      </c>
      <c r="B11" s="136"/>
      <c r="C11" s="231">
        <v>4</v>
      </c>
      <c r="D11" s="232"/>
      <c r="E11" s="232">
        <v>11</v>
      </c>
      <c r="F11" s="232"/>
      <c r="G11" s="232">
        <v>4</v>
      </c>
      <c r="H11" s="232"/>
      <c r="I11" s="232">
        <v>3</v>
      </c>
      <c r="J11" s="232"/>
      <c r="K11" s="233">
        <v>22</v>
      </c>
      <c r="L11" s="128"/>
      <c r="M11" s="229" t="s">
        <v>137</v>
      </c>
      <c r="N11" s="230">
        <v>297</v>
      </c>
      <c r="O11" s="128"/>
      <c r="P11" s="128"/>
      <c r="Q11" s="128"/>
      <c r="R11" s="128"/>
      <c r="S11" s="128"/>
      <c r="T11" s="128"/>
      <c r="U11" s="128"/>
      <c r="V11" s="128"/>
      <c r="W11" s="128"/>
      <c r="X11" s="128"/>
      <c r="Y11" s="128"/>
    </row>
    <row r="12" spans="1:25" ht="21" customHeight="1">
      <c r="A12" s="228" t="s">
        <v>110</v>
      </c>
      <c r="B12" s="136"/>
      <c r="C12" s="231">
        <v>1</v>
      </c>
      <c r="D12" s="232"/>
      <c r="E12" s="232">
        <v>1</v>
      </c>
      <c r="F12" s="232"/>
      <c r="G12" s="232"/>
      <c r="H12" s="232"/>
      <c r="I12" s="232">
        <v>1</v>
      </c>
      <c r="J12" s="232"/>
      <c r="K12" s="233">
        <v>3</v>
      </c>
      <c r="L12" s="128"/>
      <c r="M12" s="229" t="s">
        <v>116</v>
      </c>
      <c r="N12" s="230">
        <v>207</v>
      </c>
      <c r="O12" s="128"/>
      <c r="P12" s="128"/>
      <c r="Q12" s="128"/>
      <c r="R12" s="128"/>
      <c r="S12" s="128"/>
      <c r="T12" s="128"/>
      <c r="U12" s="128"/>
      <c r="V12" s="128"/>
      <c r="W12" s="128"/>
      <c r="X12" s="128"/>
      <c r="Y12" s="128"/>
    </row>
    <row r="13" spans="1:25" ht="21" customHeight="1">
      <c r="A13" s="228" t="s">
        <v>111</v>
      </c>
      <c r="B13" s="136"/>
      <c r="C13" s="231">
        <v>1</v>
      </c>
      <c r="D13" s="232"/>
      <c r="E13" s="232">
        <v>8</v>
      </c>
      <c r="F13" s="232"/>
      <c r="G13" s="232">
        <v>2</v>
      </c>
      <c r="H13" s="232"/>
      <c r="I13" s="232">
        <v>2</v>
      </c>
      <c r="J13" s="232"/>
      <c r="K13" s="233">
        <v>13</v>
      </c>
      <c r="L13" s="128"/>
      <c r="M13" s="229" t="s">
        <v>119</v>
      </c>
      <c r="N13" s="230">
        <v>162</v>
      </c>
      <c r="O13" s="128"/>
      <c r="P13" s="128"/>
      <c r="Q13" s="128"/>
      <c r="R13" s="128"/>
      <c r="S13" s="128"/>
      <c r="T13" s="128"/>
      <c r="U13" s="128"/>
      <c r="V13" s="128"/>
      <c r="W13" s="128"/>
      <c r="X13" s="128"/>
      <c r="Y13" s="128"/>
    </row>
    <row r="14" spans="1:25" ht="21" customHeight="1">
      <c r="A14" s="228" t="s">
        <v>114</v>
      </c>
      <c r="B14" s="136"/>
      <c r="C14" s="231">
        <v>7</v>
      </c>
      <c r="D14" s="232"/>
      <c r="E14" s="232">
        <v>25</v>
      </c>
      <c r="F14" s="232"/>
      <c r="G14" s="232">
        <v>19</v>
      </c>
      <c r="H14" s="232"/>
      <c r="I14" s="232">
        <v>6</v>
      </c>
      <c r="J14" s="232"/>
      <c r="K14" s="233">
        <v>57</v>
      </c>
      <c r="L14" s="128"/>
      <c r="M14" s="229" t="s">
        <v>118</v>
      </c>
      <c r="N14" s="230">
        <v>161</v>
      </c>
      <c r="O14" s="128"/>
      <c r="P14" s="128"/>
      <c r="Q14" s="128"/>
      <c r="R14" s="128"/>
      <c r="S14" s="128"/>
      <c r="T14" s="128"/>
      <c r="U14" s="128"/>
      <c r="V14" s="128"/>
      <c r="W14" s="128"/>
      <c r="X14" s="128"/>
      <c r="Y14" s="128"/>
    </row>
    <row r="15" spans="1:25" ht="21" customHeight="1">
      <c r="A15" s="228" t="s">
        <v>115</v>
      </c>
      <c r="B15" s="136"/>
      <c r="C15" s="231"/>
      <c r="D15" s="232"/>
      <c r="E15" s="232">
        <v>21</v>
      </c>
      <c r="F15" s="232"/>
      <c r="G15" s="232">
        <v>5</v>
      </c>
      <c r="H15" s="232"/>
      <c r="I15" s="232">
        <v>10</v>
      </c>
      <c r="J15" s="232"/>
      <c r="K15" s="233">
        <v>36</v>
      </c>
      <c r="L15" s="128"/>
      <c r="M15" s="229" t="s">
        <v>122</v>
      </c>
      <c r="N15" s="230">
        <v>148</v>
      </c>
      <c r="O15" s="128"/>
      <c r="P15" s="128"/>
      <c r="Q15" s="128"/>
      <c r="R15" s="128"/>
      <c r="S15" s="128"/>
      <c r="T15" s="128"/>
      <c r="U15" s="128"/>
      <c r="V15" s="128"/>
      <c r="W15" s="128"/>
      <c r="X15" s="128"/>
      <c r="Y15" s="128"/>
    </row>
    <row r="16" spans="1:25" ht="21" customHeight="1">
      <c r="A16" s="228" t="s">
        <v>116</v>
      </c>
      <c r="B16" s="136"/>
      <c r="C16" s="231">
        <v>9</v>
      </c>
      <c r="D16" s="232"/>
      <c r="E16" s="232">
        <v>128</v>
      </c>
      <c r="F16" s="232"/>
      <c r="G16" s="232">
        <v>42</v>
      </c>
      <c r="H16" s="232"/>
      <c r="I16" s="232">
        <v>28</v>
      </c>
      <c r="J16" s="232"/>
      <c r="K16" s="233">
        <v>207</v>
      </c>
      <c r="L16" s="128"/>
      <c r="M16" s="229" t="s">
        <v>135</v>
      </c>
      <c r="N16" s="230">
        <v>97</v>
      </c>
      <c r="O16" s="128"/>
      <c r="P16" s="128"/>
      <c r="Q16" s="128"/>
      <c r="R16" s="128"/>
      <c r="S16" s="128"/>
      <c r="T16" s="128"/>
      <c r="U16" s="128"/>
      <c r="V16" s="128"/>
      <c r="W16" s="128"/>
      <c r="X16" s="128"/>
      <c r="Y16" s="128"/>
    </row>
    <row r="17" spans="1:25" ht="21" customHeight="1">
      <c r="A17" s="228" t="s">
        <v>112</v>
      </c>
      <c r="B17" s="136"/>
      <c r="C17" s="231">
        <v>3</v>
      </c>
      <c r="D17" s="232"/>
      <c r="E17" s="232">
        <v>10</v>
      </c>
      <c r="F17" s="232"/>
      <c r="G17" s="232">
        <v>4</v>
      </c>
      <c r="H17" s="232"/>
      <c r="I17" s="232">
        <v>5</v>
      </c>
      <c r="J17" s="232"/>
      <c r="K17" s="233">
        <v>22</v>
      </c>
      <c r="L17" s="128"/>
      <c r="M17" s="229" t="s">
        <v>139</v>
      </c>
      <c r="N17" s="230">
        <v>95</v>
      </c>
      <c r="O17" s="128"/>
      <c r="P17" s="128"/>
      <c r="Q17" s="128"/>
      <c r="R17" s="128"/>
      <c r="S17" s="128"/>
      <c r="T17" s="128"/>
      <c r="U17" s="128"/>
      <c r="V17" s="128"/>
      <c r="W17" s="128"/>
      <c r="X17" s="128"/>
      <c r="Y17" s="128"/>
    </row>
    <row r="18" spans="1:25" ht="21" customHeight="1">
      <c r="A18" s="228" t="s">
        <v>113</v>
      </c>
      <c r="B18" s="136"/>
      <c r="C18" s="231"/>
      <c r="D18" s="232"/>
      <c r="E18" s="232">
        <v>2</v>
      </c>
      <c r="F18" s="232"/>
      <c r="G18" s="232"/>
      <c r="H18" s="232"/>
      <c r="I18" s="232">
        <v>1</v>
      </c>
      <c r="J18" s="232"/>
      <c r="K18" s="233">
        <v>3</v>
      </c>
      <c r="L18" s="128"/>
      <c r="M18" s="229" t="s">
        <v>126</v>
      </c>
      <c r="N18" s="230">
        <v>89</v>
      </c>
      <c r="O18" s="128"/>
      <c r="P18" s="128"/>
      <c r="Q18" s="128"/>
      <c r="R18" s="128"/>
      <c r="S18" s="128"/>
      <c r="T18" s="128"/>
      <c r="U18" s="128"/>
      <c r="V18" s="128"/>
      <c r="W18" s="128"/>
      <c r="X18" s="128"/>
      <c r="Y18" s="128"/>
    </row>
    <row r="19" spans="1:25" ht="21" customHeight="1">
      <c r="A19" s="228" t="s">
        <v>117</v>
      </c>
      <c r="B19" s="136"/>
      <c r="C19" s="231"/>
      <c r="D19" s="232"/>
      <c r="E19" s="232">
        <v>6</v>
      </c>
      <c r="F19" s="232"/>
      <c r="G19" s="232">
        <v>3</v>
      </c>
      <c r="H19" s="232"/>
      <c r="I19" s="232">
        <v>3</v>
      </c>
      <c r="J19" s="232"/>
      <c r="K19" s="233">
        <v>12</v>
      </c>
      <c r="L19" s="128"/>
      <c r="M19" s="229" t="s">
        <v>128</v>
      </c>
      <c r="N19" s="230">
        <v>88</v>
      </c>
      <c r="O19" s="128"/>
      <c r="P19" s="128"/>
      <c r="Q19" s="128"/>
      <c r="R19" s="128"/>
      <c r="S19" s="128"/>
      <c r="T19" s="128"/>
      <c r="U19" s="128"/>
      <c r="V19" s="128"/>
      <c r="W19" s="128"/>
      <c r="X19" s="128"/>
      <c r="Y19" s="128"/>
    </row>
    <row r="20" spans="1:25" ht="21" customHeight="1">
      <c r="A20" s="228" t="s">
        <v>122</v>
      </c>
      <c r="B20" s="136"/>
      <c r="C20" s="231">
        <v>9</v>
      </c>
      <c r="D20" s="232"/>
      <c r="E20" s="232">
        <v>109</v>
      </c>
      <c r="F20" s="232"/>
      <c r="G20" s="232">
        <v>14</v>
      </c>
      <c r="H20" s="232"/>
      <c r="I20" s="232">
        <v>16</v>
      </c>
      <c r="J20" s="232"/>
      <c r="K20" s="233">
        <v>148</v>
      </c>
      <c r="L20" s="128"/>
      <c r="M20" s="229" t="s">
        <v>121</v>
      </c>
      <c r="N20" s="230">
        <v>66</v>
      </c>
      <c r="O20" s="128"/>
      <c r="P20" s="128"/>
      <c r="Q20" s="128"/>
      <c r="R20" s="128"/>
      <c r="S20" s="128"/>
      <c r="T20" s="128"/>
      <c r="U20" s="128"/>
      <c r="V20" s="128"/>
      <c r="W20" s="128"/>
      <c r="X20" s="128"/>
      <c r="Y20" s="128"/>
    </row>
    <row r="21" spans="1:25" ht="21" customHeight="1">
      <c r="A21" s="228" t="s">
        <v>118</v>
      </c>
      <c r="B21" s="136"/>
      <c r="C21" s="231">
        <v>13</v>
      </c>
      <c r="D21" s="232"/>
      <c r="E21" s="232">
        <v>135</v>
      </c>
      <c r="F21" s="232"/>
      <c r="G21" s="232">
        <v>3</v>
      </c>
      <c r="H21" s="232"/>
      <c r="I21" s="232">
        <v>10</v>
      </c>
      <c r="J21" s="232"/>
      <c r="K21" s="233">
        <v>161</v>
      </c>
      <c r="L21" s="128"/>
      <c r="M21" s="229" t="s">
        <v>123</v>
      </c>
      <c r="N21" s="230">
        <v>59</v>
      </c>
      <c r="O21" s="128"/>
      <c r="P21" s="128"/>
      <c r="Q21" s="128"/>
      <c r="R21" s="128"/>
      <c r="S21" s="128"/>
      <c r="T21" s="128"/>
      <c r="U21" s="128"/>
      <c r="V21" s="128"/>
      <c r="W21" s="128"/>
      <c r="X21" s="128"/>
      <c r="Y21" s="128"/>
    </row>
    <row r="22" spans="1:25" ht="21" customHeight="1">
      <c r="A22" s="228" t="s">
        <v>119</v>
      </c>
      <c r="B22" s="136"/>
      <c r="C22" s="231">
        <v>36</v>
      </c>
      <c r="D22" s="232"/>
      <c r="E22" s="232">
        <v>48</v>
      </c>
      <c r="F22" s="232"/>
      <c r="G22" s="232">
        <v>28</v>
      </c>
      <c r="H22" s="232"/>
      <c r="I22" s="232">
        <v>50</v>
      </c>
      <c r="J22" s="232"/>
      <c r="K22" s="233">
        <v>162</v>
      </c>
      <c r="L22" s="128"/>
      <c r="M22" s="229" t="s">
        <v>134</v>
      </c>
      <c r="N22" s="230">
        <v>59</v>
      </c>
      <c r="O22" s="128"/>
      <c r="P22" s="128"/>
      <c r="Q22" s="128"/>
      <c r="R22" s="128"/>
      <c r="S22" s="128"/>
      <c r="T22" s="128"/>
      <c r="U22" s="128"/>
      <c r="V22" s="128"/>
      <c r="W22" s="128"/>
      <c r="X22" s="128"/>
      <c r="Y22" s="128"/>
    </row>
    <row r="23" spans="1:25" ht="21" customHeight="1">
      <c r="A23" s="228" t="s">
        <v>120</v>
      </c>
      <c r="B23" s="136"/>
      <c r="C23" s="231">
        <v>2</v>
      </c>
      <c r="D23" s="232"/>
      <c r="E23" s="232">
        <v>18</v>
      </c>
      <c r="F23" s="232"/>
      <c r="G23" s="232">
        <v>1</v>
      </c>
      <c r="H23" s="232"/>
      <c r="I23" s="232">
        <v>4</v>
      </c>
      <c r="J23" s="232"/>
      <c r="K23" s="233">
        <v>25</v>
      </c>
      <c r="L23" s="128"/>
      <c r="M23" s="229" t="s">
        <v>114</v>
      </c>
      <c r="N23" s="230">
        <v>57</v>
      </c>
      <c r="O23" s="128"/>
      <c r="P23" s="128"/>
      <c r="Q23" s="128"/>
      <c r="R23" s="128"/>
      <c r="S23" s="128"/>
      <c r="T23" s="128"/>
      <c r="U23" s="128"/>
      <c r="V23" s="128"/>
      <c r="W23" s="128"/>
      <c r="X23" s="128"/>
      <c r="Y23" s="128"/>
    </row>
    <row r="24" spans="1:25" ht="21" customHeight="1">
      <c r="A24" s="228" t="s">
        <v>121</v>
      </c>
      <c r="B24" s="136"/>
      <c r="C24" s="231">
        <v>16</v>
      </c>
      <c r="D24" s="232"/>
      <c r="E24" s="232">
        <v>14</v>
      </c>
      <c r="F24" s="232"/>
      <c r="G24" s="232">
        <v>15</v>
      </c>
      <c r="H24" s="232"/>
      <c r="I24" s="232">
        <v>21</v>
      </c>
      <c r="J24" s="232"/>
      <c r="K24" s="233">
        <v>66</v>
      </c>
      <c r="L24" s="128"/>
      <c r="M24" s="229" t="s">
        <v>131</v>
      </c>
      <c r="N24" s="230">
        <v>43</v>
      </c>
      <c r="O24" s="128"/>
      <c r="P24" s="128"/>
      <c r="Q24" s="128"/>
      <c r="R24" s="128"/>
      <c r="S24" s="128"/>
      <c r="T24" s="128"/>
      <c r="U24" s="128"/>
      <c r="V24" s="128"/>
      <c r="W24" s="128"/>
      <c r="X24" s="128"/>
      <c r="Y24" s="128"/>
    </row>
    <row r="25" spans="1:25" ht="21" customHeight="1">
      <c r="A25" s="228" t="s">
        <v>123</v>
      </c>
      <c r="B25" s="136"/>
      <c r="C25" s="231">
        <v>6</v>
      </c>
      <c r="D25" s="232"/>
      <c r="E25" s="232">
        <v>21</v>
      </c>
      <c r="F25" s="232"/>
      <c r="G25" s="232">
        <v>12</v>
      </c>
      <c r="H25" s="232"/>
      <c r="I25" s="232">
        <v>20</v>
      </c>
      <c r="J25" s="232"/>
      <c r="K25" s="233">
        <v>59</v>
      </c>
      <c r="L25" s="128"/>
      <c r="M25" s="229" t="s">
        <v>510</v>
      </c>
      <c r="N25" s="230">
        <v>43</v>
      </c>
      <c r="O25" s="128"/>
      <c r="P25" s="128"/>
      <c r="Q25" s="128"/>
      <c r="R25" s="128"/>
      <c r="S25" s="128"/>
      <c r="T25" s="128"/>
      <c r="U25" s="128"/>
      <c r="V25" s="128"/>
      <c r="W25" s="128"/>
      <c r="X25" s="128"/>
      <c r="Y25" s="128"/>
    </row>
    <row r="26" spans="1:25" ht="21" customHeight="1">
      <c r="A26" s="228" t="s">
        <v>124</v>
      </c>
      <c r="B26" s="136"/>
      <c r="C26" s="231">
        <v>1</v>
      </c>
      <c r="D26" s="232"/>
      <c r="E26" s="232">
        <v>4</v>
      </c>
      <c r="F26" s="232"/>
      <c r="G26" s="232">
        <v>9</v>
      </c>
      <c r="H26" s="232"/>
      <c r="I26" s="232">
        <v>9</v>
      </c>
      <c r="J26" s="232"/>
      <c r="K26" s="233">
        <v>23</v>
      </c>
      <c r="L26" s="128"/>
      <c r="M26" s="229" t="s">
        <v>132</v>
      </c>
      <c r="N26" s="230">
        <v>40</v>
      </c>
      <c r="O26" s="128"/>
      <c r="P26" s="128"/>
      <c r="Q26" s="128"/>
      <c r="R26" s="128"/>
      <c r="S26" s="128"/>
      <c r="T26" s="128"/>
      <c r="U26" s="128"/>
      <c r="V26" s="128"/>
      <c r="W26" s="128"/>
      <c r="X26" s="128"/>
      <c r="Y26" s="128"/>
    </row>
    <row r="27" spans="1:25" ht="21" customHeight="1">
      <c r="A27" s="228" t="s">
        <v>125</v>
      </c>
      <c r="B27" s="136"/>
      <c r="C27" s="231">
        <v>5</v>
      </c>
      <c r="D27" s="232"/>
      <c r="E27" s="232">
        <v>2</v>
      </c>
      <c r="F27" s="232"/>
      <c r="G27" s="232">
        <v>1</v>
      </c>
      <c r="H27" s="232"/>
      <c r="I27" s="232">
        <v>2</v>
      </c>
      <c r="J27" s="232"/>
      <c r="K27" s="233">
        <v>10</v>
      </c>
      <c r="L27" s="128"/>
      <c r="M27" s="229" t="s">
        <v>115</v>
      </c>
      <c r="N27" s="230">
        <v>36</v>
      </c>
      <c r="O27" s="128"/>
      <c r="P27" s="128"/>
      <c r="Q27" s="128"/>
      <c r="R27" s="128"/>
      <c r="S27" s="128"/>
      <c r="T27" s="128"/>
      <c r="U27" s="128"/>
      <c r="V27" s="128"/>
      <c r="W27" s="128"/>
      <c r="X27" s="128"/>
      <c r="Y27" s="128"/>
    </row>
    <row r="28" spans="1:25" ht="21" customHeight="1">
      <c r="A28" s="228" t="s">
        <v>126</v>
      </c>
      <c r="B28" s="136"/>
      <c r="C28" s="231">
        <v>15</v>
      </c>
      <c r="D28" s="232"/>
      <c r="E28" s="232">
        <v>63</v>
      </c>
      <c r="F28" s="232"/>
      <c r="G28" s="232">
        <v>2</v>
      </c>
      <c r="H28" s="232"/>
      <c r="I28" s="232">
        <v>9</v>
      </c>
      <c r="J28" s="232"/>
      <c r="K28" s="233">
        <v>89</v>
      </c>
      <c r="L28" s="128"/>
      <c r="M28" s="229" t="s">
        <v>130</v>
      </c>
      <c r="N28" s="230">
        <v>29</v>
      </c>
      <c r="O28" s="128"/>
      <c r="P28" s="128"/>
      <c r="Q28" s="128"/>
      <c r="R28" s="128"/>
      <c r="S28" s="128"/>
      <c r="T28" s="128"/>
      <c r="U28" s="128"/>
      <c r="V28" s="128"/>
      <c r="W28" s="128"/>
      <c r="X28" s="128"/>
      <c r="Y28" s="128"/>
    </row>
    <row r="29" spans="1:25" ht="21" customHeight="1">
      <c r="A29" s="228" t="s">
        <v>127</v>
      </c>
      <c r="B29" s="136"/>
      <c r="C29" s="231">
        <v>10</v>
      </c>
      <c r="D29" s="232"/>
      <c r="E29" s="232">
        <v>18</v>
      </c>
      <c r="F29" s="232"/>
      <c r="G29" s="232">
        <v>206</v>
      </c>
      <c r="H29" s="232"/>
      <c r="I29" s="232">
        <v>73</v>
      </c>
      <c r="J29" s="232"/>
      <c r="K29" s="233">
        <v>307</v>
      </c>
      <c r="L29" s="128"/>
      <c r="M29" s="229" t="s">
        <v>120</v>
      </c>
      <c r="N29" s="230">
        <v>25</v>
      </c>
      <c r="O29" s="128"/>
      <c r="P29" s="128"/>
      <c r="Q29" s="128"/>
      <c r="R29" s="128"/>
      <c r="S29" s="128"/>
      <c r="T29" s="128"/>
      <c r="U29" s="128"/>
      <c r="V29" s="128"/>
      <c r="W29" s="128"/>
      <c r="X29" s="128"/>
      <c r="Y29" s="128"/>
    </row>
    <row r="30" spans="1:25" ht="21" customHeight="1">
      <c r="A30" s="228" t="s">
        <v>128</v>
      </c>
      <c r="B30" s="136"/>
      <c r="C30" s="231">
        <v>16</v>
      </c>
      <c r="D30" s="232"/>
      <c r="E30" s="232">
        <v>35</v>
      </c>
      <c r="F30" s="232"/>
      <c r="G30" s="232">
        <v>18</v>
      </c>
      <c r="H30" s="232"/>
      <c r="I30" s="232">
        <v>19</v>
      </c>
      <c r="J30" s="232"/>
      <c r="K30" s="233">
        <v>88</v>
      </c>
      <c r="L30" s="128"/>
      <c r="M30" s="229" t="s">
        <v>124</v>
      </c>
      <c r="N30" s="230">
        <v>23</v>
      </c>
      <c r="O30" s="128"/>
      <c r="P30" s="128"/>
      <c r="Q30" s="128"/>
      <c r="R30" s="128"/>
      <c r="S30" s="128"/>
      <c r="T30" s="128"/>
      <c r="U30" s="128"/>
      <c r="V30" s="128"/>
      <c r="W30" s="128"/>
      <c r="X30" s="128"/>
      <c r="Y30" s="128"/>
    </row>
    <row r="31" spans="1:25" ht="21" customHeight="1">
      <c r="A31" s="228" t="s">
        <v>129</v>
      </c>
      <c r="B31" s="136"/>
      <c r="C31" s="231">
        <v>3</v>
      </c>
      <c r="D31" s="232"/>
      <c r="E31" s="232">
        <v>2</v>
      </c>
      <c r="F31" s="232"/>
      <c r="G31" s="232"/>
      <c r="H31" s="232"/>
      <c r="I31" s="232"/>
      <c r="J31" s="232"/>
      <c r="K31" s="233">
        <v>5</v>
      </c>
      <c r="L31" s="128"/>
      <c r="M31" s="229" t="s">
        <v>109</v>
      </c>
      <c r="N31" s="230">
        <v>22</v>
      </c>
      <c r="O31" s="128"/>
      <c r="P31" s="128"/>
      <c r="Q31" s="128"/>
      <c r="R31" s="128"/>
      <c r="S31" s="128"/>
      <c r="T31" s="128"/>
      <c r="U31" s="128"/>
      <c r="V31" s="128"/>
      <c r="W31" s="128"/>
      <c r="X31" s="128"/>
      <c r="Y31" s="128"/>
    </row>
    <row r="32" spans="1:25" ht="21" customHeight="1">
      <c r="A32" s="228" t="s">
        <v>130</v>
      </c>
      <c r="B32" s="136"/>
      <c r="C32" s="231">
        <v>14</v>
      </c>
      <c r="D32" s="232"/>
      <c r="E32" s="232">
        <v>10</v>
      </c>
      <c r="F32" s="232"/>
      <c r="G32" s="232">
        <v>1</v>
      </c>
      <c r="H32" s="232"/>
      <c r="I32" s="232">
        <v>4</v>
      </c>
      <c r="J32" s="232"/>
      <c r="K32" s="233">
        <v>29</v>
      </c>
      <c r="L32" s="128"/>
      <c r="M32" s="229" t="s">
        <v>112</v>
      </c>
      <c r="N32" s="230">
        <v>22</v>
      </c>
      <c r="O32" s="128"/>
      <c r="P32" s="128"/>
      <c r="Q32" s="128"/>
      <c r="R32" s="128"/>
      <c r="S32" s="128"/>
      <c r="T32" s="128"/>
      <c r="U32" s="128"/>
      <c r="V32" s="128"/>
      <c r="W32" s="128"/>
      <c r="X32" s="128"/>
      <c r="Y32" s="128"/>
    </row>
    <row r="33" spans="1:25" ht="21" customHeight="1">
      <c r="A33" s="228" t="s">
        <v>131</v>
      </c>
      <c r="B33" s="136"/>
      <c r="C33" s="231">
        <v>8</v>
      </c>
      <c r="D33" s="232"/>
      <c r="E33" s="232">
        <v>25</v>
      </c>
      <c r="F33" s="232"/>
      <c r="G33" s="232">
        <v>2</v>
      </c>
      <c r="H33" s="232"/>
      <c r="I33" s="232">
        <v>8</v>
      </c>
      <c r="J33" s="232"/>
      <c r="K33" s="233">
        <v>43</v>
      </c>
      <c r="L33" s="128"/>
      <c r="M33" s="229" t="s">
        <v>108</v>
      </c>
      <c r="N33" s="230">
        <v>17</v>
      </c>
      <c r="O33" s="128"/>
      <c r="P33" s="128"/>
      <c r="Q33" s="128"/>
      <c r="R33" s="128"/>
      <c r="S33" s="128"/>
      <c r="T33" s="128"/>
      <c r="U33" s="128"/>
      <c r="V33" s="128"/>
      <c r="W33" s="128"/>
      <c r="X33" s="128"/>
      <c r="Y33" s="128"/>
    </row>
    <row r="34" spans="1:25" ht="21" customHeight="1">
      <c r="A34" s="228" t="s">
        <v>132</v>
      </c>
      <c r="B34" s="136"/>
      <c r="C34" s="231">
        <v>4</v>
      </c>
      <c r="D34" s="232"/>
      <c r="E34" s="232">
        <v>9</v>
      </c>
      <c r="F34" s="232"/>
      <c r="G34" s="232">
        <v>8</v>
      </c>
      <c r="H34" s="232"/>
      <c r="I34" s="232">
        <v>19</v>
      </c>
      <c r="J34" s="232"/>
      <c r="K34" s="233">
        <v>40</v>
      </c>
      <c r="L34" s="128"/>
      <c r="M34" s="229" t="s">
        <v>133</v>
      </c>
      <c r="N34" s="230">
        <v>16</v>
      </c>
      <c r="O34" s="128"/>
      <c r="P34" s="128"/>
      <c r="Q34" s="128"/>
      <c r="R34" s="128"/>
      <c r="S34" s="128"/>
      <c r="T34" s="128"/>
      <c r="U34" s="128"/>
      <c r="V34" s="128"/>
      <c r="W34" s="128"/>
      <c r="X34" s="128"/>
      <c r="Y34" s="128"/>
    </row>
    <row r="35" spans="1:25" ht="21" customHeight="1">
      <c r="A35" s="228" t="s">
        <v>133</v>
      </c>
      <c r="B35" s="136"/>
      <c r="C35" s="231">
        <v>1</v>
      </c>
      <c r="D35" s="232"/>
      <c r="E35" s="232">
        <v>7</v>
      </c>
      <c r="F35" s="232"/>
      <c r="G35" s="232">
        <v>3</v>
      </c>
      <c r="H35" s="232"/>
      <c r="I35" s="232">
        <v>5</v>
      </c>
      <c r="J35" s="232"/>
      <c r="K35" s="233">
        <v>16</v>
      </c>
      <c r="L35" s="128"/>
      <c r="M35" s="229" t="s">
        <v>111</v>
      </c>
      <c r="N35" s="230">
        <v>13</v>
      </c>
      <c r="O35" s="128"/>
      <c r="P35" s="128"/>
      <c r="Q35" s="128"/>
      <c r="R35" s="128"/>
      <c r="S35" s="128"/>
      <c r="T35" s="128"/>
      <c r="U35" s="128"/>
      <c r="V35" s="128"/>
      <c r="W35" s="128"/>
      <c r="X35" s="128"/>
      <c r="Y35" s="128"/>
    </row>
    <row r="36" spans="1:25" ht="21" customHeight="1">
      <c r="A36" s="228" t="s">
        <v>134</v>
      </c>
      <c r="B36" s="136"/>
      <c r="C36" s="231">
        <v>15</v>
      </c>
      <c r="D36" s="232"/>
      <c r="E36" s="232">
        <v>28</v>
      </c>
      <c r="F36" s="232"/>
      <c r="G36" s="232">
        <v>8</v>
      </c>
      <c r="H36" s="232"/>
      <c r="I36" s="232">
        <v>8</v>
      </c>
      <c r="J36" s="232"/>
      <c r="K36" s="233">
        <v>59</v>
      </c>
      <c r="L36" s="128"/>
      <c r="M36" s="229" t="s">
        <v>138</v>
      </c>
      <c r="N36" s="230">
        <v>13</v>
      </c>
      <c r="O36" s="128"/>
      <c r="P36" s="128"/>
      <c r="Q36" s="128"/>
      <c r="R36" s="128"/>
      <c r="S36" s="128"/>
      <c r="T36" s="128"/>
      <c r="U36" s="128"/>
      <c r="V36" s="128"/>
      <c r="W36" s="128"/>
      <c r="X36" s="128"/>
      <c r="Y36" s="128"/>
    </row>
    <row r="37" spans="1:25" ht="21" customHeight="1">
      <c r="A37" s="228" t="s">
        <v>135</v>
      </c>
      <c r="B37" s="136"/>
      <c r="C37" s="231">
        <v>8</v>
      </c>
      <c r="D37" s="232"/>
      <c r="E37" s="232">
        <v>20</v>
      </c>
      <c r="F37" s="232"/>
      <c r="G37" s="232">
        <v>20</v>
      </c>
      <c r="H37" s="232"/>
      <c r="I37" s="232">
        <v>49</v>
      </c>
      <c r="J37" s="232"/>
      <c r="K37" s="233">
        <v>97</v>
      </c>
      <c r="L37" s="128"/>
      <c r="M37" s="229" t="s">
        <v>117</v>
      </c>
      <c r="N37" s="230">
        <v>12</v>
      </c>
      <c r="O37" s="128"/>
      <c r="P37" s="128"/>
      <c r="Q37" s="128"/>
      <c r="R37" s="128"/>
      <c r="S37" s="128"/>
      <c r="T37" s="128"/>
      <c r="U37" s="128"/>
      <c r="V37" s="128"/>
      <c r="W37" s="128"/>
      <c r="X37" s="128"/>
      <c r="Y37" s="128"/>
    </row>
    <row r="38" spans="1:25" ht="21" customHeight="1">
      <c r="A38" s="228" t="s">
        <v>136</v>
      </c>
      <c r="B38" s="136"/>
      <c r="C38" s="231"/>
      <c r="D38" s="232"/>
      <c r="E38" s="232">
        <v>3</v>
      </c>
      <c r="F38" s="232"/>
      <c r="G38" s="232"/>
      <c r="H38" s="232"/>
      <c r="I38" s="232">
        <v>4</v>
      </c>
      <c r="J38" s="232"/>
      <c r="K38" s="233">
        <v>7</v>
      </c>
      <c r="L38" s="128"/>
      <c r="M38" s="229" t="s">
        <v>125</v>
      </c>
      <c r="N38" s="230">
        <v>10</v>
      </c>
      <c r="O38" s="128"/>
      <c r="P38" s="128"/>
      <c r="Q38" s="128"/>
      <c r="R38" s="128"/>
      <c r="S38" s="128"/>
      <c r="T38" s="128"/>
      <c r="U38" s="128"/>
      <c r="V38" s="128"/>
      <c r="W38" s="128"/>
      <c r="X38" s="128"/>
      <c r="Y38" s="128"/>
    </row>
    <row r="39" spans="1:25" ht="21" customHeight="1">
      <c r="A39" s="228" t="s">
        <v>137</v>
      </c>
      <c r="B39" s="136"/>
      <c r="C39" s="231">
        <v>102</v>
      </c>
      <c r="D39" s="232"/>
      <c r="E39" s="232">
        <v>94</v>
      </c>
      <c r="F39" s="232"/>
      <c r="G39" s="232">
        <v>53</v>
      </c>
      <c r="H39" s="232"/>
      <c r="I39" s="232">
        <v>48</v>
      </c>
      <c r="J39" s="232"/>
      <c r="K39" s="233">
        <v>297</v>
      </c>
      <c r="L39" s="128"/>
      <c r="M39" s="229" t="s">
        <v>136</v>
      </c>
      <c r="N39" s="230">
        <v>7</v>
      </c>
      <c r="O39" s="128"/>
      <c r="P39" s="128"/>
      <c r="Q39" s="128"/>
      <c r="R39" s="128"/>
      <c r="S39" s="128"/>
      <c r="T39" s="128"/>
      <c r="U39" s="128"/>
      <c r="V39" s="128"/>
      <c r="W39" s="128"/>
      <c r="X39" s="128"/>
      <c r="Y39" s="128"/>
    </row>
    <row r="40" spans="1:25" ht="21" customHeight="1">
      <c r="A40" s="228" t="s">
        <v>138</v>
      </c>
      <c r="B40" s="136"/>
      <c r="C40" s="231">
        <v>6</v>
      </c>
      <c r="D40" s="232"/>
      <c r="E40" s="232">
        <v>5</v>
      </c>
      <c r="F40" s="232"/>
      <c r="G40" s="232"/>
      <c r="H40" s="232"/>
      <c r="I40" s="232">
        <v>2</v>
      </c>
      <c r="J40" s="232"/>
      <c r="K40" s="233">
        <v>13</v>
      </c>
      <c r="L40" s="128"/>
      <c r="M40" s="229" t="s">
        <v>129</v>
      </c>
      <c r="N40" s="230">
        <v>5</v>
      </c>
      <c r="O40" s="128"/>
      <c r="P40" s="128"/>
      <c r="Q40" s="128"/>
      <c r="R40" s="128"/>
      <c r="S40" s="128"/>
      <c r="T40" s="128"/>
      <c r="U40" s="128"/>
      <c r="V40" s="128"/>
      <c r="W40" s="128"/>
      <c r="X40" s="128"/>
      <c r="Y40" s="128"/>
    </row>
    <row r="41" spans="1:25" ht="21" customHeight="1">
      <c r="A41" s="228" t="s">
        <v>139</v>
      </c>
      <c r="B41" s="136"/>
      <c r="C41" s="231">
        <v>1</v>
      </c>
      <c r="D41" s="232"/>
      <c r="E41" s="232">
        <v>71</v>
      </c>
      <c r="F41" s="232"/>
      <c r="G41" s="232">
        <v>5</v>
      </c>
      <c r="H41" s="232"/>
      <c r="I41" s="232">
        <v>18</v>
      </c>
      <c r="J41" s="232"/>
      <c r="K41" s="233">
        <v>95</v>
      </c>
      <c r="L41" s="128"/>
      <c r="M41" s="229" t="s">
        <v>110</v>
      </c>
      <c r="N41" s="230">
        <v>3</v>
      </c>
      <c r="O41" s="128"/>
      <c r="P41" s="128"/>
      <c r="Q41" s="128"/>
      <c r="R41" s="128"/>
      <c r="S41" s="128"/>
      <c r="T41" s="128"/>
      <c r="U41" s="128"/>
      <c r="V41" s="128"/>
      <c r="W41" s="128"/>
      <c r="X41" s="128"/>
      <c r="Y41" s="128"/>
    </row>
    <row r="42" spans="1:25" ht="21" customHeight="1">
      <c r="A42" s="228" t="s">
        <v>510</v>
      </c>
      <c r="B42" s="136"/>
      <c r="C42" s="231">
        <v>7</v>
      </c>
      <c r="D42" s="232"/>
      <c r="E42" s="232">
        <v>11</v>
      </c>
      <c r="F42" s="232"/>
      <c r="G42" s="232">
        <v>20</v>
      </c>
      <c r="H42" s="232"/>
      <c r="I42" s="232">
        <v>5</v>
      </c>
      <c r="J42" s="232"/>
      <c r="K42" s="233">
        <v>43</v>
      </c>
      <c r="L42" s="128"/>
      <c r="M42" s="229" t="s">
        <v>113</v>
      </c>
      <c r="N42" s="230">
        <v>3</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323</v>
      </c>
      <c r="D44" s="236">
        <v>0</v>
      </c>
      <c r="E44" s="236">
        <v>973</v>
      </c>
      <c r="F44" s="236">
        <v>0</v>
      </c>
      <c r="G44" s="236">
        <v>511</v>
      </c>
      <c r="H44" s="236">
        <v>0</v>
      </c>
      <c r="I44" s="236">
        <v>467</v>
      </c>
      <c r="J44" s="236">
        <v>0</v>
      </c>
      <c r="K44" s="237">
        <v>2274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72601-53DF-4676-A375-7768BBC71C62}">
  <sheetPr>
    <pageSetUpPr fitToPage="1"/>
  </sheetPr>
  <dimension ref="A1:Y51"/>
  <sheetViews>
    <sheetView view="pageBreakPreview" zoomScale="85" zoomScaleNormal="100" zoomScaleSheetLayoutView="85" workbookViewId="0">
      <selection activeCell="F26" sqref="F2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148</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5</v>
      </c>
      <c r="F10" s="232"/>
      <c r="G10" s="232"/>
      <c r="H10" s="232"/>
      <c r="I10" s="232"/>
      <c r="J10" s="232"/>
      <c r="K10" s="233">
        <v>5</v>
      </c>
      <c r="L10" s="128"/>
      <c r="M10" s="229" t="s">
        <v>116</v>
      </c>
      <c r="N10" s="230">
        <v>386</v>
      </c>
      <c r="O10" s="128"/>
      <c r="P10" s="128"/>
      <c r="Q10" s="128"/>
      <c r="R10" s="128"/>
      <c r="S10" s="128"/>
      <c r="T10" s="128"/>
      <c r="U10" s="128"/>
      <c r="V10" s="128"/>
      <c r="W10" s="128"/>
      <c r="X10" s="128"/>
      <c r="Y10" s="128"/>
    </row>
    <row r="11" spans="1:25" ht="21" customHeight="1">
      <c r="A11" s="228" t="s">
        <v>109</v>
      </c>
      <c r="B11" s="136"/>
      <c r="C11" s="231">
        <v>1</v>
      </c>
      <c r="D11" s="232"/>
      <c r="E11" s="232">
        <v>8</v>
      </c>
      <c r="F11" s="232"/>
      <c r="G11" s="232">
        <v>12</v>
      </c>
      <c r="H11" s="232"/>
      <c r="I11" s="232">
        <v>18</v>
      </c>
      <c r="J11" s="232"/>
      <c r="K11" s="233">
        <v>39</v>
      </c>
      <c r="L11" s="128"/>
      <c r="M11" s="229" t="s">
        <v>122</v>
      </c>
      <c r="N11" s="230">
        <v>204</v>
      </c>
      <c r="O11" s="128"/>
      <c r="P11" s="128"/>
      <c r="Q11" s="128"/>
      <c r="R11" s="128"/>
      <c r="S11" s="128"/>
      <c r="T11" s="128"/>
      <c r="U11" s="128"/>
      <c r="V11" s="128"/>
      <c r="W11" s="128"/>
      <c r="X11" s="128"/>
      <c r="Y11" s="128"/>
    </row>
    <row r="12" spans="1:25" ht="21" customHeight="1">
      <c r="A12" s="228" t="s">
        <v>110</v>
      </c>
      <c r="B12" s="136"/>
      <c r="C12" s="231"/>
      <c r="D12" s="232"/>
      <c r="E12" s="232"/>
      <c r="F12" s="232"/>
      <c r="G12" s="232"/>
      <c r="H12" s="232"/>
      <c r="I12" s="232"/>
      <c r="J12" s="232"/>
      <c r="K12" s="233">
        <v>0</v>
      </c>
      <c r="L12" s="128"/>
      <c r="M12" s="229" t="s">
        <v>137</v>
      </c>
      <c r="N12" s="230">
        <v>191</v>
      </c>
      <c r="O12" s="128"/>
      <c r="P12" s="128"/>
      <c r="Q12" s="128"/>
      <c r="R12" s="128"/>
      <c r="S12" s="128"/>
      <c r="T12" s="128"/>
      <c r="U12" s="128"/>
      <c r="V12" s="128"/>
      <c r="W12" s="128"/>
      <c r="X12" s="128"/>
      <c r="Y12" s="128"/>
    </row>
    <row r="13" spans="1:25" ht="21" customHeight="1">
      <c r="A13" s="228" t="s">
        <v>111</v>
      </c>
      <c r="B13" s="136"/>
      <c r="C13" s="231">
        <v>1</v>
      </c>
      <c r="D13" s="232"/>
      <c r="E13" s="232"/>
      <c r="F13" s="232"/>
      <c r="G13" s="232">
        <v>3</v>
      </c>
      <c r="H13" s="232"/>
      <c r="I13" s="232">
        <v>1</v>
      </c>
      <c r="J13" s="232"/>
      <c r="K13" s="233">
        <v>5</v>
      </c>
      <c r="L13" s="128"/>
      <c r="M13" s="229" t="s">
        <v>135</v>
      </c>
      <c r="N13" s="230">
        <v>167</v>
      </c>
      <c r="O13" s="128"/>
      <c r="P13" s="128"/>
      <c r="Q13" s="128"/>
      <c r="R13" s="128"/>
      <c r="S13" s="128"/>
      <c r="T13" s="128"/>
      <c r="U13" s="128"/>
      <c r="V13" s="128"/>
      <c r="W13" s="128"/>
      <c r="X13" s="128"/>
      <c r="Y13" s="128"/>
    </row>
    <row r="14" spans="1:25" ht="21" customHeight="1">
      <c r="A14" s="228" t="s">
        <v>114</v>
      </c>
      <c r="B14" s="136"/>
      <c r="C14" s="231">
        <v>1</v>
      </c>
      <c r="D14" s="232"/>
      <c r="E14" s="232">
        <v>3</v>
      </c>
      <c r="F14" s="232"/>
      <c r="G14" s="232">
        <v>3</v>
      </c>
      <c r="H14" s="232"/>
      <c r="I14" s="232">
        <v>1</v>
      </c>
      <c r="J14" s="232"/>
      <c r="K14" s="233">
        <v>8</v>
      </c>
      <c r="L14" s="128"/>
      <c r="M14" s="229" t="s">
        <v>119</v>
      </c>
      <c r="N14" s="230">
        <v>150</v>
      </c>
      <c r="O14" s="128"/>
      <c r="P14" s="128"/>
      <c r="Q14" s="128"/>
      <c r="R14" s="128"/>
      <c r="S14" s="128"/>
      <c r="T14" s="128"/>
      <c r="U14" s="128"/>
      <c r="V14" s="128"/>
      <c r="W14" s="128"/>
      <c r="X14" s="128"/>
      <c r="Y14" s="128"/>
    </row>
    <row r="15" spans="1:25" ht="21" customHeight="1">
      <c r="A15" s="228" t="s">
        <v>115</v>
      </c>
      <c r="B15" s="136"/>
      <c r="C15" s="231">
        <v>14</v>
      </c>
      <c r="D15" s="232"/>
      <c r="E15" s="232">
        <v>30</v>
      </c>
      <c r="F15" s="232"/>
      <c r="G15" s="232">
        <v>3</v>
      </c>
      <c r="H15" s="232"/>
      <c r="I15" s="232">
        <v>20</v>
      </c>
      <c r="J15" s="232"/>
      <c r="K15" s="233">
        <v>67</v>
      </c>
      <c r="L15" s="128"/>
      <c r="M15" s="229" t="s">
        <v>112</v>
      </c>
      <c r="N15" s="230">
        <v>140</v>
      </c>
      <c r="O15" s="128"/>
      <c r="P15" s="128"/>
      <c r="Q15" s="128"/>
      <c r="R15" s="128"/>
      <c r="S15" s="128"/>
      <c r="T15" s="128"/>
      <c r="U15" s="128"/>
      <c r="V15" s="128"/>
      <c r="W15" s="128"/>
      <c r="X15" s="128"/>
      <c r="Y15" s="128"/>
    </row>
    <row r="16" spans="1:25" ht="21" customHeight="1">
      <c r="A16" s="228" t="s">
        <v>116</v>
      </c>
      <c r="B16" s="136"/>
      <c r="C16" s="231">
        <v>11</v>
      </c>
      <c r="D16" s="232"/>
      <c r="E16" s="232">
        <v>116</v>
      </c>
      <c r="F16" s="232"/>
      <c r="G16" s="232">
        <v>166</v>
      </c>
      <c r="H16" s="232"/>
      <c r="I16" s="232">
        <v>93</v>
      </c>
      <c r="J16" s="232"/>
      <c r="K16" s="233">
        <v>386</v>
      </c>
      <c r="L16" s="128"/>
      <c r="M16" s="229" t="s">
        <v>139</v>
      </c>
      <c r="N16" s="230">
        <v>120</v>
      </c>
      <c r="O16" s="128"/>
      <c r="P16" s="128"/>
      <c r="Q16" s="128"/>
      <c r="R16" s="128"/>
      <c r="S16" s="128"/>
      <c r="T16" s="128"/>
      <c r="U16" s="128"/>
      <c r="V16" s="128"/>
      <c r="W16" s="128"/>
      <c r="X16" s="128"/>
      <c r="Y16" s="128"/>
    </row>
    <row r="17" spans="1:25" ht="21" customHeight="1">
      <c r="A17" s="228" t="s">
        <v>112</v>
      </c>
      <c r="B17" s="136"/>
      <c r="C17" s="231">
        <v>7</v>
      </c>
      <c r="D17" s="232"/>
      <c r="E17" s="232">
        <v>56</v>
      </c>
      <c r="F17" s="232"/>
      <c r="G17" s="232">
        <v>21</v>
      </c>
      <c r="H17" s="232"/>
      <c r="I17" s="232">
        <v>56</v>
      </c>
      <c r="J17" s="232"/>
      <c r="K17" s="233">
        <v>140</v>
      </c>
      <c r="L17" s="128"/>
      <c r="M17" s="229" t="s">
        <v>126</v>
      </c>
      <c r="N17" s="230">
        <v>80</v>
      </c>
      <c r="O17" s="128"/>
      <c r="P17" s="128"/>
      <c r="Q17" s="128"/>
      <c r="R17" s="128"/>
      <c r="S17" s="128"/>
      <c r="T17" s="128"/>
      <c r="U17" s="128"/>
      <c r="V17" s="128"/>
      <c r="W17" s="128"/>
      <c r="X17" s="128"/>
      <c r="Y17" s="128"/>
    </row>
    <row r="18" spans="1:25" ht="21" customHeight="1">
      <c r="A18" s="228" t="s">
        <v>113</v>
      </c>
      <c r="B18" s="136"/>
      <c r="C18" s="231"/>
      <c r="D18" s="232"/>
      <c r="E18" s="232">
        <v>5</v>
      </c>
      <c r="F18" s="232"/>
      <c r="G18" s="232"/>
      <c r="H18" s="232"/>
      <c r="I18" s="232"/>
      <c r="J18" s="232"/>
      <c r="K18" s="233">
        <v>5</v>
      </c>
      <c r="L18" s="128"/>
      <c r="M18" s="229" t="s">
        <v>115</v>
      </c>
      <c r="N18" s="230">
        <v>67</v>
      </c>
      <c r="O18" s="128"/>
      <c r="P18" s="128"/>
      <c r="Q18" s="128"/>
      <c r="R18" s="128"/>
      <c r="S18" s="128"/>
      <c r="T18" s="128"/>
      <c r="U18" s="128"/>
      <c r="V18" s="128"/>
      <c r="W18" s="128"/>
      <c r="X18" s="128"/>
      <c r="Y18" s="128"/>
    </row>
    <row r="19" spans="1:25" ht="21" customHeight="1">
      <c r="A19" s="228" t="s">
        <v>117</v>
      </c>
      <c r="B19" s="136"/>
      <c r="C19" s="231">
        <v>7</v>
      </c>
      <c r="D19" s="232"/>
      <c r="E19" s="232">
        <v>30</v>
      </c>
      <c r="F19" s="232"/>
      <c r="G19" s="232">
        <v>14</v>
      </c>
      <c r="H19" s="232"/>
      <c r="I19" s="232">
        <v>9</v>
      </c>
      <c r="J19" s="232"/>
      <c r="K19" s="233">
        <v>60</v>
      </c>
      <c r="L19" s="128"/>
      <c r="M19" s="229" t="s">
        <v>117</v>
      </c>
      <c r="N19" s="230">
        <v>60</v>
      </c>
      <c r="O19" s="128"/>
      <c r="P19" s="128"/>
      <c r="Q19" s="128"/>
      <c r="R19" s="128"/>
      <c r="S19" s="128"/>
      <c r="T19" s="128"/>
      <c r="U19" s="128"/>
      <c r="V19" s="128"/>
      <c r="W19" s="128"/>
      <c r="X19" s="128"/>
      <c r="Y19" s="128"/>
    </row>
    <row r="20" spans="1:25" ht="21" customHeight="1">
      <c r="A20" s="228" t="s">
        <v>122</v>
      </c>
      <c r="B20" s="136"/>
      <c r="C20" s="231">
        <v>5</v>
      </c>
      <c r="D20" s="232"/>
      <c r="E20" s="232">
        <v>57</v>
      </c>
      <c r="F20" s="232"/>
      <c r="G20" s="232">
        <v>103</v>
      </c>
      <c r="H20" s="232"/>
      <c r="I20" s="232">
        <v>39</v>
      </c>
      <c r="J20" s="232"/>
      <c r="K20" s="233">
        <v>204</v>
      </c>
      <c r="L20" s="128"/>
      <c r="M20" s="229" t="s">
        <v>118</v>
      </c>
      <c r="N20" s="230">
        <v>53</v>
      </c>
      <c r="O20" s="128"/>
      <c r="P20" s="128"/>
      <c r="Q20" s="128"/>
      <c r="R20" s="128"/>
      <c r="S20" s="128"/>
      <c r="T20" s="128"/>
      <c r="U20" s="128"/>
      <c r="V20" s="128"/>
      <c r="W20" s="128"/>
      <c r="X20" s="128"/>
      <c r="Y20" s="128"/>
    </row>
    <row r="21" spans="1:25" ht="21" customHeight="1">
      <c r="A21" s="228" t="s">
        <v>118</v>
      </c>
      <c r="B21" s="136"/>
      <c r="C21" s="231">
        <v>5</v>
      </c>
      <c r="D21" s="232"/>
      <c r="E21" s="232">
        <v>27</v>
      </c>
      <c r="F21" s="232"/>
      <c r="G21" s="232">
        <v>15</v>
      </c>
      <c r="H21" s="232"/>
      <c r="I21" s="232">
        <v>6</v>
      </c>
      <c r="J21" s="232"/>
      <c r="K21" s="233">
        <v>53</v>
      </c>
      <c r="L21" s="128"/>
      <c r="M21" s="229" t="s">
        <v>128</v>
      </c>
      <c r="N21" s="230">
        <v>48</v>
      </c>
      <c r="O21" s="128"/>
      <c r="P21" s="128"/>
      <c r="Q21" s="128"/>
      <c r="R21" s="128"/>
      <c r="S21" s="128"/>
      <c r="T21" s="128"/>
      <c r="U21" s="128"/>
      <c r="V21" s="128"/>
      <c r="W21" s="128"/>
      <c r="X21" s="128"/>
      <c r="Y21" s="128"/>
    </row>
    <row r="22" spans="1:25" ht="21" customHeight="1">
      <c r="A22" s="228" t="s">
        <v>119</v>
      </c>
      <c r="B22" s="136"/>
      <c r="C22" s="231">
        <v>26</v>
      </c>
      <c r="D22" s="232"/>
      <c r="E22" s="232">
        <v>23</v>
      </c>
      <c r="F22" s="232"/>
      <c r="G22" s="232">
        <v>56</v>
      </c>
      <c r="H22" s="232"/>
      <c r="I22" s="232">
        <v>45</v>
      </c>
      <c r="J22" s="232"/>
      <c r="K22" s="233">
        <v>150</v>
      </c>
      <c r="L22" s="128"/>
      <c r="M22" s="229" t="s">
        <v>120</v>
      </c>
      <c r="N22" s="230">
        <v>45</v>
      </c>
      <c r="O22" s="128"/>
      <c r="P22" s="128"/>
      <c r="Q22" s="128"/>
      <c r="R22" s="128"/>
      <c r="S22" s="128"/>
      <c r="T22" s="128"/>
      <c r="U22" s="128"/>
      <c r="V22" s="128"/>
      <c r="W22" s="128"/>
      <c r="X22" s="128"/>
      <c r="Y22" s="128"/>
    </row>
    <row r="23" spans="1:25" ht="21" customHeight="1">
      <c r="A23" s="228" t="s">
        <v>120</v>
      </c>
      <c r="B23" s="136"/>
      <c r="C23" s="231">
        <v>1</v>
      </c>
      <c r="D23" s="232"/>
      <c r="E23" s="232">
        <v>21</v>
      </c>
      <c r="F23" s="232"/>
      <c r="G23" s="232">
        <v>16</v>
      </c>
      <c r="H23" s="232"/>
      <c r="I23" s="232">
        <v>7</v>
      </c>
      <c r="J23" s="232"/>
      <c r="K23" s="233">
        <v>45</v>
      </c>
      <c r="L23" s="128"/>
      <c r="M23" s="229" t="s">
        <v>123</v>
      </c>
      <c r="N23" s="230">
        <v>45</v>
      </c>
      <c r="O23" s="128"/>
      <c r="P23" s="128"/>
      <c r="Q23" s="128"/>
      <c r="R23" s="128"/>
      <c r="S23" s="128"/>
      <c r="T23" s="128"/>
      <c r="U23" s="128"/>
      <c r="V23" s="128"/>
      <c r="W23" s="128"/>
      <c r="X23" s="128"/>
      <c r="Y23" s="128"/>
    </row>
    <row r="24" spans="1:25" ht="21" customHeight="1">
      <c r="A24" s="228" t="s">
        <v>121</v>
      </c>
      <c r="B24" s="136"/>
      <c r="C24" s="231">
        <v>12</v>
      </c>
      <c r="D24" s="232"/>
      <c r="E24" s="232">
        <v>16</v>
      </c>
      <c r="F24" s="232"/>
      <c r="G24" s="232">
        <v>11</v>
      </c>
      <c r="H24" s="232"/>
      <c r="I24" s="232">
        <v>4</v>
      </c>
      <c r="J24" s="232"/>
      <c r="K24" s="233">
        <v>43</v>
      </c>
      <c r="L24" s="128"/>
      <c r="M24" s="229" t="s">
        <v>510</v>
      </c>
      <c r="N24" s="230">
        <v>44</v>
      </c>
      <c r="O24" s="128"/>
      <c r="P24" s="128"/>
      <c r="Q24" s="128"/>
      <c r="R24" s="128"/>
      <c r="S24" s="128"/>
      <c r="T24" s="128"/>
      <c r="U24" s="128"/>
      <c r="V24" s="128"/>
      <c r="W24" s="128"/>
      <c r="X24" s="128"/>
      <c r="Y24" s="128"/>
    </row>
    <row r="25" spans="1:25" ht="21" customHeight="1">
      <c r="A25" s="228" t="s">
        <v>123</v>
      </c>
      <c r="B25" s="136"/>
      <c r="C25" s="231">
        <v>7</v>
      </c>
      <c r="D25" s="232"/>
      <c r="E25" s="232">
        <v>12</v>
      </c>
      <c r="F25" s="232"/>
      <c r="G25" s="232">
        <v>11</v>
      </c>
      <c r="H25" s="232"/>
      <c r="I25" s="232">
        <v>15</v>
      </c>
      <c r="J25" s="232"/>
      <c r="K25" s="233">
        <v>45</v>
      </c>
      <c r="L25" s="128"/>
      <c r="M25" s="229" t="s">
        <v>121</v>
      </c>
      <c r="N25" s="230">
        <v>43</v>
      </c>
      <c r="O25" s="128"/>
      <c r="P25" s="128"/>
      <c r="Q25" s="128"/>
      <c r="R25" s="128"/>
      <c r="S25" s="128"/>
      <c r="T25" s="128"/>
      <c r="U25" s="128"/>
      <c r="V25" s="128"/>
      <c r="W25" s="128"/>
      <c r="X25" s="128"/>
      <c r="Y25" s="128"/>
    </row>
    <row r="26" spans="1:25" ht="21" customHeight="1">
      <c r="A26" s="228" t="s">
        <v>124</v>
      </c>
      <c r="B26" s="136"/>
      <c r="C26" s="231">
        <v>1</v>
      </c>
      <c r="D26" s="232"/>
      <c r="E26" s="232">
        <v>9</v>
      </c>
      <c r="F26" s="232"/>
      <c r="G26" s="232">
        <v>21</v>
      </c>
      <c r="H26" s="232"/>
      <c r="I26" s="232">
        <v>8</v>
      </c>
      <c r="J26" s="232"/>
      <c r="K26" s="233">
        <v>39</v>
      </c>
      <c r="L26" s="128"/>
      <c r="M26" s="229" t="s">
        <v>132</v>
      </c>
      <c r="N26" s="230">
        <v>43</v>
      </c>
      <c r="O26" s="128"/>
      <c r="P26" s="128"/>
      <c r="Q26" s="128"/>
      <c r="R26" s="128"/>
      <c r="S26" s="128"/>
      <c r="T26" s="128"/>
      <c r="U26" s="128"/>
      <c r="V26" s="128"/>
      <c r="W26" s="128"/>
      <c r="X26" s="128"/>
      <c r="Y26" s="128"/>
    </row>
    <row r="27" spans="1:25" ht="21" customHeight="1">
      <c r="A27" s="228" t="s">
        <v>125</v>
      </c>
      <c r="B27" s="136"/>
      <c r="C27" s="231">
        <v>2</v>
      </c>
      <c r="D27" s="232"/>
      <c r="E27" s="232">
        <v>1</v>
      </c>
      <c r="F27" s="232"/>
      <c r="G27" s="232">
        <v>2</v>
      </c>
      <c r="H27" s="232"/>
      <c r="I27" s="232">
        <v>3</v>
      </c>
      <c r="J27" s="232"/>
      <c r="K27" s="233">
        <v>8</v>
      </c>
      <c r="L27" s="128"/>
      <c r="M27" s="229" t="s">
        <v>134</v>
      </c>
      <c r="N27" s="230">
        <v>42</v>
      </c>
      <c r="O27" s="128"/>
      <c r="P27" s="128"/>
      <c r="Q27" s="128"/>
      <c r="R27" s="128"/>
      <c r="S27" s="128"/>
      <c r="T27" s="128"/>
      <c r="U27" s="128"/>
      <c r="V27" s="128"/>
      <c r="W27" s="128"/>
      <c r="X27" s="128"/>
      <c r="Y27" s="128"/>
    </row>
    <row r="28" spans="1:25" ht="21" customHeight="1">
      <c r="A28" s="228" t="s">
        <v>126</v>
      </c>
      <c r="B28" s="136"/>
      <c r="C28" s="231">
        <v>11</v>
      </c>
      <c r="D28" s="232"/>
      <c r="E28" s="232">
        <v>32</v>
      </c>
      <c r="F28" s="232"/>
      <c r="G28" s="232">
        <v>17</v>
      </c>
      <c r="H28" s="232"/>
      <c r="I28" s="232">
        <v>20</v>
      </c>
      <c r="J28" s="232"/>
      <c r="K28" s="233">
        <v>80</v>
      </c>
      <c r="L28" s="128"/>
      <c r="M28" s="229" t="s">
        <v>109</v>
      </c>
      <c r="N28" s="230">
        <v>39</v>
      </c>
      <c r="O28" s="128"/>
      <c r="P28" s="128"/>
      <c r="Q28" s="128"/>
      <c r="R28" s="128"/>
      <c r="S28" s="128"/>
      <c r="T28" s="128"/>
      <c r="U28" s="128"/>
      <c r="V28" s="128"/>
      <c r="W28" s="128"/>
      <c r="X28" s="128"/>
      <c r="Y28" s="128"/>
    </row>
    <row r="29" spans="1:25" ht="21" customHeight="1">
      <c r="A29" s="228" t="s">
        <v>127</v>
      </c>
      <c r="B29" s="136"/>
      <c r="C29" s="231">
        <v>1</v>
      </c>
      <c r="D29" s="232"/>
      <c r="E29" s="232">
        <v>8</v>
      </c>
      <c r="F29" s="232"/>
      <c r="G29" s="232">
        <v>12</v>
      </c>
      <c r="H29" s="232"/>
      <c r="I29" s="232">
        <v>4</v>
      </c>
      <c r="J29" s="232"/>
      <c r="K29" s="233">
        <v>25</v>
      </c>
      <c r="L29" s="128"/>
      <c r="M29" s="229" t="s">
        <v>124</v>
      </c>
      <c r="N29" s="230">
        <v>39</v>
      </c>
      <c r="O29" s="128"/>
      <c r="P29" s="128"/>
      <c r="Q29" s="128"/>
      <c r="R29" s="128"/>
      <c r="S29" s="128"/>
      <c r="T29" s="128"/>
      <c r="U29" s="128"/>
      <c r="V29" s="128"/>
      <c r="W29" s="128"/>
      <c r="X29" s="128"/>
      <c r="Y29" s="128"/>
    </row>
    <row r="30" spans="1:25" ht="21" customHeight="1">
      <c r="A30" s="228" t="s">
        <v>128</v>
      </c>
      <c r="B30" s="136"/>
      <c r="C30" s="231">
        <v>5</v>
      </c>
      <c r="D30" s="232"/>
      <c r="E30" s="232">
        <v>16</v>
      </c>
      <c r="F30" s="232"/>
      <c r="G30" s="232">
        <v>20</v>
      </c>
      <c r="H30" s="232"/>
      <c r="I30" s="232">
        <v>7</v>
      </c>
      <c r="J30" s="232"/>
      <c r="K30" s="233">
        <v>48</v>
      </c>
      <c r="L30" s="128"/>
      <c r="M30" s="229" t="s">
        <v>127</v>
      </c>
      <c r="N30" s="230">
        <v>25</v>
      </c>
      <c r="O30" s="128"/>
      <c r="P30" s="128"/>
      <c r="Q30" s="128"/>
      <c r="R30" s="128"/>
      <c r="S30" s="128"/>
      <c r="T30" s="128"/>
      <c r="U30" s="128"/>
      <c r="V30" s="128"/>
      <c r="W30" s="128"/>
      <c r="X30" s="128"/>
      <c r="Y30" s="128"/>
    </row>
    <row r="31" spans="1:25" ht="21" customHeight="1">
      <c r="A31" s="228" t="s">
        <v>129</v>
      </c>
      <c r="B31" s="136"/>
      <c r="C31" s="231">
        <v>1</v>
      </c>
      <c r="D31" s="232"/>
      <c r="E31" s="232">
        <v>2</v>
      </c>
      <c r="F31" s="232"/>
      <c r="G31" s="232">
        <v>3</v>
      </c>
      <c r="H31" s="232"/>
      <c r="I31" s="232"/>
      <c r="J31" s="232"/>
      <c r="K31" s="233">
        <v>6</v>
      </c>
      <c r="L31" s="128"/>
      <c r="M31" s="229" t="s">
        <v>131</v>
      </c>
      <c r="N31" s="230">
        <v>20</v>
      </c>
      <c r="O31" s="128"/>
      <c r="P31" s="128"/>
      <c r="Q31" s="128"/>
      <c r="R31" s="128"/>
      <c r="S31" s="128"/>
      <c r="T31" s="128"/>
      <c r="U31" s="128"/>
      <c r="V31" s="128"/>
      <c r="W31" s="128"/>
      <c r="X31" s="128"/>
      <c r="Y31" s="128"/>
    </row>
    <row r="32" spans="1:25" ht="21" customHeight="1">
      <c r="A32" s="228" t="s">
        <v>130</v>
      </c>
      <c r="B32" s="136"/>
      <c r="C32" s="231"/>
      <c r="D32" s="232"/>
      <c r="E32" s="232"/>
      <c r="F32" s="232"/>
      <c r="G32" s="232">
        <v>1</v>
      </c>
      <c r="H32" s="232"/>
      <c r="I32" s="232"/>
      <c r="J32" s="232"/>
      <c r="K32" s="233">
        <v>1</v>
      </c>
      <c r="L32" s="128"/>
      <c r="M32" s="229" t="s">
        <v>136</v>
      </c>
      <c r="N32" s="230">
        <v>10</v>
      </c>
      <c r="O32" s="128"/>
      <c r="P32" s="128"/>
      <c r="Q32" s="128"/>
      <c r="R32" s="128"/>
      <c r="S32" s="128"/>
      <c r="T32" s="128"/>
      <c r="U32" s="128"/>
      <c r="V32" s="128"/>
      <c r="W32" s="128"/>
      <c r="X32" s="128"/>
      <c r="Y32" s="128"/>
    </row>
    <row r="33" spans="1:25" ht="21" customHeight="1">
      <c r="A33" s="228" t="s">
        <v>131</v>
      </c>
      <c r="B33" s="136"/>
      <c r="C33" s="231">
        <v>1</v>
      </c>
      <c r="D33" s="232"/>
      <c r="E33" s="232">
        <v>7</v>
      </c>
      <c r="F33" s="232"/>
      <c r="G33" s="232">
        <v>7</v>
      </c>
      <c r="H33" s="232"/>
      <c r="I33" s="232">
        <v>5</v>
      </c>
      <c r="J33" s="232"/>
      <c r="K33" s="233">
        <v>20</v>
      </c>
      <c r="L33" s="128"/>
      <c r="M33" s="229" t="s">
        <v>133</v>
      </c>
      <c r="N33" s="230">
        <v>9</v>
      </c>
      <c r="O33" s="128"/>
      <c r="P33" s="128"/>
      <c r="Q33" s="128"/>
      <c r="R33" s="128"/>
      <c r="S33" s="128"/>
      <c r="T33" s="128"/>
      <c r="U33" s="128"/>
      <c r="V33" s="128"/>
      <c r="W33" s="128"/>
      <c r="X33" s="128"/>
      <c r="Y33" s="128"/>
    </row>
    <row r="34" spans="1:25" ht="21" customHeight="1">
      <c r="A34" s="228" t="s">
        <v>132</v>
      </c>
      <c r="B34" s="136"/>
      <c r="C34" s="231">
        <v>3</v>
      </c>
      <c r="D34" s="232"/>
      <c r="E34" s="232">
        <v>19</v>
      </c>
      <c r="F34" s="232"/>
      <c r="G34" s="232">
        <v>8</v>
      </c>
      <c r="H34" s="232"/>
      <c r="I34" s="232">
        <v>13</v>
      </c>
      <c r="J34" s="232"/>
      <c r="K34" s="233">
        <v>43</v>
      </c>
      <c r="L34" s="128"/>
      <c r="M34" s="229" t="s">
        <v>114</v>
      </c>
      <c r="N34" s="230">
        <v>8</v>
      </c>
      <c r="O34" s="128"/>
      <c r="P34" s="128"/>
      <c r="Q34" s="128"/>
      <c r="R34" s="128"/>
      <c r="S34" s="128"/>
      <c r="T34" s="128"/>
      <c r="U34" s="128"/>
      <c r="V34" s="128"/>
      <c r="W34" s="128"/>
      <c r="X34" s="128"/>
      <c r="Y34" s="128"/>
    </row>
    <row r="35" spans="1:25" ht="21" customHeight="1">
      <c r="A35" s="228" t="s">
        <v>133</v>
      </c>
      <c r="B35" s="136"/>
      <c r="C35" s="231">
        <v>3</v>
      </c>
      <c r="D35" s="232"/>
      <c r="E35" s="232">
        <v>2</v>
      </c>
      <c r="F35" s="232"/>
      <c r="G35" s="232">
        <v>2</v>
      </c>
      <c r="H35" s="232"/>
      <c r="I35" s="232">
        <v>2</v>
      </c>
      <c r="J35" s="232"/>
      <c r="K35" s="233">
        <v>9</v>
      </c>
      <c r="L35" s="128"/>
      <c r="M35" s="229" t="s">
        <v>125</v>
      </c>
      <c r="N35" s="230">
        <v>8</v>
      </c>
      <c r="O35" s="128"/>
      <c r="P35" s="128"/>
      <c r="Q35" s="128"/>
      <c r="R35" s="128"/>
      <c r="S35" s="128"/>
      <c r="T35" s="128"/>
      <c r="U35" s="128"/>
      <c r="V35" s="128"/>
      <c r="W35" s="128"/>
      <c r="X35" s="128"/>
      <c r="Y35" s="128"/>
    </row>
    <row r="36" spans="1:25" ht="21" customHeight="1">
      <c r="A36" s="228" t="s">
        <v>134</v>
      </c>
      <c r="B36" s="136"/>
      <c r="C36" s="231"/>
      <c r="D36" s="232"/>
      <c r="E36" s="232">
        <v>22</v>
      </c>
      <c r="F36" s="232"/>
      <c r="G36" s="232">
        <v>6</v>
      </c>
      <c r="H36" s="232"/>
      <c r="I36" s="232">
        <v>14</v>
      </c>
      <c r="J36" s="232"/>
      <c r="K36" s="233">
        <v>42</v>
      </c>
      <c r="L36" s="128"/>
      <c r="M36" s="229" t="s">
        <v>129</v>
      </c>
      <c r="N36" s="230">
        <v>6</v>
      </c>
      <c r="O36" s="128"/>
      <c r="P36" s="128"/>
      <c r="Q36" s="128"/>
      <c r="R36" s="128"/>
      <c r="S36" s="128"/>
      <c r="T36" s="128"/>
      <c r="U36" s="128"/>
      <c r="V36" s="128"/>
      <c r="W36" s="128"/>
      <c r="X36" s="128"/>
      <c r="Y36" s="128"/>
    </row>
    <row r="37" spans="1:25" ht="21" customHeight="1">
      <c r="A37" s="228" t="s">
        <v>135</v>
      </c>
      <c r="B37" s="136"/>
      <c r="C37" s="231">
        <v>14</v>
      </c>
      <c r="D37" s="232"/>
      <c r="E37" s="232">
        <v>31</v>
      </c>
      <c r="F37" s="232"/>
      <c r="G37" s="232">
        <v>64</v>
      </c>
      <c r="H37" s="232"/>
      <c r="I37" s="232">
        <v>58</v>
      </c>
      <c r="J37" s="232"/>
      <c r="K37" s="233">
        <v>167</v>
      </c>
      <c r="L37" s="128"/>
      <c r="M37" s="229" t="s">
        <v>108</v>
      </c>
      <c r="N37" s="230">
        <v>5</v>
      </c>
      <c r="O37" s="128"/>
      <c r="P37" s="128"/>
      <c r="Q37" s="128"/>
      <c r="R37" s="128"/>
      <c r="S37" s="128"/>
      <c r="T37" s="128"/>
      <c r="U37" s="128"/>
      <c r="V37" s="128"/>
      <c r="W37" s="128"/>
      <c r="X37" s="128"/>
      <c r="Y37" s="128"/>
    </row>
    <row r="38" spans="1:25" ht="21" customHeight="1">
      <c r="A38" s="228" t="s">
        <v>136</v>
      </c>
      <c r="B38" s="136"/>
      <c r="C38" s="231"/>
      <c r="D38" s="232"/>
      <c r="E38" s="232">
        <v>2</v>
      </c>
      <c r="F38" s="232"/>
      <c r="G38" s="232">
        <v>5</v>
      </c>
      <c r="H38" s="232"/>
      <c r="I38" s="232">
        <v>3</v>
      </c>
      <c r="J38" s="232"/>
      <c r="K38" s="233">
        <v>10</v>
      </c>
      <c r="L38" s="128"/>
      <c r="M38" s="229" t="s">
        <v>111</v>
      </c>
      <c r="N38" s="230">
        <v>5</v>
      </c>
      <c r="O38" s="128"/>
      <c r="P38" s="128"/>
      <c r="Q38" s="128"/>
      <c r="R38" s="128"/>
      <c r="S38" s="128"/>
      <c r="T38" s="128"/>
      <c r="U38" s="128"/>
      <c r="V38" s="128"/>
      <c r="W38" s="128"/>
      <c r="X38" s="128"/>
      <c r="Y38" s="128"/>
    </row>
    <row r="39" spans="1:25" ht="21" customHeight="1">
      <c r="A39" s="228" t="s">
        <v>137</v>
      </c>
      <c r="B39" s="136"/>
      <c r="C39" s="231">
        <v>18</v>
      </c>
      <c r="D39" s="232"/>
      <c r="E39" s="232">
        <v>62</v>
      </c>
      <c r="F39" s="232"/>
      <c r="G39" s="232">
        <v>77</v>
      </c>
      <c r="H39" s="232"/>
      <c r="I39" s="232">
        <v>34</v>
      </c>
      <c r="J39" s="232"/>
      <c r="K39" s="233">
        <v>191</v>
      </c>
      <c r="L39" s="128"/>
      <c r="M39" s="229" t="s">
        <v>113</v>
      </c>
      <c r="N39" s="230">
        <v>5</v>
      </c>
      <c r="O39" s="128"/>
      <c r="P39" s="128"/>
      <c r="Q39" s="128"/>
      <c r="R39" s="128"/>
      <c r="S39" s="128"/>
      <c r="T39" s="128"/>
      <c r="U39" s="128"/>
      <c r="V39" s="128"/>
      <c r="W39" s="128"/>
      <c r="X39" s="128"/>
      <c r="Y39" s="128"/>
    </row>
    <row r="40" spans="1:25" ht="21" customHeight="1">
      <c r="A40" s="228" t="s">
        <v>138</v>
      </c>
      <c r="B40" s="136"/>
      <c r="C40" s="231"/>
      <c r="D40" s="232"/>
      <c r="E40" s="232"/>
      <c r="F40" s="232"/>
      <c r="G40" s="232"/>
      <c r="H40" s="232"/>
      <c r="I40" s="232">
        <v>3</v>
      </c>
      <c r="J40" s="232"/>
      <c r="K40" s="233">
        <v>3</v>
      </c>
      <c r="L40" s="128"/>
      <c r="M40" s="229" t="s">
        <v>138</v>
      </c>
      <c r="N40" s="230">
        <v>3</v>
      </c>
      <c r="O40" s="128"/>
      <c r="P40" s="128"/>
      <c r="Q40" s="128"/>
      <c r="R40" s="128"/>
      <c r="S40" s="128"/>
      <c r="T40" s="128"/>
      <c r="U40" s="128"/>
      <c r="V40" s="128"/>
      <c r="W40" s="128"/>
      <c r="X40" s="128"/>
      <c r="Y40" s="128"/>
    </row>
    <row r="41" spans="1:25" ht="21" customHeight="1">
      <c r="A41" s="228" t="s">
        <v>139</v>
      </c>
      <c r="B41" s="136"/>
      <c r="C41" s="231">
        <v>1</v>
      </c>
      <c r="D41" s="232"/>
      <c r="E41" s="232">
        <v>95</v>
      </c>
      <c r="F41" s="232"/>
      <c r="G41" s="232">
        <v>4</v>
      </c>
      <c r="H41" s="232"/>
      <c r="I41" s="232">
        <v>20</v>
      </c>
      <c r="J41" s="232"/>
      <c r="K41" s="233">
        <v>120</v>
      </c>
      <c r="L41" s="128"/>
      <c r="M41" s="229" t="s">
        <v>130</v>
      </c>
      <c r="N41" s="230">
        <v>1</v>
      </c>
      <c r="O41" s="128"/>
      <c r="P41" s="128"/>
      <c r="Q41" s="128"/>
      <c r="R41" s="128"/>
      <c r="S41" s="128"/>
      <c r="T41" s="128"/>
      <c r="U41" s="128"/>
      <c r="V41" s="128"/>
      <c r="W41" s="128"/>
      <c r="X41" s="128"/>
      <c r="Y41" s="128"/>
    </row>
    <row r="42" spans="1:25" ht="21" customHeight="1">
      <c r="A42" s="228" t="s">
        <v>510</v>
      </c>
      <c r="B42" s="136"/>
      <c r="C42" s="231">
        <v>7</v>
      </c>
      <c r="D42" s="232"/>
      <c r="E42" s="232">
        <v>16</v>
      </c>
      <c r="F42" s="232"/>
      <c r="G42" s="232">
        <v>14</v>
      </c>
      <c r="H42" s="232"/>
      <c r="I42" s="232">
        <v>7</v>
      </c>
      <c r="J42" s="232"/>
      <c r="K42" s="233">
        <v>44</v>
      </c>
      <c r="L42" s="128"/>
      <c r="M42" s="229" t="s">
        <v>110</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166</v>
      </c>
      <c r="D44" s="236">
        <v>0</v>
      </c>
      <c r="E44" s="236">
        <v>733</v>
      </c>
      <c r="F44" s="236">
        <v>0</v>
      </c>
      <c r="G44" s="236">
        <v>697</v>
      </c>
      <c r="H44" s="236">
        <v>0</v>
      </c>
      <c r="I44" s="236">
        <v>515</v>
      </c>
      <c r="J44" s="236">
        <v>0</v>
      </c>
      <c r="K44" s="237">
        <v>2111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FD66-12ED-4C11-AFFB-3B5738577058}">
  <sheetPr>
    <pageSetUpPr fitToPage="1"/>
  </sheetPr>
  <dimension ref="A1:Y51"/>
  <sheetViews>
    <sheetView view="pageBreakPreview" zoomScale="85" zoomScaleNormal="100" zoomScaleSheetLayoutView="85" workbookViewId="0">
      <selection activeCell="E27" sqref="E27"/>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149</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9</v>
      </c>
      <c r="F10" s="232"/>
      <c r="G10" s="232">
        <v>2</v>
      </c>
      <c r="H10" s="232"/>
      <c r="I10" s="232">
        <v>7</v>
      </c>
      <c r="J10" s="232"/>
      <c r="K10" s="233">
        <v>18</v>
      </c>
      <c r="L10" s="128"/>
      <c r="M10" s="229" t="s">
        <v>122</v>
      </c>
      <c r="N10" s="230">
        <v>227</v>
      </c>
      <c r="O10" s="128"/>
      <c r="P10" s="128"/>
      <c r="Q10" s="128"/>
      <c r="R10" s="128"/>
      <c r="S10" s="128"/>
      <c r="T10" s="128"/>
      <c r="U10" s="128"/>
      <c r="V10" s="128"/>
      <c r="W10" s="128"/>
      <c r="X10" s="128"/>
      <c r="Y10" s="128"/>
    </row>
    <row r="11" spans="1:25" ht="21" customHeight="1">
      <c r="A11" s="228" t="s">
        <v>109</v>
      </c>
      <c r="B11" s="136"/>
      <c r="C11" s="231">
        <v>4</v>
      </c>
      <c r="D11" s="232"/>
      <c r="E11" s="232">
        <v>5</v>
      </c>
      <c r="F11" s="232"/>
      <c r="G11" s="232">
        <v>3</v>
      </c>
      <c r="H11" s="232"/>
      <c r="I11" s="232">
        <v>2</v>
      </c>
      <c r="J11" s="232"/>
      <c r="K11" s="233">
        <v>14</v>
      </c>
      <c r="L11" s="128"/>
      <c r="M11" s="229" t="s">
        <v>137</v>
      </c>
      <c r="N11" s="230">
        <v>216</v>
      </c>
      <c r="O11" s="128"/>
      <c r="P11" s="128"/>
      <c r="Q11" s="128"/>
      <c r="R11" s="128"/>
      <c r="S11" s="128"/>
      <c r="T11" s="128"/>
      <c r="U11" s="128"/>
      <c r="V11" s="128"/>
      <c r="W11" s="128"/>
      <c r="X11" s="128"/>
      <c r="Y11" s="128"/>
    </row>
    <row r="12" spans="1:25" ht="21" customHeight="1">
      <c r="A12" s="228" t="s">
        <v>110</v>
      </c>
      <c r="B12" s="136"/>
      <c r="C12" s="231">
        <v>1</v>
      </c>
      <c r="D12" s="232"/>
      <c r="E12" s="232"/>
      <c r="F12" s="232"/>
      <c r="G12" s="232"/>
      <c r="H12" s="232"/>
      <c r="I12" s="232">
        <v>2</v>
      </c>
      <c r="J12" s="232"/>
      <c r="K12" s="233">
        <v>3</v>
      </c>
      <c r="L12" s="128"/>
      <c r="M12" s="229" t="s">
        <v>116</v>
      </c>
      <c r="N12" s="230">
        <v>212</v>
      </c>
      <c r="O12" s="128"/>
      <c r="P12" s="128"/>
      <c r="Q12" s="128"/>
      <c r="R12" s="128"/>
      <c r="S12" s="128"/>
      <c r="T12" s="128"/>
      <c r="U12" s="128"/>
      <c r="V12" s="128"/>
      <c r="W12" s="128"/>
      <c r="X12" s="128"/>
      <c r="Y12" s="128"/>
    </row>
    <row r="13" spans="1:25" ht="21" customHeight="1">
      <c r="A13" s="228" t="s">
        <v>111</v>
      </c>
      <c r="B13" s="136"/>
      <c r="C13" s="231">
        <v>2</v>
      </c>
      <c r="D13" s="232"/>
      <c r="E13" s="232">
        <v>6</v>
      </c>
      <c r="F13" s="232"/>
      <c r="G13" s="232">
        <v>2</v>
      </c>
      <c r="H13" s="232"/>
      <c r="I13" s="232"/>
      <c r="J13" s="232"/>
      <c r="K13" s="233">
        <v>10</v>
      </c>
      <c r="L13" s="128"/>
      <c r="M13" s="229" t="s">
        <v>118</v>
      </c>
      <c r="N13" s="230">
        <v>168</v>
      </c>
      <c r="O13" s="128"/>
      <c r="P13" s="128"/>
      <c r="Q13" s="128"/>
      <c r="R13" s="128"/>
      <c r="S13" s="128"/>
      <c r="T13" s="128"/>
      <c r="U13" s="128"/>
      <c r="V13" s="128"/>
      <c r="W13" s="128"/>
      <c r="X13" s="128"/>
      <c r="Y13" s="128"/>
    </row>
    <row r="14" spans="1:25" ht="21" customHeight="1">
      <c r="A14" s="228" t="s">
        <v>114</v>
      </c>
      <c r="B14" s="136"/>
      <c r="C14" s="231">
        <v>13</v>
      </c>
      <c r="D14" s="232"/>
      <c r="E14" s="232">
        <v>57</v>
      </c>
      <c r="F14" s="232"/>
      <c r="G14" s="232">
        <v>8</v>
      </c>
      <c r="H14" s="232"/>
      <c r="I14" s="232">
        <v>20</v>
      </c>
      <c r="J14" s="232"/>
      <c r="K14" s="233">
        <v>98</v>
      </c>
      <c r="L14" s="128"/>
      <c r="M14" s="229" t="s">
        <v>135</v>
      </c>
      <c r="N14" s="230">
        <v>134</v>
      </c>
      <c r="O14" s="128"/>
      <c r="P14" s="128"/>
      <c r="Q14" s="128"/>
      <c r="R14" s="128"/>
      <c r="S14" s="128"/>
      <c r="T14" s="128"/>
      <c r="U14" s="128"/>
      <c r="V14" s="128"/>
      <c r="W14" s="128"/>
      <c r="X14" s="128"/>
      <c r="Y14" s="128"/>
    </row>
    <row r="15" spans="1:25" ht="21" customHeight="1">
      <c r="A15" s="228" t="s">
        <v>115</v>
      </c>
      <c r="B15" s="136"/>
      <c r="C15" s="231">
        <v>5</v>
      </c>
      <c r="D15" s="232"/>
      <c r="E15" s="232">
        <v>27</v>
      </c>
      <c r="F15" s="232"/>
      <c r="G15" s="232">
        <v>1</v>
      </c>
      <c r="H15" s="232"/>
      <c r="I15" s="232">
        <v>8</v>
      </c>
      <c r="J15" s="232"/>
      <c r="K15" s="233">
        <v>41</v>
      </c>
      <c r="L15" s="128"/>
      <c r="M15" s="229" t="s">
        <v>126</v>
      </c>
      <c r="N15" s="230">
        <v>109</v>
      </c>
      <c r="O15" s="128"/>
      <c r="P15" s="128"/>
      <c r="Q15" s="128"/>
      <c r="R15" s="128"/>
      <c r="S15" s="128"/>
      <c r="T15" s="128"/>
      <c r="U15" s="128"/>
      <c r="V15" s="128"/>
      <c r="W15" s="128"/>
      <c r="X15" s="128"/>
      <c r="Y15" s="128"/>
    </row>
    <row r="16" spans="1:25" ht="21" customHeight="1">
      <c r="A16" s="228" t="s">
        <v>116</v>
      </c>
      <c r="B16" s="136"/>
      <c r="C16" s="231">
        <v>4</v>
      </c>
      <c r="D16" s="232"/>
      <c r="E16" s="232">
        <v>164</v>
      </c>
      <c r="F16" s="232"/>
      <c r="G16" s="232">
        <v>23</v>
      </c>
      <c r="H16" s="232"/>
      <c r="I16" s="232">
        <v>21</v>
      </c>
      <c r="J16" s="232"/>
      <c r="K16" s="233">
        <v>212</v>
      </c>
      <c r="L16" s="128"/>
      <c r="M16" s="229" t="s">
        <v>139</v>
      </c>
      <c r="N16" s="230">
        <v>99</v>
      </c>
      <c r="O16" s="128"/>
      <c r="P16" s="128"/>
      <c r="Q16" s="128"/>
      <c r="R16" s="128"/>
      <c r="S16" s="128"/>
      <c r="T16" s="128"/>
      <c r="U16" s="128"/>
      <c r="V16" s="128"/>
      <c r="W16" s="128"/>
      <c r="X16" s="128"/>
      <c r="Y16" s="128"/>
    </row>
    <row r="17" spans="1:25" ht="21" customHeight="1">
      <c r="A17" s="228" t="s">
        <v>112</v>
      </c>
      <c r="B17" s="136"/>
      <c r="C17" s="231">
        <v>4</v>
      </c>
      <c r="D17" s="232"/>
      <c r="E17" s="232">
        <v>15</v>
      </c>
      <c r="F17" s="232"/>
      <c r="G17" s="232">
        <v>1</v>
      </c>
      <c r="H17" s="232"/>
      <c r="I17" s="232">
        <v>12</v>
      </c>
      <c r="J17" s="232"/>
      <c r="K17" s="233">
        <v>32</v>
      </c>
      <c r="L17" s="128"/>
      <c r="M17" s="229" t="s">
        <v>114</v>
      </c>
      <c r="N17" s="230">
        <v>98</v>
      </c>
      <c r="O17" s="128"/>
      <c r="P17" s="128"/>
      <c r="Q17" s="128"/>
      <c r="R17" s="128"/>
      <c r="S17" s="128"/>
      <c r="T17" s="128"/>
      <c r="U17" s="128"/>
      <c r="V17" s="128"/>
      <c r="W17" s="128"/>
      <c r="X17" s="128"/>
      <c r="Y17" s="128"/>
    </row>
    <row r="18" spans="1:25" ht="21" customHeight="1">
      <c r="A18" s="228" t="s">
        <v>113</v>
      </c>
      <c r="B18" s="136"/>
      <c r="C18" s="231">
        <v>1</v>
      </c>
      <c r="D18" s="232"/>
      <c r="E18" s="232">
        <v>1</v>
      </c>
      <c r="F18" s="232"/>
      <c r="G18" s="232">
        <v>1</v>
      </c>
      <c r="H18" s="232"/>
      <c r="I18" s="232">
        <v>1</v>
      </c>
      <c r="J18" s="232"/>
      <c r="K18" s="233">
        <v>4</v>
      </c>
      <c r="L18" s="128"/>
      <c r="M18" s="229" t="s">
        <v>119</v>
      </c>
      <c r="N18" s="230">
        <v>93</v>
      </c>
      <c r="O18" s="128"/>
      <c r="P18" s="128"/>
      <c r="Q18" s="128"/>
      <c r="R18" s="128"/>
      <c r="S18" s="128"/>
      <c r="T18" s="128"/>
      <c r="U18" s="128"/>
      <c r="V18" s="128"/>
      <c r="W18" s="128"/>
      <c r="X18" s="128"/>
      <c r="Y18" s="128"/>
    </row>
    <row r="19" spans="1:25" ht="21" customHeight="1">
      <c r="A19" s="228" t="s">
        <v>117</v>
      </c>
      <c r="B19" s="136"/>
      <c r="C19" s="231">
        <v>2</v>
      </c>
      <c r="D19" s="232"/>
      <c r="E19" s="232">
        <v>10</v>
      </c>
      <c r="F19" s="232"/>
      <c r="G19" s="232">
        <v>3</v>
      </c>
      <c r="H19" s="232"/>
      <c r="I19" s="232">
        <v>19</v>
      </c>
      <c r="J19" s="232"/>
      <c r="K19" s="233">
        <v>34</v>
      </c>
      <c r="L19" s="128"/>
      <c r="M19" s="229" t="s">
        <v>121</v>
      </c>
      <c r="N19" s="230">
        <v>65</v>
      </c>
      <c r="O19" s="128"/>
      <c r="P19" s="128"/>
      <c r="Q19" s="128"/>
      <c r="R19" s="128"/>
      <c r="S19" s="128"/>
      <c r="T19" s="128"/>
      <c r="U19" s="128"/>
      <c r="V19" s="128"/>
      <c r="W19" s="128"/>
      <c r="X19" s="128"/>
      <c r="Y19" s="128"/>
    </row>
    <row r="20" spans="1:25" ht="21" customHeight="1">
      <c r="A20" s="228" t="s">
        <v>122</v>
      </c>
      <c r="B20" s="136"/>
      <c r="C20" s="231">
        <v>6</v>
      </c>
      <c r="D20" s="232"/>
      <c r="E20" s="232">
        <v>180</v>
      </c>
      <c r="F20" s="232"/>
      <c r="G20" s="232">
        <v>18</v>
      </c>
      <c r="H20" s="232"/>
      <c r="I20" s="232">
        <v>23</v>
      </c>
      <c r="J20" s="232"/>
      <c r="K20" s="233">
        <v>227</v>
      </c>
      <c r="L20" s="128"/>
      <c r="M20" s="229" t="s">
        <v>123</v>
      </c>
      <c r="N20" s="230">
        <v>65</v>
      </c>
      <c r="O20" s="128"/>
      <c r="P20" s="128"/>
      <c r="Q20" s="128"/>
      <c r="R20" s="128"/>
      <c r="S20" s="128"/>
      <c r="T20" s="128"/>
      <c r="U20" s="128"/>
      <c r="V20" s="128"/>
      <c r="W20" s="128"/>
      <c r="X20" s="128"/>
      <c r="Y20" s="128"/>
    </row>
    <row r="21" spans="1:25" ht="21" customHeight="1">
      <c r="A21" s="228" t="s">
        <v>118</v>
      </c>
      <c r="B21" s="136"/>
      <c r="C21" s="231">
        <v>2</v>
      </c>
      <c r="D21" s="232"/>
      <c r="E21" s="232">
        <v>156</v>
      </c>
      <c r="F21" s="232"/>
      <c r="G21" s="232">
        <v>3</v>
      </c>
      <c r="H21" s="232"/>
      <c r="I21" s="232">
        <v>7</v>
      </c>
      <c r="J21" s="232"/>
      <c r="K21" s="233">
        <v>168</v>
      </c>
      <c r="L21" s="128"/>
      <c r="M21" s="229" t="s">
        <v>134</v>
      </c>
      <c r="N21" s="230">
        <v>64</v>
      </c>
      <c r="O21" s="128"/>
      <c r="P21" s="128"/>
      <c r="Q21" s="128"/>
      <c r="R21" s="128"/>
      <c r="S21" s="128"/>
      <c r="T21" s="128"/>
      <c r="U21" s="128"/>
      <c r="V21" s="128"/>
      <c r="W21" s="128"/>
      <c r="X21" s="128"/>
      <c r="Y21" s="128"/>
    </row>
    <row r="22" spans="1:25" ht="21" customHeight="1">
      <c r="A22" s="228" t="s">
        <v>119</v>
      </c>
      <c r="B22" s="136"/>
      <c r="C22" s="231">
        <v>17</v>
      </c>
      <c r="D22" s="232"/>
      <c r="E22" s="232">
        <v>51</v>
      </c>
      <c r="F22" s="232"/>
      <c r="G22" s="232">
        <v>10</v>
      </c>
      <c r="H22" s="232"/>
      <c r="I22" s="232">
        <v>15</v>
      </c>
      <c r="J22" s="232"/>
      <c r="K22" s="233">
        <v>93</v>
      </c>
      <c r="L22" s="128"/>
      <c r="M22" s="229" t="s">
        <v>128</v>
      </c>
      <c r="N22" s="230">
        <v>60</v>
      </c>
      <c r="O22" s="128"/>
      <c r="P22" s="128"/>
      <c r="Q22" s="128"/>
      <c r="R22" s="128"/>
      <c r="S22" s="128"/>
      <c r="T22" s="128"/>
      <c r="U22" s="128"/>
      <c r="V22" s="128"/>
      <c r="W22" s="128"/>
      <c r="X22" s="128"/>
      <c r="Y22" s="128"/>
    </row>
    <row r="23" spans="1:25" ht="21" customHeight="1">
      <c r="A23" s="228" t="s">
        <v>120</v>
      </c>
      <c r="B23" s="136"/>
      <c r="C23" s="231">
        <v>2</v>
      </c>
      <c r="D23" s="232"/>
      <c r="E23" s="232">
        <v>22</v>
      </c>
      <c r="F23" s="232"/>
      <c r="G23" s="232">
        <v>5</v>
      </c>
      <c r="H23" s="232"/>
      <c r="I23" s="232">
        <v>7</v>
      </c>
      <c r="J23" s="232"/>
      <c r="K23" s="233">
        <v>36</v>
      </c>
      <c r="L23" s="128"/>
      <c r="M23" s="229" t="s">
        <v>510</v>
      </c>
      <c r="N23" s="230">
        <v>60</v>
      </c>
      <c r="O23" s="128"/>
      <c r="P23" s="128"/>
      <c r="Q23" s="128"/>
      <c r="R23" s="128"/>
      <c r="S23" s="128"/>
      <c r="T23" s="128"/>
      <c r="U23" s="128"/>
      <c r="V23" s="128"/>
      <c r="W23" s="128"/>
      <c r="X23" s="128"/>
      <c r="Y23" s="128"/>
    </row>
    <row r="24" spans="1:25" ht="21" customHeight="1">
      <c r="A24" s="228" t="s">
        <v>121</v>
      </c>
      <c r="B24" s="136"/>
      <c r="C24" s="231">
        <v>13</v>
      </c>
      <c r="D24" s="232"/>
      <c r="E24" s="232">
        <v>22</v>
      </c>
      <c r="F24" s="232"/>
      <c r="G24" s="232">
        <v>10</v>
      </c>
      <c r="H24" s="232"/>
      <c r="I24" s="232">
        <v>20</v>
      </c>
      <c r="J24" s="232"/>
      <c r="K24" s="233">
        <v>65</v>
      </c>
      <c r="L24" s="128"/>
      <c r="M24" s="229" t="s">
        <v>115</v>
      </c>
      <c r="N24" s="230">
        <v>41</v>
      </c>
      <c r="O24" s="128"/>
      <c r="P24" s="128"/>
      <c r="Q24" s="128"/>
      <c r="R24" s="128"/>
      <c r="S24" s="128"/>
      <c r="T24" s="128"/>
      <c r="U24" s="128"/>
      <c r="V24" s="128"/>
      <c r="W24" s="128"/>
      <c r="X24" s="128"/>
      <c r="Y24" s="128"/>
    </row>
    <row r="25" spans="1:25" ht="21" customHeight="1">
      <c r="A25" s="228" t="s">
        <v>123</v>
      </c>
      <c r="B25" s="136"/>
      <c r="C25" s="231">
        <v>2</v>
      </c>
      <c r="D25" s="232"/>
      <c r="E25" s="232">
        <v>35</v>
      </c>
      <c r="F25" s="232"/>
      <c r="G25" s="232">
        <v>8</v>
      </c>
      <c r="H25" s="232"/>
      <c r="I25" s="232">
        <v>20</v>
      </c>
      <c r="J25" s="232"/>
      <c r="K25" s="233">
        <v>65</v>
      </c>
      <c r="L25" s="128"/>
      <c r="M25" s="229" t="s">
        <v>131</v>
      </c>
      <c r="N25" s="230">
        <v>37</v>
      </c>
      <c r="O25" s="128"/>
      <c r="P25" s="128"/>
      <c r="Q25" s="128"/>
      <c r="R25" s="128"/>
      <c r="S25" s="128"/>
      <c r="T25" s="128"/>
      <c r="U25" s="128"/>
      <c r="V25" s="128"/>
      <c r="W25" s="128"/>
      <c r="X25" s="128"/>
      <c r="Y25" s="128"/>
    </row>
    <row r="26" spans="1:25" ht="21" customHeight="1">
      <c r="A26" s="228" t="s">
        <v>124</v>
      </c>
      <c r="B26" s="136"/>
      <c r="C26" s="231"/>
      <c r="D26" s="232"/>
      <c r="E26" s="232">
        <v>3</v>
      </c>
      <c r="F26" s="232"/>
      <c r="G26" s="232">
        <v>8</v>
      </c>
      <c r="H26" s="232"/>
      <c r="I26" s="232">
        <v>10</v>
      </c>
      <c r="J26" s="232"/>
      <c r="K26" s="233">
        <v>21</v>
      </c>
      <c r="L26" s="128"/>
      <c r="M26" s="229" t="s">
        <v>120</v>
      </c>
      <c r="N26" s="230">
        <v>36</v>
      </c>
      <c r="O26" s="128"/>
      <c r="P26" s="128"/>
      <c r="Q26" s="128"/>
      <c r="R26" s="128"/>
      <c r="S26" s="128"/>
      <c r="T26" s="128"/>
      <c r="U26" s="128"/>
      <c r="V26" s="128"/>
      <c r="W26" s="128"/>
      <c r="X26" s="128"/>
      <c r="Y26" s="128"/>
    </row>
    <row r="27" spans="1:25" ht="21" customHeight="1">
      <c r="A27" s="228" t="s">
        <v>125</v>
      </c>
      <c r="B27" s="136"/>
      <c r="C27" s="231"/>
      <c r="D27" s="232"/>
      <c r="E27" s="232">
        <v>1</v>
      </c>
      <c r="F27" s="232"/>
      <c r="G27" s="232">
        <v>1</v>
      </c>
      <c r="H27" s="232"/>
      <c r="I27" s="232">
        <v>5</v>
      </c>
      <c r="J27" s="232"/>
      <c r="K27" s="233">
        <v>7</v>
      </c>
      <c r="L27" s="128"/>
      <c r="M27" s="229" t="s">
        <v>117</v>
      </c>
      <c r="N27" s="230">
        <v>34</v>
      </c>
      <c r="O27" s="128"/>
      <c r="P27" s="128"/>
      <c r="Q27" s="128"/>
      <c r="R27" s="128"/>
      <c r="S27" s="128"/>
      <c r="T27" s="128"/>
      <c r="U27" s="128"/>
      <c r="V27" s="128"/>
      <c r="W27" s="128"/>
      <c r="X27" s="128"/>
      <c r="Y27" s="128"/>
    </row>
    <row r="28" spans="1:25" ht="21" customHeight="1">
      <c r="A28" s="228" t="s">
        <v>126</v>
      </c>
      <c r="B28" s="136"/>
      <c r="C28" s="231">
        <v>13</v>
      </c>
      <c r="D28" s="232"/>
      <c r="E28" s="232">
        <v>75</v>
      </c>
      <c r="F28" s="232"/>
      <c r="G28" s="232">
        <v>5</v>
      </c>
      <c r="H28" s="232"/>
      <c r="I28" s="232">
        <v>16</v>
      </c>
      <c r="J28" s="232"/>
      <c r="K28" s="233">
        <v>109</v>
      </c>
      <c r="L28" s="128"/>
      <c r="M28" s="229" t="s">
        <v>130</v>
      </c>
      <c r="N28" s="230">
        <v>34</v>
      </c>
      <c r="O28" s="128"/>
      <c r="P28" s="128"/>
      <c r="Q28" s="128"/>
      <c r="R28" s="128"/>
      <c r="S28" s="128"/>
      <c r="T28" s="128"/>
      <c r="U28" s="128"/>
      <c r="V28" s="128"/>
      <c r="W28" s="128"/>
      <c r="X28" s="128"/>
      <c r="Y28" s="128"/>
    </row>
    <row r="29" spans="1:25" ht="21" customHeight="1">
      <c r="A29" s="228" t="s">
        <v>127</v>
      </c>
      <c r="B29" s="136"/>
      <c r="C29" s="231">
        <v>3</v>
      </c>
      <c r="D29" s="232"/>
      <c r="E29" s="232">
        <v>16</v>
      </c>
      <c r="F29" s="232"/>
      <c r="G29" s="232">
        <v>2</v>
      </c>
      <c r="H29" s="232"/>
      <c r="I29" s="232">
        <v>2</v>
      </c>
      <c r="J29" s="232"/>
      <c r="K29" s="233">
        <v>23</v>
      </c>
      <c r="L29" s="128"/>
      <c r="M29" s="229" t="s">
        <v>112</v>
      </c>
      <c r="N29" s="230">
        <v>32</v>
      </c>
      <c r="O29" s="128"/>
      <c r="P29" s="128"/>
      <c r="Q29" s="128"/>
      <c r="R29" s="128"/>
      <c r="S29" s="128"/>
      <c r="T29" s="128"/>
      <c r="U29" s="128"/>
      <c r="V29" s="128"/>
      <c r="W29" s="128"/>
      <c r="X29" s="128"/>
      <c r="Y29" s="128"/>
    </row>
    <row r="30" spans="1:25" ht="21" customHeight="1">
      <c r="A30" s="228" t="s">
        <v>128</v>
      </c>
      <c r="B30" s="136"/>
      <c r="C30" s="231">
        <v>8</v>
      </c>
      <c r="D30" s="232"/>
      <c r="E30" s="232">
        <v>31</v>
      </c>
      <c r="F30" s="232"/>
      <c r="G30" s="232">
        <v>6</v>
      </c>
      <c r="H30" s="232"/>
      <c r="I30" s="232">
        <v>15</v>
      </c>
      <c r="J30" s="232"/>
      <c r="K30" s="233">
        <v>60</v>
      </c>
      <c r="L30" s="128"/>
      <c r="M30" s="229" t="s">
        <v>132</v>
      </c>
      <c r="N30" s="230">
        <v>32</v>
      </c>
      <c r="O30" s="128"/>
      <c r="P30" s="128"/>
      <c r="Q30" s="128"/>
      <c r="R30" s="128"/>
      <c r="S30" s="128"/>
      <c r="T30" s="128"/>
      <c r="U30" s="128"/>
      <c r="V30" s="128"/>
      <c r="W30" s="128"/>
      <c r="X30" s="128"/>
      <c r="Y30" s="128"/>
    </row>
    <row r="31" spans="1:25" ht="21" customHeight="1">
      <c r="A31" s="228" t="s">
        <v>129</v>
      </c>
      <c r="B31" s="136"/>
      <c r="C31" s="231">
        <v>1</v>
      </c>
      <c r="D31" s="232"/>
      <c r="E31" s="232">
        <v>3</v>
      </c>
      <c r="F31" s="232"/>
      <c r="G31" s="232">
        <v>1</v>
      </c>
      <c r="H31" s="232"/>
      <c r="I31" s="232">
        <v>1</v>
      </c>
      <c r="J31" s="232"/>
      <c r="K31" s="233">
        <v>6</v>
      </c>
      <c r="L31" s="128"/>
      <c r="M31" s="229" t="s">
        <v>127</v>
      </c>
      <c r="N31" s="230">
        <v>23</v>
      </c>
      <c r="O31" s="128"/>
      <c r="P31" s="128"/>
      <c r="Q31" s="128"/>
      <c r="R31" s="128"/>
      <c r="S31" s="128"/>
      <c r="T31" s="128"/>
      <c r="U31" s="128"/>
      <c r="V31" s="128"/>
      <c r="W31" s="128"/>
      <c r="X31" s="128"/>
      <c r="Y31" s="128"/>
    </row>
    <row r="32" spans="1:25" ht="21" customHeight="1">
      <c r="A32" s="228" t="s">
        <v>130</v>
      </c>
      <c r="B32" s="136"/>
      <c r="C32" s="231">
        <v>17</v>
      </c>
      <c r="D32" s="232"/>
      <c r="E32" s="232">
        <v>13</v>
      </c>
      <c r="F32" s="232"/>
      <c r="G32" s="232"/>
      <c r="H32" s="232"/>
      <c r="I32" s="232">
        <v>4</v>
      </c>
      <c r="J32" s="232"/>
      <c r="K32" s="233">
        <v>34</v>
      </c>
      <c r="L32" s="128"/>
      <c r="M32" s="229" t="s">
        <v>124</v>
      </c>
      <c r="N32" s="230">
        <v>21</v>
      </c>
      <c r="O32" s="128"/>
      <c r="P32" s="128"/>
      <c r="Q32" s="128"/>
      <c r="R32" s="128"/>
      <c r="S32" s="128"/>
      <c r="T32" s="128"/>
      <c r="U32" s="128"/>
      <c r="V32" s="128"/>
      <c r="W32" s="128"/>
      <c r="X32" s="128"/>
      <c r="Y32" s="128"/>
    </row>
    <row r="33" spans="1:25" ht="21" customHeight="1">
      <c r="A33" s="228" t="s">
        <v>131</v>
      </c>
      <c r="B33" s="136"/>
      <c r="C33" s="231">
        <v>8</v>
      </c>
      <c r="D33" s="232"/>
      <c r="E33" s="232">
        <v>18</v>
      </c>
      <c r="F33" s="232"/>
      <c r="G33" s="232">
        <v>2</v>
      </c>
      <c r="H33" s="232"/>
      <c r="I33" s="232">
        <v>9</v>
      </c>
      <c r="J33" s="232"/>
      <c r="K33" s="233">
        <v>37</v>
      </c>
      <c r="L33" s="128"/>
      <c r="M33" s="229" t="s">
        <v>108</v>
      </c>
      <c r="N33" s="230">
        <v>18</v>
      </c>
      <c r="O33" s="128"/>
      <c r="P33" s="128"/>
      <c r="Q33" s="128"/>
      <c r="R33" s="128"/>
      <c r="S33" s="128"/>
      <c r="T33" s="128"/>
      <c r="U33" s="128"/>
      <c r="V33" s="128"/>
      <c r="W33" s="128"/>
      <c r="X33" s="128"/>
      <c r="Y33" s="128"/>
    </row>
    <row r="34" spans="1:25" ht="21" customHeight="1">
      <c r="A34" s="228" t="s">
        <v>132</v>
      </c>
      <c r="B34" s="136"/>
      <c r="C34" s="231">
        <v>4</v>
      </c>
      <c r="D34" s="232"/>
      <c r="E34" s="232">
        <v>11</v>
      </c>
      <c r="F34" s="232"/>
      <c r="G34" s="232">
        <v>8</v>
      </c>
      <c r="H34" s="232"/>
      <c r="I34" s="232">
        <v>9</v>
      </c>
      <c r="J34" s="232"/>
      <c r="K34" s="233">
        <v>32</v>
      </c>
      <c r="L34" s="128"/>
      <c r="M34" s="229" t="s">
        <v>109</v>
      </c>
      <c r="N34" s="230">
        <v>14</v>
      </c>
      <c r="O34" s="128"/>
      <c r="P34" s="128"/>
      <c r="Q34" s="128"/>
      <c r="R34" s="128"/>
      <c r="S34" s="128"/>
      <c r="T34" s="128"/>
      <c r="U34" s="128"/>
      <c r="V34" s="128"/>
      <c r="W34" s="128"/>
      <c r="X34" s="128"/>
      <c r="Y34" s="128"/>
    </row>
    <row r="35" spans="1:25" ht="21" customHeight="1">
      <c r="A35" s="228" t="s">
        <v>133</v>
      </c>
      <c r="B35" s="136"/>
      <c r="C35" s="231"/>
      <c r="D35" s="232"/>
      <c r="E35" s="232">
        <v>7</v>
      </c>
      <c r="F35" s="232"/>
      <c r="G35" s="232">
        <v>5</v>
      </c>
      <c r="H35" s="232"/>
      <c r="I35" s="232">
        <v>2</v>
      </c>
      <c r="J35" s="232"/>
      <c r="K35" s="233">
        <v>14</v>
      </c>
      <c r="L35" s="128"/>
      <c r="M35" s="229" t="s">
        <v>133</v>
      </c>
      <c r="N35" s="230">
        <v>14</v>
      </c>
      <c r="O35" s="128"/>
      <c r="P35" s="128"/>
      <c r="Q35" s="128"/>
      <c r="R35" s="128"/>
      <c r="S35" s="128"/>
      <c r="T35" s="128"/>
      <c r="U35" s="128"/>
      <c r="V35" s="128"/>
      <c r="W35" s="128"/>
      <c r="X35" s="128"/>
      <c r="Y35" s="128"/>
    </row>
    <row r="36" spans="1:25" ht="21" customHeight="1">
      <c r="A36" s="228" t="s">
        <v>134</v>
      </c>
      <c r="B36" s="136"/>
      <c r="C36" s="231">
        <v>13</v>
      </c>
      <c r="D36" s="232"/>
      <c r="E36" s="232">
        <v>23</v>
      </c>
      <c r="F36" s="232"/>
      <c r="G36" s="232">
        <v>7</v>
      </c>
      <c r="H36" s="232"/>
      <c r="I36" s="232">
        <v>21</v>
      </c>
      <c r="J36" s="232"/>
      <c r="K36" s="233">
        <v>64</v>
      </c>
      <c r="L36" s="128"/>
      <c r="M36" s="229" t="s">
        <v>136</v>
      </c>
      <c r="N36" s="230">
        <v>12</v>
      </c>
      <c r="O36" s="128"/>
      <c r="P36" s="128"/>
      <c r="Q36" s="128"/>
      <c r="R36" s="128"/>
      <c r="S36" s="128"/>
      <c r="T36" s="128"/>
      <c r="U36" s="128"/>
      <c r="V36" s="128"/>
      <c r="W36" s="128"/>
      <c r="X36" s="128"/>
      <c r="Y36" s="128"/>
    </row>
    <row r="37" spans="1:25" ht="21" customHeight="1">
      <c r="A37" s="228" t="s">
        <v>135</v>
      </c>
      <c r="B37" s="136"/>
      <c r="C37" s="231">
        <v>12</v>
      </c>
      <c r="D37" s="232"/>
      <c r="E37" s="232">
        <v>30</v>
      </c>
      <c r="F37" s="232"/>
      <c r="G37" s="232">
        <v>25</v>
      </c>
      <c r="H37" s="232"/>
      <c r="I37" s="232">
        <v>67</v>
      </c>
      <c r="J37" s="232"/>
      <c r="K37" s="233">
        <v>134</v>
      </c>
      <c r="L37" s="128"/>
      <c r="M37" s="229" t="s">
        <v>111</v>
      </c>
      <c r="N37" s="230">
        <v>10</v>
      </c>
      <c r="O37" s="128"/>
      <c r="P37" s="128"/>
      <c r="Q37" s="128"/>
      <c r="R37" s="128"/>
      <c r="S37" s="128"/>
      <c r="T37" s="128"/>
      <c r="U37" s="128"/>
      <c r="V37" s="128"/>
      <c r="W37" s="128"/>
      <c r="X37" s="128"/>
      <c r="Y37" s="128"/>
    </row>
    <row r="38" spans="1:25" ht="21" customHeight="1">
      <c r="A38" s="228" t="s">
        <v>136</v>
      </c>
      <c r="B38" s="136"/>
      <c r="C38" s="231"/>
      <c r="D38" s="232"/>
      <c r="E38" s="232">
        <v>5</v>
      </c>
      <c r="F38" s="232"/>
      <c r="G38" s="232">
        <v>5</v>
      </c>
      <c r="H38" s="232"/>
      <c r="I38" s="232">
        <v>2</v>
      </c>
      <c r="J38" s="232"/>
      <c r="K38" s="233">
        <v>12</v>
      </c>
      <c r="L38" s="128"/>
      <c r="M38" s="229" t="s">
        <v>125</v>
      </c>
      <c r="N38" s="230">
        <v>7</v>
      </c>
      <c r="O38" s="128"/>
      <c r="P38" s="128"/>
      <c r="Q38" s="128"/>
      <c r="R38" s="128"/>
      <c r="S38" s="128"/>
      <c r="T38" s="128"/>
      <c r="U38" s="128"/>
      <c r="V38" s="128"/>
      <c r="W38" s="128"/>
      <c r="X38" s="128"/>
      <c r="Y38" s="128"/>
    </row>
    <row r="39" spans="1:25" ht="21" customHeight="1">
      <c r="A39" s="228" t="s">
        <v>137</v>
      </c>
      <c r="B39" s="136"/>
      <c r="C39" s="231">
        <v>67</v>
      </c>
      <c r="D39" s="232"/>
      <c r="E39" s="232">
        <v>95</v>
      </c>
      <c r="F39" s="232"/>
      <c r="G39" s="232">
        <v>14</v>
      </c>
      <c r="H39" s="232"/>
      <c r="I39" s="232">
        <v>40</v>
      </c>
      <c r="J39" s="232"/>
      <c r="K39" s="233">
        <v>216</v>
      </c>
      <c r="L39" s="128"/>
      <c r="M39" s="229" t="s">
        <v>129</v>
      </c>
      <c r="N39" s="230">
        <v>6</v>
      </c>
      <c r="O39" s="128"/>
      <c r="P39" s="128"/>
      <c r="Q39" s="128"/>
      <c r="R39" s="128"/>
      <c r="S39" s="128"/>
      <c r="T39" s="128"/>
      <c r="U39" s="128"/>
      <c r="V39" s="128"/>
      <c r="W39" s="128"/>
      <c r="X39" s="128"/>
      <c r="Y39" s="128"/>
    </row>
    <row r="40" spans="1:25" ht="21" customHeight="1">
      <c r="A40" s="228" t="s">
        <v>138</v>
      </c>
      <c r="B40" s="136"/>
      <c r="C40" s="231">
        <v>1</v>
      </c>
      <c r="D40" s="232"/>
      <c r="E40" s="232">
        <v>3</v>
      </c>
      <c r="F40" s="232"/>
      <c r="G40" s="232">
        <v>2</v>
      </c>
      <c r="H40" s="232"/>
      <c r="I40" s="232"/>
      <c r="J40" s="232"/>
      <c r="K40" s="233">
        <v>6</v>
      </c>
      <c r="L40" s="128"/>
      <c r="M40" s="229" t="s">
        <v>138</v>
      </c>
      <c r="N40" s="230">
        <v>6</v>
      </c>
      <c r="O40" s="128"/>
      <c r="P40" s="128"/>
      <c r="Q40" s="128"/>
      <c r="R40" s="128"/>
      <c r="S40" s="128"/>
      <c r="T40" s="128"/>
      <c r="U40" s="128"/>
      <c r="V40" s="128"/>
      <c r="W40" s="128"/>
      <c r="X40" s="128"/>
      <c r="Y40" s="128"/>
    </row>
    <row r="41" spans="1:25" ht="21" customHeight="1">
      <c r="A41" s="228" t="s">
        <v>139</v>
      </c>
      <c r="B41" s="136"/>
      <c r="C41" s="231">
        <v>3</v>
      </c>
      <c r="D41" s="232"/>
      <c r="E41" s="232">
        <v>73</v>
      </c>
      <c r="F41" s="232"/>
      <c r="G41" s="232">
        <v>7</v>
      </c>
      <c r="H41" s="232"/>
      <c r="I41" s="232">
        <v>16</v>
      </c>
      <c r="J41" s="232"/>
      <c r="K41" s="233">
        <v>99</v>
      </c>
      <c r="L41" s="128"/>
      <c r="M41" s="229" t="s">
        <v>113</v>
      </c>
      <c r="N41" s="230">
        <v>4</v>
      </c>
      <c r="O41" s="128"/>
      <c r="P41" s="128"/>
      <c r="Q41" s="128"/>
      <c r="R41" s="128"/>
      <c r="S41" s="128"/>
      <c r="T41" s="128"/>
      <c r="U41" s="128"/>
      <c r="V41" s="128"/>
      <c r="W41" s="128"/>
      <c r="X41" s="128"/>
      <c r="Y41" s="128"/>
    </row>
    <row r="42" spans="1:25" ht="21" customHeight="1">
      <c r="A42" s="228" t="s">
        <v>510</v>
      </c>
      <c r="B42" s="136"/>
      <c r="C42" s="231">
        <v>9</v>
      </c>
      <c r="D42" s="232"/>
      <c r="E42" s="232">
        <v>18</v>
      </c>
      <c r="F42" s="232"/>
      <c r="G42" s="232">
        <v>8</v>
      </c>
      <c r="H42" s="232"/>
      <c r="I42" s="232">
        <v>25</v>
      </c>
      <c r="J42" s="232"/>
      <c r="K42" s="233">
        <v>60</v>
      </c>
      <c r="L42" s="128"/>
      <c r="M42" s="229" t="s">
        <v>110</v>
      </c>
      <c r="N42" s="230">
        <v>3</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237</v>
      </c>
      <c r="D44" s="236">
        <v>0</v>
      </c>
      <c r="E44" s="236">
        <v>1185</v>
      </c>
      <c r="F44" s="236">
        <v>0</v>
      </c>
      <c r="G44" s="236">
        <v>204</v>
      </c>
      <c r="H44" s="236">
        <v>0</v>
      </c>
      <c r="I44" s="236">
        <v>428</v>
      </c>
      <c r="J44" s="236">
        <v>0</v>
      </c>
      <c r="K44" s="237">
        <v>2054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A4964-B79A-4795-B41E-931FC2021457}">
  <sheetPr>
    <pageSetUpPr fitToPage="1"/>
  </sheetPr>
  <dimension ref="A1:Y51"/>
  <sheetViews>
    <sheetView view="pageBreakPreview" zoomScale="85" zoomScaleNormal="100" zoomScaleSheetLayoutView="85" workbookViewId="0">
      <selection activeCell="H27" sqref="H27"/>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150</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c r="F10" s="232">
        <v>5</v>
      </c>
      <c r="G10" s="232"/>
      <c r="H10" s="232"/>
      <c r="I10" s="232"/>
      <c r="J10" s="232">
        <v>1</v>
      </c>
      <c r="K10" s="233">
        <v>6</v>
      </c>
      <c r="L10" s="128"/>
      <c r="M10" s="229" t="s">
        <v>116</v>
      </c>
      <c r="N10" s="230">
        <v>201</v>
      </c>
      <c r="O10" s="128"/>
      <c r="P10" s="128"/>
      <c r="Q10" s="128"/>
      <c r="R10" s="128"/>
      <c r="S10" s="128"/>
      <c r="T10" s="128"/>
      <c r="U10" s="128"/>
      <c r="V10" s="128"/>
      <c r="W10" s="128"/>
      <c r="X10" s="128"/>
      <c r="Y10" s="128"/>
    </row>
    <row r="11" spans="1:25" ht="21" customHeight="1">
      <c r="A11" s="228" t="s">
        <v>109</v>
      </c>
      <c r="B11" s="136"/>
      <c r="C11" s="231"/>
      <c r="D11" s="232"/>
      <c r="E11" s="232"/>
      <c r="F11" s="232">
        <v>1</v>
      </c>
      <c r="G11" s="232"/>
      <c r="H11" s="232"/>
      <c r="I11" s="232"/>
      <c r="J11" s="232"/>
      <c r="K11" s="233">
        <v>1</v>
      </c>
      <c r="L11" s="128"/>
      <c r="M11" s="229" t="s">
        <v>122</v>
      </c>
      <c r="N11" s="230">
        <v>165</v>
      </c>
      <c r="O11" s="128"/>
      <c r="P11" s="128"/>
      <c r="Q11" s="128"/>
      <c r="R11" s="128"/>
      <c r="S11" s="128"/>
      <c r="T11" s="128"/>
      <c r="U11" s="128"/>
      <c r="V11" s="128"/>
      <c r="W11" s="128"/>
      <c r="X11" s="128"/>
      <c r="Y11" s="128"/>
    </row>
    <row r="12" spans="1:25" ht="21" customHeight="1">
      <c r="A12" s="228" t="s">
        <v>110</v>
      </c>
      <c r="B12" s="136"/>
      <c r="C12" s="231"/>
      <c r="D12" s="232"/>
      <c r="E12" s="232"/>
      <c r="F12" s="232"/>
      <c r="G12" s="232"/>
      <c r="H12" s="232"/>
      <c r="I12" s="232"/>
      <c r="J12" s="232"/>
      <c r="K12" s="233">
        <v>0</v>
      </c>
      <c r="L12" s="128"/>
      <c r="M12" s="229" t="s">
        <v>119</v>
      </c>
      <c r="N12" s="230">
        <v>107</v>
      </c>
      <c r="O12" s="128"/>
      <c r="P12" s="128"/>
      <c r="Q12" s="128"/>
      <c r="R12" s="128"/>
      <c r="S12" s="128"/>
      <c r="T12" s="128"/>
      <c r="U12" s="128"/>
      <c r="V12" s="128"/>
      <c r="W12" s="128"/>
      <c r="X12" s="128"/>
      <c r="Y12" s="128"/>
    </row>
    <row r="13" spans="1:25" ht="21" customHeight="1">
      <c r="A13" s="228" t="s">
        <v>111</v>
      </c>
      <c r="B13" s="136"/>
      <c r="C13" s="231"/>
      <c r="D13" s="232">
        <v>3</v>
      </c>
      <c r="E13" s="232"/>
      <c r="F13" s="232"/>
      <c r="G13" s="232"/>
      <c r="H13" s="232">
        <v>1</v>
      </c>
      <c r="I13" s="232"/>
      <c r="J13" s="232"/>
      <c r="K13" s="233">
        <v>4</v>
      </c>
      <c r="L13" s="128"/>
      <c r="M13" s="229" t="s">
        <v>137</v>
      </c>
      <c r="N13" s="230">
        <v>68</v>
      </c>
      <c r="O13" s="128"/>
      <c r="P13" s="128"/>
      <c r="Q13" s="128"/>
      <c r="R13" s="128"/>
      <c r="S13" s="128"/>
      <c r="T13" s="128"/>
      <c r="U13" s="128"/>
      <c r="V13" s="128"/>
      <c r="W13" s="128"/>
      <c r="X13" s="128"/>
      <c r="Y13" s="128"/>
    </row>
    <row r="14" spans="1:25" ht="21" customHeight="1">
      <c r="A14" s="228" t="s">
        <v>114</v>
      </c>
      <c r="B14" s="136"/>
      <c r="C14" s="231"/>
      <c r="D14" s="232">
        <v>4</v>
      </c>
      <c r="E14" s="232"/>
      <c r="F14" s="232">
        <v>5</v>
      </c>
      <c r="G14" s="232"/>
      <c r="H14" s="232">
        <v>4</v>
      </c>
      <c r="I14" s="232"/>
      <c r="J14" s="232">
        <v>1</v>
      </c>
      <c r="K14" s="233">
        <v>14</v>
      </c>
      <c r="L14" s="128"/>
      <c r="M14" s="229" t="s">
        <v>124</v>
      </c>
      <c r="N14" s="230">
        <v>64</v>
      </c>
      <c r="O14" s="128"/>
      <c r="P14" s="128"/>
      <c r="Q14" s="128"/>
      <c r="R14" s="128"/>
      <c r="S14" s="128"/>
      <c r="T14" s="128"/>
      <c r="U14" s="128"/>
      <c r="V14" s="128"/>
      <c r="W14" s="128"/>
      <c r="X14" s="128"/>
      <c r="Y14" s="128"/>
    </row>
    <row r="15" spans="1:25" ht="21" customHeight="1">
      <c r="A15" s="228" t="s">
        <v>115</v>
      </c>
      <c r="B15" s="136"/>
      <c r="C15" s="231"/>
      <c r="D15" s="232">
        <v>1</v>
      </c>
      <c r="E15" s="232"/>
      <c r="F15" s="232">
        <v>38</v>
      </c>
      <c r="G15" s="232"/>
      <c r="H15" s="232">
        <v>6</v>
      </c>
      <c r="I15" s="232"/>
      <c r="J15" s="232">
        <v>9</v>
      </c>
      <c r="K15" s="233">
        <v>54</v>
      </c>
      <c r="L15" s="128"/>
      <c r="M15" s="229" t="s">
        <v>112</v>
      </c>
      <c r="N15" s="230">
        <v>63</v>
      </c>
      <c r="O15" s="128"/>
      <c r="P15" s="128"/>
      <c r="Q15" s="128"/>
      <c r="R15" s="128"/>
      <c r="S15" s="128"/>
      <c r="T15" s="128"/>
      <c r="U15" s="128"/>
      <c r="V15" s="128"/>
      <c r="W15" s="128"/>
      <c r="X15" s="128"/>
      <c r="Y15" s="128"/>
    </row>
    <row r="16" spans="1:25" ht="21" customHeight="1">
      <c r="A16" s="228" t="s">
        <v>116</v>
      </c>
      <c r="B16" s="136"/>
      <c r="C16" s="231"/>
      <c r="D16" s="232">
        <v>10</v>
      </c>
      <c r="E16" s="232"/>
      <c r="F16" s="232">
        <v>72</v>
      </c>
      <c r="G16" s="232"/>
      <c r="H16" s="232">
        <v>89</v>
      </c>
      <c r="I16" s="232"/>
      <c r="J16" s="232">
        <v>30</v>
      </c>
      <c r="K16" s="233">
        <v>201</v>
      </c>
      <c r="L16" s="128"/>
      <c r="M16" s="229" t="s">
        <v>135</v>
      </c>
      <c r="N16" s="230">
        <v>56</v>
      </c>
      <c r="O16" s="128"/>
      <c r="P16" s="128"/>
      <c r="Q16" s="128"/>
      <c r="R16" s="128"/>
      <c r="S16" s="128"/>
      <c r="T16" s="128"/>
      <c r="U16" s="128"/>
      <c r="V16" s="128"/>
      <c r="W16" s="128"/>
      <c r="X16" s="128"/>
      <c r="Y16" s="128"/>
    </row>
    <row r="17" spans="1:25" ht="21" customHeight="1">
      <c r="A17" s="228" t="s">
        <v>112</v>
      </c>
      <c r="B17" s="136"/>
      <c r="C17" s="231"/>
      <c r="D17" s="232">
        <v>2</v>
      </c>
      <c r="E17" s="232"/>
      <c r="F17" s="232">
        <v>12</v>
      </c>
      <c r="G17" s="232"/>
      <c r="H17" s="232">
        <v>32</v>
      </c>
      <c r="I17" s="232"/>
      <c r="J17" s="232">
        <v>17</v>
      </c>
      <c r="K17" s="233">
        <v>63</v>
      </c>
      <c r="L17" s="128"/>
      <c r="M17" s="229" t="s">
        <v>115</v>
      </c>
      <c r="N17" s="230">
        <v>54</v>
      </c>
      <c r="O17" s="128"/>
      <c r="P17" s="128"/>
      <c r="Q17" s="128"/>
      <c r="R17" s="128"/>
      <c r="S17" s="128"/>
      <c r="T17" s="128"/>
      <c r="U17" s="128"/>
      <c r="V17" s="128"/>
      <c r="W17" s="128"/>
      <c r="X17" s="128"/>
      <c r="Y17" s="128"/>
    </row>
    <row r="18" spans="1:25" ht="21" customHeight="1">
      <c r="A18" s="228" t="s">
        <v>113</v>
      </c>
      <c r="B18" s="136"/>
      <c r="C18" s="231"/>
      <c r="D18" s="232"/>
      <c r="E18" s="232"/>
      <c r="F18" s="232">
        <v>2</v>
      </c>
      <c r="G18" s="232"/>
      <c r="H18" s="232">
        <v>2</v>
      </c>
      <c r="I18" s="232"/>
      <c r="J18" s="232">
        <v>2</v>
      </c>
      <c r="K18" s="233">
        <v>6</v>
      </c>
      <c r="L18" s="128"/>
      <c r="M18" s="229" t="s">
        <v>139</v>
      </c>
      <c r="N18" s="230">
        <v>53</v>
      </c>
      <c r="O18" s="128"/>
      <c r="P18" s="128"/>
      <c r="Q18" s="128"/>
      <c r="R18" s="128"/>
      <c r="S18" s="128"/>
      <c r="T18" s="128"/>
      <c r="U18" s="128"/>
      <c r="V18" s="128"/>
      <c r="W18" s="128"/>
      <c r="X18" s="128"/>
      <c r="Y18" s="128"/>
    </row>
    <row r="19" spans="1:25" ht="21" customHeight="1">
      <c r="A19" s="228" t="s">
        <v>117</v>
      </c>
      <c r="B19" s="136"/>
      <c r="C19" s="231"/>
      <c r="D19" s="232">
        <v>1</v>
      </c>
      <c r="E19" s="232"/>
      <c r="F19" s="232">
        <v>3</v>
      </c>
      <c r="G19" s="232"/>
      <c r="H19" s="232">
        <v>5</v>
      </c>
      <c r="I19" s="232"/>
      <c r="J19" s="232">
        <v>3</v>
      </c>
      <c r="K19" s="233">
        <v>12</v>
      </c>
      <c r="L19" s="128"/>
      <c r="M19" s="229" t="s">
        <v>118</v>
      </c>
      <c r="N19" s="230">
        <v>51</v>
      </c>
      <c r="O19" s="128"/>
      <c r="P19" s="128"/>
      <c r="Q19" s="128"/>
      <c r="R19" s="128"/>
      <c r="S19" s="128"/>
      <c r="T19" s="128"/>
      <c r="U19" s="128"/>
      <c r="V19" s="128"/>
      <c r="W19" s="128"/>
      <c r="X19" s="128"/>
      <c r="Y19" s="128"/>
    </row>
    <row r="20" spans="1:25" ht="21" customHeight="1">
      <c r="A20" s="228" t="s">
        <v>122</v>
      </c>
      <c r="B20" s="136"/>
      <c r="C20" s="231"/>
      <c r="D20" s="232">
        <v>7</v>
      </c>
      <c r="E20" s="232"/>
      <c r="F20" s="232">
        <v>86</v>
      </c>
      <c r="G20" s="232"/>
      <c r="H20" s="232">
        <v>57</v>
      </c>
      <c r="I20" s="232"/>
      <c r="J20" s="232">
        <v>15</v>
      </c>
      <c r="K20" s="233">
        <v>165</v>
      </c>
      <c r="L20" s="128"/>
      <c r="M20" s="229" t="s">
        <v>126</v>
      </c>
      <c r="N20" s="230">
        <v>42</v>
      </c>
      <c r="O20" s="128"/>
      <c r="P20" s="128"/>
      <c r="Q20" s="128"/>
      <c r="R20" s="128"/>
      <c r="S20" s="128"/>
      <c r="T20" s="128"/>
      <c r="U20" s="128"/>
      <c r="V20" s="128"/>
      <c r="W20" s="128"/>
      <c r="X20" s="128"/>
      <c r="Y20" s="128"/>
    </row>
    <row r="21" spans="1:25" ht="21" customHeight="1">
      <c r="A21" s="228" t="s">
        <v>118</v>
      </c>
      <c r="B21" s="136"/>
      <c r="C21" s="231"/>
      <c r="D21" s="232">
        <v>1</v>
      </c>
      <c r="E21" s="232"/>
      <c r="F21" s="232">
        <v>10</v>
      </c>
      <c r="G21" s="232"/>
      <c r="H21" s="232">
        <v>24</v>
      </c>
      <c r="I21" s="232"/>
      <c r="J21" s="232">
        <v>16</v>
      </c>
      <c r="K21" s="233">
        <v>51</v>
      </c>
      <c r="L21" s="128"/>
      <c r="M21" s="229" t="s">
        <v>128</v>
      </c>
      <c r="N21" s="230">
        <v>38</v>
      </c>
      <c r="O21" s="128"/>
      <c r="P21" s="128"/>
      <c r="Q21" s="128"/>
      <c r="R21" s="128"/>
      <c r="S21" s="128"/>
      <c r="T21" s="128"/>
      <c r="U21" s="128"/>
      <c r="V21" s="128"/>
      <c r="W21" s="128"/>
      <c r="X21" s="128"/>
      <c r="Y21" s="128"/>
    </row>
    <row r="22" spans="1:25" ht="21" customHeight="1">
      <c r="A22" s="228" t="s">
        <v>119</v>
      </c>
      <c r="B22" s="136"/>
      <c r="C22" s="231"/>
      <c r="D22" s="232">
        <v>15</v>
      </c>
      <c r="E22" s="232"/>
      <c r="F22" s="232">
        <v>44</v>
      </c>
      <c r="G22" s="232"/>
      <c r="H22" s="232">
        <v>27</v>
      </c>
      <c r="I22" s="232"/>
      <c r="J22" s="232">
        <v>21</v>
      </c>
      <c r="K22" s="233">
        <v>107</v>
      </c>
      <c r="L22" s="128"/>
      <c r="M22" s="229" t="s">
        <v>123</v>
      </c>
      <c r="N22" s="230">
        <v>36</v>
      </c>
      <c r="O22" s="128"/>
      <c r="P22" s="128"/>
      <c r="Q22" s="128"/>
      <c r="R22" s="128"/>
      <c r="S22" s="128"/>
      <c r="T22" s="128"/>
      <c r="U22" s="128"/>
      <c r="V22" s="128"/>
      <c r="W22" s="128"/>
      <c r="X22" s="128"/>
      <c r="Y22" s="128"/>
    </row>
    <row r="23" spans="1:25" ht="21" customHeight="1">
      <c r="A23" s="228" t="s">
        <v>120</v>
      </c>
      <c r="B23" s="136"/>
      <c r="C23" s="231"/>
      <c r="D23" s="232"/>
      <c r="E23" s="232"/>
      <c r="F23" s="232">
        <v>7</v>
      </c>
      <c r="G23" s="232"/>
      <c r="H23" s="232">
        <v>7</v>
      </c>
      <c r="I23" s="232"/>
      <c r="J23" s="232">
        <v>2</v>
      </c>
      <c r="K23" s="233">
        <v>16</v>
      </c>
      <c r="L23" s="128"/>
      <c r="M23" s="229" t="s">
        <v>510</v>
      </c>
      <c r="N23" s="230">
        <v>29</v>
      </c>
      <c r="O23" s="128"/>
      <c r="P23" s="128"/>
      <c r="Q23" s="128"/>
      <c r="R23" s="128"/>
      <c r="S23" s="128"/>
      <c r="T23" s="128"/>
      <c r="U23" s="128"/>
      <c r="V23" s="128"/>
      <c r="W23" s="128"/>
      <c r="X23" s="128"/>
      <c r="Y23" s="128"/>
    </row>
    <row r="24" spans="1:25" ht="21" customHeight="1">
      <c r="A24" s="228" t="s">
        <v>121</v>
      </c>
      <c r="B24" s="136"/>
      <c r="C24" s="231"/>
      <c r="D24" s="232">
        <v>3</v>
      </c>
      <c r="E24" s="232"/>
      <c r="F24" s="232">
        <v>3</v>
      </c>
      <c r="G24" s="232"/>
      <c r="H24" s="232">
        <v>11</v>
      </c>
      <c r="I24" s="232"/>
      <c r="J24" s="232">
        <v>5</v>
      </c>
      <c r="K24" s="233">
        <v>22</v>
      </c>
      <c r="L24" s="128"/>
      <c r="M24" s="229" t="s">
        <v>121</v>
      </c>
      <c r="N24" s="230">
        <v>22</v>
      </c>
      <c r="O24" s="128"/>
      <c r="P24" s="128"/>
      <c r="Q24" s="128"/>
      <c r="R24" s="128"/>
      <c r="S24" s="128"/>
      <c r="T24" s="128"/>
      <c r="U24" s="128"/>
      <c r="V24" s="128"/>
      <c r="W24" s="128"/>
      <c r="X24" s="128"/>
      <c r="Y24" s="128"/>
    </row>
    <row r="25" spans="1:25" ht="21" customHeight="1">
      <c r="A25" s="228" t="s">
        <v>123</v>
      </c>
      <c r="B25" s="136"/>
      <c r="C25" s="231"/>
      <c r="D25" s="232">
        <v>6</v>
      </c>
      <c r="E25" s="232"/>
      <c r="F25" s="232">
        <v>10</v>
      </c>
      <c r="G25" s="232"/>
      <c r="H25" s="232">
        <v>8</v>
      </c>
      <c r="I25" s="232"/>
      <c r="J25" s="232">
        <v>12</v>
      </c>
      <c r="K25" s="233">
        <v>36</v>
      </c>
      <c r="L25" s="128"/>
      <c r="M25" s="229" t="s">
        <v>131</v>
      </c>
      <c r="N25" s="230">
        <v>18</v>
      </c>
      <c r="O25" s="128"/>
      <c r="P25" s="128"/>
      <c r="Q25" s="128"/>
      <c r="R25" s="128"/>
      <c r="S25" s="128"/>
      <c r="T25" s="128"/>
      <c r="U25" s="128"/>
      <c r="V25" s="128"/>
      <c r="W25" s="128"/>
      <c r="X25" s="128"/>
      <c r="Y25" s="128"/>
    </row>
    <row r="26" spans="1:25" ht="21" customHeight="1">
      <c r="A26" s="228" t="s">
        <v>124</v>
      </c>
      <c r="B26" s="136"/>
      <c r="C26" s="231"/>
      <c r="D26" s="232">
        <v>5</v>
      </c>
      <c r="E26" s="232"/>
      <c r="F26" s="232">
        <v>34</v>
      </c>
      <c r="G26" s="232"/>
      <c r="H26" s="232">
        <v>16</v>
      </c>
      <c r="I26" s="232"/>
      <c r="J26" s="232">
        <v>9</v>
      </c>
      <c r="K26" s="233">
        <v>64</v>
      </c>
      <c r="L26" s="128"/>
      <c r="M26" s="229" t="s">
        <v>133</v>
      </c>
      <c r="N26" s="230">
        <v>18</v>
      </c>
      <c r="O26" s="128"/>
      <c r="P26" s="128"/>
      <c r="Q26" s="128"/>
      <c r="R26" s="128"/>
      <c r="S26" s="128"/>
      <c r="T26" s="128"/>
      <c r="U26" s="128"/>
      <c r="V26" s="128"/>
      <c r="W26" s="128"/>
      <c r="X26" s="128"/>
      <c r="Y26" s="128"/>
    </row>
    <row r="27" spans="1:25" ht="21" customHeight="1">
      <c r="A27" s="228" t="s">
        <v>125</v>
      </c>
      <c r="B27" s="136"/>
      <c r="C27" s="231"/>
      <c r="D27" s="232"/>
      <c r="E27" s="232"/>
      <c r="F27" s="232">
        <v>1</v>
      </c>
      <c r="G27" s="232"/>
      <c r="H27" s="232">
        <v>1</v>
      </c>
      <c r="I27" s="232"/>
      <c r="J27" s="232"/>
      <c r="K27" s="233">
        <v>2</v>
      </c>
      <c r="L27" s="128"/>
      <c r="M27" s="229" t="s">
        <v>120</v>
      </c>
      <c r="N27" s="230">
        <v>16</v>
      </c>
      <c r="O27" s="128"/>
      <c r="P27" s="128"/>
      <c r="Q27" s="128"/>
      <c r="R27" s="128"/>
      <c r="S27" s="128"/>
      <c r="T27" s="128"/>
      <c r="U27" s="128"/>
      <c r="V27" s="128"/>
      <c r="W27" s="128"/>
      <c r="X27" s="128"/>
      <c r="Y27" s="128"/>
    </row>
    <row r="28" spans="1:25" ht="21" customHeight="1">
      <c r="A28" s="228" t="s">
        <v>126</v>
      </c>
      <c r="B28" s="136"/>
      <c r="C28" s="231"/>
      <c r="D28" s="232">
        <v>7</v>
      </c>
      <c r="E28" s="232"/>
      <c r="F28" s="232">
        <v>22</v>
      </c>
      <c r="G28" s="232"/>
      <c r="H28" s="232">
        <v>2</v>
      </c>
      <c r="I28" s="232"/>
      <c r="J28" s="232">
        <v>11</v>
      </c>
      <c r="K28" s="233">
        <v>42</v>
      </c>
      <c r="L28" s="128"/>
      <c r="M28" s="229" t="s">
        <v>130</v>
      </c>
      <c r="N28" s="230">
        <v>15</v>
      </c>
      <c r="O28" s="128"/>
      <c r="P28" s="128"/>
      <c r="Q28" s="128"/>
      <c r="R28" s="128"/>
      <c r="S28" s="128"/>
      <c r="T28" s="128"/>
      <c r="U28" s="128"/>
      <c r="V28" s="128"/>
      <c r="W28" s="128"/>
      <c r="X28" s="128"/>
      <c r="Y28" s="128"/>
    </row>
    <row r="29" spans="1:25" ht="21" customHeight="1">
      <c r="A29" s="228" t="s">
        <v>127</v>
      </c>
      <c r="B29" s="136"/>
      <c r="C29" s="231"/>
      <c r="D29" s="232"/>
      <c r="E29" s="232"/>
      <c r="F29" s="232">
        <v>3</v>
      </c>
      <c r="G29" s="232"/>
      <c r="H29" s="232">
        <v>4</v>
      </c>
      <c r="I29" s="232"/>
      <c r="J29" s="232">
        <v>2</v>
      </c>
      <c r="K29" s="233">
        <v>9</v>
      </c>
      <c r="L29" s="128"/>
      <c r="M29" s="229" t="s">
        <v>114</v>
      </c>
      <c r="N29" s="230">
        <v>14</v>
      </c>
      <c r="O29" s="128"/>
      <c r="P29" s="128"/>
      <c r="Q29" s="128"/>
      <c r="R29" s="128"/>
      <c r="S29" s="128"/>
      <c r="T29" s="128"/>
      <c r="U29" s="128"/>
      <c r="V29" s="128"/>
      <c r="W29" s="128"/>
      <c r="X29" s="128"/>
      <c r="Y29" s="128"/>
    </row>
    <row r="30" spans="1:25" ht="21" customHeight="1">
      <c r="A30" s="228" t="s">
        <v>128</v>
      </c>
      <c r="B30" s="136"/>
      <c r="C30" s="231"/>
      <c r="D30" s="232">
        <v>11</v>
      </c>
      <c r="E30" s="232"/>
      <c r="F30" s="232">
        <v>10</v>
      </c>
      <c r="G30" s="232"/>
      <c r="H30" s="232">
        <v>11</v>
      </c>
      <c r="I30" s="232"/>
      <c r="J30" s="232">
        <v>6</v>
      </c>
      <c r="K30" s="233">
        <v>38</v>
      </c>
      <c r="L30" s="128"/>
      <c r="M30" s="229" t="s">
        <v>132</v>
      </c>
      <c r="N30" s="230">
        <v>14</v>
      </c>
      <c r="O30" s="128"/>
      <c r="P30" s="128"/>
      <c r="Q30" s="128"/>
      <c r="R30" s="128"/>
      <c r="S30" s="128"/>
      <c r="T30" s="128"/>
      <c r="U30" s="128"/>
      <c r="V30" s="128"/>
      <c r="W30" s="128"/>
      <c r="X30" s="128"/>
      <c r="Y30" s="128"/>
    </row>
    <row r="31" spans="1:25" ht="21" customHeight="1">
      <c r="A31" s="228" t="s">
        <v>129</v>
      </c>
      <c r="B31" s="136"/>
      <c r="C31" s="231"/>
      <c r="D31" s="232"/>
      <c r="E31" s="232"/>
      <c r="F31" s="232"/>
      <c r="G31" s="232"/>
      <c r="H31" s="232">
        <v>1</v>
      </c>
      <c r="I31" s="232"/>
      <c r="J31" s="232">
        <v>1</v>
      </c>
      <c r="K31" s="233">
        <v>2</v>
      </c>
      <c r="L31" s="128"/>
      <c r="M31" s="229" t="s">
        <v>134</v>
      </c>
      <c r="N31" s="230">
        <v>14</v>
      </c>
      <c r="O31" s="128"/>
      <c r="P31" s="128"/>
      <c r="Q31" s="128"/>
      <c r="R31" s="128"/>
      <c r="S31" s="128"/>
      <c r="T31" s="128"/>
      <c r="U31" s="128"/>
      <c r="V31" s="128"/>
      <c r="W31" s="128"/>
      <c r="X31" s="128"/>
      <c r="Y31" s="128"/>
    </row>
    <row r="32" spans="1:25" ht="21" customHeight="1">
      <c r="A32" s="228" t="s">
        <v>130</v>
      </c>
      <c r="B32" s="136"/>
      <c r="C32" s="231"/>
      <c r="D32" s="232">
        <v>9</v>
      </c>
      <c r="E32" s="232"/>
      <c r="F32" s="232">
        <v>1</v>
      </c>
      <c r="G32" s="232"/>
      <c r="H32" s="232">
        <v>1</v>
      </c>
      <c r="I32" s="232"/>
      <c r="J32" s="232">
        <v>4</v>
      </c>
      <c r="K32" s="233">
        <v>15</v>
      </c>
      <c r="L32" s="128"/>
      <c r="M32" s="229" t="s">
        <v>117</v>
      </c>
      <c r="N32" s="230">
        <v>12</v>
      </c>
      <c r="O32" s="128"/>
      <c r="P32" s="128"/>
      <c r="Q32" s="128"/>
      <c r="R32" s="128"/>
      <c r="S32" s="128"/>
      <c r="T32" s="128"/>
      <c r="U32" s="128"/>
      <c r="V32" s="128"/>
      <c r="W32" s="128"/>
      <c r="X32" s="128"/>
      <c r="Y32" s="128"/>
    </row>
    <row r="33" spans="1:25" ht="21" customHeight="1">
      <c r="A33" s="228" t="s">
        <v>131</v>
      </c>
      <c r="B33" s="136"/>
      <c r="C33" s="231"/>
      <c r="D33" s="232">
        <v>6</v>
      </c>
      <c r="E33" s="232"/>
      <c r="F33" s="232">
        <v>2</v>
      </c>
      <c r="G33" s="232"/>
      <c r="H33" s="232">
        <v>5</v>
      </c>
      <c r="I33" s="232"/>
      <c r="J33" s="232">
        <v>5</v>
      </c>
      <c r="K33" s="233">
        <v>18</v>
      </c>
      <c r="L33" s="128"/>
      <c r="M33" s="229" t="s">
        <v>127</v>
      </c>
      <c r="N33" s="230">
        <v>9</v>
      </c>
      <c r="O33" s="128"/>
      <c r="P33" s="128"/>
      <c r="Q33" s="128"/>
      <c r="R33" s="128"/>
      <c r="S33" s="128"/>
      <c r="T33" s="128"/>
      <c r="U33" s="128"/>
      <c r="V33" s="128"/>
      <c r="W33" s="128"/>
      <c r="X33" s="128"/>
      <c r="Y33" s="128"/>
    </row>
    <row r="34" spans="1:25" ht="21" customHeight="1">
      <c r="A34" s="228" t="s">
        <v>132</v>
      </c>
      <c r="B34" s="136"/>
      <c r="C34" s="231"/>
      <c r="D34" s="232">
        <v>1</v>
      </c>
      <c r="E34" s="232"/>
      <c r="F34" s="232">
        <v>4</v>
      </c>
      <c r="G34" s="232"/>
      <c r="H34" s="232">
        <v>6</v>
      </c>
      <c r="I34" s="232"/>
      <c r="J34" s="232">
        <v>3</v>
      </c>
      <c r="K34" s="233">
        <v>14</v>
      </c>
      <c r="L34" s="128"/>
      <c r="M34" s="229" t="s">
        <v>136</v>
      </c>
      <c r="N34" s="230">
        <v>9</v>
      </c>
      <c r="O34" s="128"/>
      <c r="P34" s="128"/>
      <c r="Q34" s="128"/>
      <c r="R34" s="128"/>
      <c r="S34" s="128"/>
      <c r="T34" s="128"/>
      <c r="U34" s="128"/>
      <c r="V34" s="128"/>
      <c r="W34" s="128"/>
      <c r="X34" s="128"/>
      <c r="Y34" s="128"/>
    </row>
    <row r="35" spans="1:25" ht="21" customHeight="1">
      <c r="A35" s="228" t="s">
        <v>133</v>
      </c>
      <c r="B35" s="136"/>
      <c r="C35" s="231"/>
      <c r="D35" s="232">
        <v>2</v>
      </c>
      <c r="E35" s="232"/>
      <c r="F35" s="232">
        <v>15</v>
      </c>
      <c r="G35" s="232"/>
      <c r="H35" s="232"/>
      <c r="I35" s="232"/>
      <c r="J35" s="232">
        <v>1</v>
      </c>
      <c r="K35" s="233">
        <v>18</v>
      </c>
      <c r="L35" s="128"/>
      <c r="M35" s="229" t="s">
        <v>108</v>
      </c>
      <c r="N35" s="230">
        <v>6</v>
      </c>
      <c r="O35" s="128"/>
      <c r="P35" s="128"/>
      <c r="Q35" s="128"/>
      <c r="R35" s="128"/>
      <c r="S35" s="128"/>
      <c r="T35" s="128"/>
      <c r="U35" s="128"/>
      <c r="V35" s="128"/>
      <c r="W35" s="128"/>
      <c r="X35" s="128"/>
      <c r="Y35" s="128"/>
    </row>
    <row r="36" spans="1:25" ht="21" customHeight="1">
      <c r="A36" s="228" t="s">
        <v>134</v>
      </c>
      <c r="B36" s="136"/>
      <c r="C36" s="231"/>
      <c r="D36" s="232">
        <v>3</v>
      </c>
      <c r="E36" s="232"/>
      <c r="F36" s="232">
        <v>6</v>
      </c>
      <c r="G36" s="232"/>
      <c r="H36" s="232">
        <v>5</v>
      </c>
      <c r="I36" s="232"/>
      <c r="J36" s="232"/>
      <c r="K36" s="233">
        <v>14</v>
      </c>
      <c r="L36" s="128"/>
      <c r="M36" s="229" t="s">
        <v>113</v>
      </c>
      <c r="N36" s="230">
        <v>6</v>
      </c>
      <c r="O36" s="128"/>
      <c r="P36" s="128"/>
      <c r="Q36" s="128"/>
      <c r="R36" s="128"/>
      <c r="S36" s="128"/>
      <c r="T36" s="128"/>
      <c r="U36" s="128"/>
      <c r="V36" s="128"/>
      <c r="W36" s="128"/>
      <c r="X36" s="128"/>
      <c r="Y36" s="128"/>
    </row>
    <row r="37" spans="1:25" ht="21" customHeight="1">
      <c r="A37" s="228" t="s">
        <v>135</v>
      </c>
      <c r="B37" s="136"/>
      <c r="C37" s="231"/>
      <c r="D37" s="232">
        <v>5</v>
      </c>
      <c r="E37" s="232"/>
      <c r="F37" s="232">
        <v>12</v>
      </c>
      <c r="G37" s="232"/>
      <c r="H37" s="232">
        <v>21</v>
      </c>
      <c r="I37" s="232"/>
      <c r="J37" s="232">
        <v>18</v>
      </c>
      <c r="K37" s="233">
        <v>56</v>
      </c>
      <c r="L37" s="128"/>
      <c r="M37" s="229" t="s">
        <v>111</v>
      </c>
      <c r="N37" s="230">
        <v>4</v>
      </c>
      <c r="O37" s="128"/>
      <c r="P37" s="128"/>
      <c r="Q37" s="128"/>
      <c r="R37" s="128"/>
      <c r="S37" s="128"/>
      <c r="T37" s="128"/>
      <c r="U37" s="128"/>
      <c r="V37" s="128"/>
      <c r="W37" s="128"/>
      <c r="X37" s="128"/>
      <c r="Y37" s="128"/>
    </row>
    <row r="38" spans="1:25" ht="21" customHeight="1">
      <c r="A38" s="228" t="s">
        <v>136</v>
      </c>
      <c r="B38" s="136"/>
      <c r="C38" s="231"/>
      <c r="D38" s="232"/>
      <c r="E38" s="232"/>
      <c r="F38" s="232">
        <v>2</v>
      </c>
      <c r="G38" s="232"/>
      <c r="H38" s="232">
        <v>5</v>
      </c>
      <c r="I38" s="232"/>
      <c r="J38" s="232">
        <v>2</v>
      </c>
      <c r="K38" s="233">
        <v>9</v>
      </c>
      <c r="L38" s="128"/>
      <c r="M38" s="229" t="s">
        <v>138</v>
      </c>
      <c r="N38" s="230">
        <v>3</v>
      </c>
      <c r="O38" s="128"/>
      <c r="P38" s="128"/>
      <c r="Q38" s="128"/>
      <c r="R38" s="128"/>
      <c r="S38" s="128"/>
      <c r="T38" s="128"/>
      <c r="U38" s="128"/>
      <c r="V38" s="128"/>
      <c r="W38" s="128"/>
      <c r="X38" s="128"/>
      <c r="Y38" s="128"/>
    </row>
    <row r="39" spans="1:25" ht="21" customHeight="1">
      <c r="A39" s="228" t="s">
        <v>137</v>
      </c>
      <c r="B39" s="136"/>
      <c r="C39" s="231"/>
      <c r="D39" s="232">
        <v>26</v>
      </c>
      <c r="E39" s="232"/>
      <c r="F39" s="232">
        <v>16</v>
      </c>
      <c r="G39" s="232"/>
      <c r="H39" s="232">
        <v>14</v>
      </c>
      <c r="I39" s="232"/>
      <c r="J39" s="232">
        <v>12</v>
      </c>
      <c r="K39" s="233">
        <v>68</v>
      </c>
      <c r="L39" s="128"/>
      <c r="M39" s="229" t="s">
        <v>125</v>
      </c>
      <c r="N39" s="230">
        <v>2</v>
      </c>
      <c r="O39" s="128"/>
      <c r="P39" s="128"/>
      <c r="Q39" s="128"/>
      <c r="R39" s="128"/>
      <c r="S39" s="128"/>
      <c r="T39" s="128"/>
      <c r="U39" s="128"/>
      <c r="V39" s="128"/>
      <c r="W39" s="128"/>
      <c r="X39" s="128"/>
      <c r="Y39" s="128"/>
    </row>
    <row r="40" spans="1:25" ht="21" customHeight="1">
      <c r="A40" s="228" t="s">
        <v>138</v>
      </c>
      <c r="B40" s="136"/>
      <c r="C40" s="231"/>
      <c r="D40" s="232">
        <v>2</v>
      </c>
      <c r="E40" s="232"/>
      <c r="F40" s="232">
        <v>1</v>
      </c>
      <c r="G40" s="232"/>
      <c r="H40" s="232"/>
      <c r="I40" s="232"/>
      <c r="J40" s="232"/>
      <c r="K40" s="233">
        <v>3</v>
      </c>
      <c r="L40" s="128"/>
      <c r="M40" s="229" t="s">
        <v>129</v>
      </c>
      <c r="N40" s="230">
        <v>2</v>
      </c>
      <c r="O40" s="128"/>
      <c r="P40" s="128"/>
      <c r="Q40" s="128"/>
      <c r="R40" s="128"/>
      <c r="S40" s="128"/>
      <c r="T40" s="128"/>
      <c r="U40" s="128"/>
      <c r="V40" s="128"/>
      <c r="W40" s="128"/>
      <c r="X40" s="128"/>
      <c r="Y40" s="128"/>
    </row>
    <row r="41" spans="1:25" ht="21" customHeight="1">
      <c r="A41" s="228" t="s">
        <v>139</v>
      </c>
      <c r="B41" s="136"/>
      <c r="C41" s="231"/>
      <c r="D41" s="232"/>
      <c r="E41" s="232"/>
      <c r="F41" s="232">
        <v>44</v>
      </c>
      <c r="G41" s="232"/>
      <c r="H41" s="232">
        <v>2</v>
      </c>
      <c r="I41" s="232"/>
      <c r="J41" s="232">
        <v>7</v>
      </c>
      <c r="K41" s="233">
        <v>53</v>
      </c>
      <c r="L41" s="128"/>
      <c r="M41" s="229" t="s">
        <v>109</v>
      </c>
      <c r="N41" s="230">
        <v>1</v>
      </c>
      <c r="O41" s="128"/>
      <c r="P41" s="128"/>
      <c r="Q41" s="128"/>
      <c r="R41" s="128"/>
      <c r="S41" s="128"/>
      <c r="T41" s="128"/>
      <c r="U41" s="128"/>
      <c r="V41" s="128"/>
      <c r="W41" s="128"/>
      <c r="X41" s="128"/>
      <c r="Y41" s="128"/>
    </row>
    <row r="42" spans="1:25" ht="21" customHeight="1">
      <c r="A42" s="228" t="s">
        <v>510</v>
      </c>
      <c r="B42" s="136"/>
      <c r="C42" s="231"/>
      <c r="D42" s="232">
        <v>1</v>
      </c>
      <c r="E42" s="232"/>
      <c r="F42" s="232">
        <v>6</v>
      </c>
      <c r="G42" s="232"/>
      <c r="H42" s="232">
        <v>10</v>
      </c>
      <c r="I42" s="232"/>
      <c r="J42" s="232">
        <v>12</v>
      </c>
      <c r="K42" s="233">
        <v>29</v>
      </c>
      <c r="L42" s="128"/>
      <c r="M42" s="229" t="s">
        <v>110</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0</v>
      </c>
      <c r="D44" s="236">
        <v>131</v>
      </c>
      <c r="E44" s="236">
        <v>0</v>
      </c>
      <c r="F44" s="236">
        <v>477</v>
      </c>
      <c r="G44" s="236">
        <v>0</v>
      </c>
      <c r="H44" s="236">
        <v>377</v>
      </c>
      <c r="I44" s="236">
        <v>0</v>
      </c>
      <c r="J44" s="236">
        <v>227</v>
      </c>
      <c r="K44" s="237">
        <v>1212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85E9-7404-4081-B617-765EAF5DC7C3}">
  <sheetPr>
    <pageSetUpPr fitToPage="1"/>
  </sheetPr>
  <dimension ref="A1:Y51"/>
  <sheetViews>
    <sheetView view="pageBreakPreview" zoomScaleNormal="100" zoomScaleSheetLayoutView="100" workbookViewId="0">
      <selection activeCell="G22" sqref="G2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151</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1</v>
      </c>
      <c r="F10" s="232"/>
      <c r="G10" s="232"/>
      <c r="H10" s="232"/>
      <c r="I10" s="232">
        <v>2</v>
      </c>
      <c r="J10" s="232"/>
      <c r="K10" s="233">
        <v>3</v>
      </c>
      <c r="L10" s="128"/>
      <c r="M10" s="229" t="s">
        <v>123</v>
      </c>
      <c r="N10" s="230">
        <v>242</v>
      </c>
      <c r="O10" s="128"/>
      <c r="P10" s="128"/>
      <c r="Q10" s="128"/>
      <c r="R10" s="128"/>
      <c r="S10" s="128"/>
      <c r="T10" s="128"/>
      <c r="U10" s="128"/>
      <c r="V10" s="128"/>
      <c r="W10" s="128"/>
      <c r="X10" s="128"/>
      <c r="Y10" s="128"/>
    </row>
    <row r="11" spans="1:25" ht="21" customHeight="1">
      <c r="A11" s="228" t="s">
        <v>109</v>
      </c>
      <c r="B11" s="136"/>
      <c r="C11" s="231">
        <v>5</v>
      </c>
      <c r="D11" s="232"/>
      <c r="E11" s="232">
        <v>1</v>
      </c>
      <c r="F11" s="232"/>
      <c r="G11" s="232">
        <v>4</v>
      </c>
      <c r="H11" s="232"/>
      <c r="I11" s="232">
        <v>2</v>
      </c>
      <c r="J11" s="232"/>
      <c r="K11" s="233">
        <v>12</v>
      </c>
      <c r="L11" s="128"/>
      <c r="M11" s="229" t="s">
        <v>116</v>
      </c>
      <c r="N11" s="230">
        <v>182</v>
      </c>
      <c r="O11" s="128"/>
      <c r="P11" s="128"/>
      <c r="Q11" s="128"/>
      <c r="R11" s="128"/>
      <c r="S11" s="128"/>
      <c r="T11" s="128"/>
      <c r="U11" s="128"/>
      <c r="V11" s="128"/>
      <c r="W11" s="128"/>
      <c r="X11" s="128"/>
      <c r="Y11" s="128"/>
    </row>
    <row r="12" spans="1:25" ht="21" customHeight="1">
      <c r="A12" s="228" t="s">
        <v>110</v>
      </c>
      <c r="B12" s="136"/>
      <c r="C12" s="231">
        <v>1</v>
      </c>
      <c r="D12" s="232"/>
      <c r="E12" s="232"/>
      <c r="F12" s="232"/>
      <c r="G12" s="232">
        <v>1</v>
      </c>
      <c r="H12" s="232"/>
      <c r="I12" s="232">
        <v>1</v>
      </c>
      <c r="J12" s="232"/>
      <c r="K12" s="233">
        <v>3</v>
      </c>
      <c r="L12" s="128"/>
      <c r="M12" s="229" t="s">
        <v>115</v>
      </c>
      <c r="N12" s="230">
        <v>135</v>
      </c>
      <c r="O12" s="128"/>
      <c r="P12" s="128"/>
      <c r="Q12" s="128"/>
      <c r="R12" s="128"/>
      <c r="S12" s="128"/>
      <c r="T12" s="128"/>
      <c r="U12" s="128"/>
      <c r="V12" s="128"/>
      <c r="W12" s="128"/>
      <c r="X12" s="128"/>
      <c r="Y12" s="128"/>
    </row>
    <row r="13" spans="1:25" ht="21" customHeight="1">
      <c r="A13" s="228" t="s">
        <v>111</v>
      </c>
      <c r="B13" s="136"/>
      <c r="C13" s="231"/>
      <c r="D13" s="232"/>
      <c r="E13" s="232">
        <v>1</v>
      </c>
      <c r="F13" s="232"/>
      <c r="G13" s="232">
        <v>1</v>
      </c>
      <c r="H13" s="232"/>
      <c r="I13" s="232"/>
      <c r="J13" s="232"/>
      <c r="K13" s="233">
        <v>2</v>
      </c>
      <c r="L13" s="128"/>
      <c r="M13" s="229" t="s">
        <v>121</v>
      </c>
      <c r="N13" s="230">
        <v>95</v>
      </c>
      <c r="O13" s="128"/>
      <c r="P13" s="128"/>
      <c r="Q13" s="128"/>
      <c r="R13" s="128"/>
      <c r="S13" s="128"/>
      <c r="T13" s="128"/>
      <c r="U13" s="128"/>
      <c r="V13" s="128"/>
      <c r="W13" s="128"/>
      <c r="X13" s="128"/>
      <c r="Y13" s="128"/>
    </row>
    <row r="14" spans="1:25" ht="21" customHeight="1">
      <c r="A14" s="228" t="s">
        <v>114</v>
      </c>
      <c r="B14" s="136"/>
      <c r="C14" s="231">
        <v>4</v>
      </c>
      <c r="D14" s="232"/>
      <c r="E14" s="232">
        <v>5</v>
      </c>
      <c r="F14" s="232"/>
      <c r="G14" s="232">
        <v>4</v>
      </c>
      <c r="H14" s="232"/>
      <c r="I14" s="232">
        <v>2</v>
      </c>
      <c r="J14" s="232"/>
      <c r="K14" s="233">
        <v>15</v>
      </c>
      <c r="L14" s="128"/>
      <c r="M14" s="229" t="s">
        <v>119</v>
      </c>
      <c r="N14" s="230">
        <v>73</v>
      </c>
      <c r="O14" s="128"/>
      <c r="P14" s="128"/>
      <c r="Q14" s="128"/>
      <c r="R14" s="128"/>
      <c r="S14" s="128"/>
      <c r="T14" s="128"/>
      <c r="U14" s="128"/>
      <c r="V14" s="128"/>
      <c r="W14" s="128"/>
      <c r="X14" s="128"/>
      <c r="Y14" s="128"/>
    </row>
    <row r="15" spans="1:25" ht="21" customHeight="1">
      <c r="A15" s="228" t="s">
        <v>115</v>
      </c>
      <c r="B15" s="136"/>
      <c r="C15" s="231">
        <v>2</v>
      </c>
      <c r="D15" s="232"/>
      <c r="E15" s="232">
        <v>27</v>
      </c>
      <c r="F15" s="232"/>
      <c r="G15" s="232">
        <v>27</v>
      </c>
      <c r="H15" s="232"/>
      <c r="I15" s="232">
        <v>79</v>
      </c>
      <c r="J15" s="232"/>
      <c r="K15" s="233">
        <v>135</v>
      </c>
      <c r="L15" s="128"/>
      <c r="M15" s="229" t="s">
        <v>135</v>
      </c>
      <c r="N15" s="230">
        <v>65</v>
      </c>
      <c r="O15" s="128"/>
      <c r="P15" s="128"/>
      <c r="Q15" s="128"/>
      <c r="R15" s="128"/>
      <c r="S15" s="128"/>
      <c r="T15" s="128"/>
      <c r="U15" s="128"/>
      <c r="V15" s="128"/>
      <c r="W15" s="128"/>
      <c r="X15" s="128"/>
      <c r="Y15" s="128"/>
    </row>
    <row r="16" spans="1:25" ht="21" customHeight="1">
      <c r="A16" s="228" t="s">
        <v>116</v>
      </c>
      <c r="B16" s="136"/>
      <c r="C16" s="231">
        <v>5</v>
      </c>
      <c r="D16" s="232"/>
      <c r="E16" s="232">
        <v>148</v>
      </c>
      <c r="F16" s="232"/>
      <c r="G16" s="232">
        <v>28</v>
      </c>
      <c r="H16" s="232"/>
      <c r="I16" s="232">
        <v>1</v>
      </c>
      <c r="J16" s="232"/>
      <c r="K16" s="233">
        <v>182</v>
      </c>
      <c r="L16" s="128"/>
      <c r="M16" s="229" t="s">
        <v>122</v>
      </c>
      <c r="N16" s="230">
        <v>61</v>
      </c>
      <c r="O16" s="128"/>
      <c r="P16" s="128"/>
      <c r="Q16" s="128"/>
      <c r="R16" s="128"/>
      <c r="S16" s="128"/>
      <c r="T16" s="128"/>
      <c r="U16" s="128"/>
      <c r="V16" s="128"/>
      <c r="W16" s="128"/>
      <c r="X16" s="128"/>
      <c r="Y16" s="128"/>
    </row>
    <row r="17" spans="1:25" ht="21" customHeight="1">
      <c r="A17" s="228" t="s">
        <v>112</v>
      </c>
      <c r="B17" s="136"/>
      <c r="C17" s="231"/>
      <c r="D17" s="232"/>
      <c r="E17" s="232">
        <v>3</v>
      </c>
      <c r="F17" s="232"/>
      <c r="G17" s="232">
        <v>3</v>
      </c>
      <c r="H17" s="232"/>
      <c r="I17" s="232">
        <v>10</v>
      </c>
      <c r="J17" s="232"/>
      <c r="K17" s="233">
        <v>16</v>
      </c>
      <c r="L17" s="128"/>
      <c r="M17" s="229" t="s">
        <v>510</v>
      </c>
      <c r="N17" s="230">
        <v>53</v>
      </c>
      <c r="O17" s="128"/>
      <c r="P17" s="128"/>
      <c r="Q17" s="128"/>
      <c r="R17" s="128"/>
      <c r="S17" s="128"/>
      <c r="T17" s="128"/>
      <c r="U17" s="128"/>
      <c r="V17" s="128"/>
      <c r="W17" s="128"/>
      <c r="X17" s="128"/>
      <c r="Y17" s="128"/>
    </row>
    <row r="18" spans="1:25" ht="21" customHeight="1">
      <c r="A18" s="228" t="s">
        <v>113</v>
      </c>
      <c r="B18" s="136"/>
      <c r="C18" s="231"/>
      <c r="D18" s="232"/>
      <c r="E18" s="232">
        <v>2</v>
      </c>
      <c r="F18" s="232"/>
      <c r="G18" s="232">
        <v>1</v>
      </c>
      <c r="H18" s="232"/>
      <c r="I18" s="232">
        <v>6</v>
      </c>
      <c r="J18" s="232"/>
      <c r="K18" s="233">
        <v>9</v>
      </c>
      <c r="L18" s="128"/>
      <c r="M18" s="229" t="s">
        <v>139</v>
      </c>
      <c r="N18" s="230">
        <v>52</v>
      </c>
      <c r="O18" s="128"/>
      <c r="P18" s="128"/>
      <c r="Q18" s="128"/>
      <c r="R18" s="128"/>
      <c r="S18" s="128"/>
      <c r="T18" s="128"/>
      <c r="U18" s="128"/>
      <c r="V18" s="128"/>
      <c r="W18" s="128"/>
      <c r="X18" s="128"/>
      <c r="Y18" s="128"/>
    </row>
    <row r="19" spans="1:25" ht="21" customHeight="1">
      <c r="A19" s="228" t="s">
        <v>117</v>
      </c>
      <c r="B19" s="136"/>
      <c r="C19" s="231"/>
      <c r="D19" s="232"/>
      <c r="E19" s="232">
        <v>11</v>
      </c>
      <c r="F19" s="232"/>
      <c r="G19" s="232">
        <v>4</v>
      </c>
      <c r="H19" s="232"/>
      <c r="I19" s="232">
        <v>9</v>
      </c>
      <c r="J19" s="232"/>
      <c r="K19" s="233">
        <v>24</v>
      </c>
      <c r="L19" s="128"/>
      <c r="M19" s="229" t="s">
        <v>118</v>
      </c>
      <c r="N19" s="230">
        <v>46</v>
      </c>
      <c r="O19" s="128"/>
      <c r="P19" s="128"/>
      <c r="Q19" s="128"/>
      <c r="R19" s="128"/>
      <c r="S19" s="128"/>
      <c r="T19" s="128"/>
      <c r="U19" s="128"/>
      <c r="V19" s="128"/>
      <c r="W19" s="128"/>
      <c r="X19" s="128"/>
      <c r="Y19" s="128"/>
    </row>
    <row r="20" spans="1:25" ht="21" customHeight="1">
      <c r="A20" s="228" t="s">
        <v>122</v>
      </c>
      <c r="B20" s="136"/>
      <c r="C20" s="231"/>
      <c r="D20" s="232"/>
      <c r="E20" s="232">
        <v>45</v>
      </c>
      <c r="F20" s="232"/>
      <c r="G20" s="232">
        <v>10</v>
      </c>
      <c r="H20" s="232"/>
      <c r="I20" s="232">
        <v>6</v>
      </c>
      <c r="J20" s="232"/>
      <c r="K20" s="233">
        <v>61</v>
      </c>
      <c r="L20" s="128"/>
      <c r="M20" s="229" t="s">
        <v>132</v>
      </c>
      <c r="N20" s="230">
        <v>44</v>
      </c>
      <c r="O20" s="128"/>
      <c r="P20" s="128"/>
      <c r="Q20" s="128"/>
      <c r="R20" s="128"/>
      <c r="S20" s="128"/>
      <c r="T20" s="128"/>
      <c r="U20" s="128"/>
      <c r="V20" s="128"/>
      <c r="W20" s="128"/>
      <c r="X20" s="128"/>
      <c r="Y20" s="128"/>
    </row>
    <row r="21" spans="1:25" ht="21" customHeight="1">
      <c r="A21" s="228" t="s">
        <v>118</v>
      </c>
      <c r="B21" s="136"/>
      <c r="C21" s="231">
        <v>4</v>
      </c>
      <c r="D21" s="232"/>
      <c r="E21" s="232">
        <v>32</v>
      </c>
      <c r="F21" s="232"/>
      <c r="G21" s="232">
        <v>6</v>
      </c>
      <c r="H21" s="232"/>
      <c r="I21" s="232">
        <v>4</v>
      </c>
      <c r="J21" s="232"/>
      <c r="K21" s="233">
        <v>46</v>
      </c>
      <c r="L21" s="128"/>
      <c r="M21" s="229" t="s">
        <v>137</v>
      </c>
      <c r="N21" s="230">
        <v>40</v>
      </c>
      <c r="O21" s="128"/>
      <c r="P21" s="128"/>
      <c r="Q21" s="128"/>
      <c r="R21" s="128"/>
      <c r="S21" s="128"/>
      <c r="T21" s="128"/>
      <c r="U21" s="128"/>
      <c r="V21" s="128"/>
      <c r="W21" s="128"/>
      <c r="X21" s="128"/>
      <c r="Y21" s="128"/>
    </row>
    <row r="22" spans="1:25" ht="21" customHeight="1">
      <c r="A22" s="228" t="s">
        <v>119</v>
      </c>
      <c r="B22" s="136"/>
      <c r="C22" s="231">
        <v>2</v>
      </c>
      <c r="D22" s="232"/>
      <c r="E22" s="232">
        <v>9</v>
      </c>
      <c r="F22" s="232"/>
      <c r="G22" s="232">
        <v>21</v>
      </c>
      <c r="H22" s="232"/>
      <c r="I22" s="232">
        <v>41</v>
      </c>
      <c r="J22" s="232"/>
      <c r="K22" s="233">
        <v>73</v>
      </c>
      <c r="L22" s="128"/>
      <c r="M22" s="229" t="s">
        <v>117</v>
      </c>
      <c r="N22" s="230">
        <v>24</v>
      </c>
      <c r="O22" s="128"/>
      <c r="P22" s="128"/>
      <c r="Q22" s="128"/>
      <c r="R22" s="128"/>
      <c r="S22" s="128"/>
      <c r="T22" s="128"/>
      <c r="U22" s="128"/>
      <c r="V22" s="128"/>
      <c r="W22" s="128"/>
      <c r="X22" s="128"/>
      <c r="Y22" s="128"/>
    </row>
    <row r="23" spans="1:25" ht="21" customHeight="1">
      <c r="A23" s="228" t="s">
        <v>120</v>
      </c>
      <c r="B23" s="136"/>
      <c r="C23" s="231">
        <v>1</v>
      </c>
      <c r="D23" s="232"/>
      <c r="E23" s="232">
        <v>3</v>
      </c>
      <c r="F23" s="232"/>
      <c r="G23" s="232">
        <v>1</v>
      </c>
      <c r="H23" s="232"/>
      <c r="I23" s="232"/>
      <c r="J23" s="232"/>
      <c r="K23" s="233">
        <v>5</v>
      </c>
      <c r="L23" s="128"/>
      <c r="M23" s="229" t="s">
        <v>124</v>
      </c>
      <c r="N23" s="230">
        <v>22</v>
      </c>
      <c r="O23" s="128"/>
      <c r="P23" s="128"/>
      <c r="Q23" s="128"/>
      <c r="R23" s="128"/>
      <c r="S23" s="128"/>
      <c r="T23" s="128"/>
      <c r="U23" s="128"/>
      <c r="V23" s="128"/>
      <c r="W23" s="128"/>
      <c r="X23" s="128"/>
      <c r="Y23" s="128"/>
    </row>
    <row r="24" spans="1:25" ht="21" customHeight="1">
      <c r="A24" s="228" t="s">
        <v>121</v>
      </c>
      <c r="B24" s="136"/>
      <c r="C24" s="231">
        <v>2</v>
      </c>
      <c r="D24" s="232"/>
      <c r="E24" s="232">
        <v>10</v>
      </c>
      <c r="F24" s="232"/>
      <c r="G24" s="232">
        <v>34</v>
      </c>
      <c r="H24" s="232"/>
      <c r="I24" s="232">
        <v>49</v>
      </c>
      <c r="J24" s="232"/>
      <c r="K24" s="233">
        <v>95</v>
      </c>
      <c r="L24" s="128"/>
      <c r="M24" s="229" t="s">
        <v>125</v>
      </c>
      <c r="N24" s="230">
        <v>18</v>
      </c>
      <c r="O24" s="128"/>
      <c r="P24" s="128"/>
      <c r="Q24" s="128"/>
      <c r="R24" s="128"/>
      <c r="S24" s="128"/>
      <c r="T24" s="128"/>
      <c r="U24" s="128"/>
      <c r="V24" s="128"/>
      <c r="W24" s="128"/>
      <c r="X24" s="128"/>
      <c r="Y24" s="128"/>
    </row>
    <row r="25" spans="1:25" ht="21" customHeight="1">
      <c r="A25" s="228" t="s">
        <v>123</v>
      </c>
      <c r="B25" s="136"/>
      <c r="C25" s="231">
        <v>2</v>
      </c>
      <c r="D25" s="232"/>
      <c r="E25" s="232">
        <v>16</v>
      </c>
      <c r="F25" s="232"/>
      <c r="G25" s="232">
        <v>71</v>
      </c>
      <c r="H25" s="232"/>
      <c r="I25" s="232">
        <v>153</v>
      </c>
      <c r="J25" s="232"/>
      <c r="K25" s="233">
        <v>242</v>
      </c>
      <c r="L25" s="128"/>
      <c r="M25" s="229" t="s">
        <v>127</v>
      </c>
      <c r="N25" s="230">
        <v>17</v>
      </c>
      <c r="O25" s="128"/>
      <c r="P25" s="128"/>
      <c r="Q25" s="128"/>
      <c r="R25" s="128"/>
      <c r="S25" s="128"/>
      <c r="T25" s="128"/>
      <c r="U25" s="128"/>
      <c r="V25" s="128"/>
      <c r="W25" s="128"/>
      <c r="X25" s="128"/>
      <c r="Y25" s="128"/>
    </row>
    <row r="26" spans="1:25" ht="21" customHeight="1">
      <c r="A26" s="228" t="s">
        <v>124</v>
      </c>
      <c r="B26" s="136"/>
      <c r="C26" s="231"/>
      <c r="D26" s="232"/>
      <c r="E26" s="232">
        <v>4</v>
      </c>
      <c r="F26" s="232"/>
      <c r="G26" s="232"/>
      <c r="H26" s="232"/>
      <c r="I26" s="232">
        <v>18</v>
      </c>
      <c r="J26" s="232"/>
      <c r="K26" s="233">
        <v>22</v>
      </c>
      <c r="L26" s="128"/>
      <c r="M26" s="229" t="s">
        <v>112</v>
      </c>
      <c r="N26" s="230">
        <v>16</v>
      </c>
      <c r="O26" s="128"/>
      <c r="P26" s="128"/>
      <c r="Q26" s="128"/>
      <c r="R26" s="128"/>
      <c r="S26" s="128"/>
      <c r="T26" s="128"/>
      <c r="U26" s="128"/>
      <c r="V26" s="128"/>
      <c r="W26" s="128"/>
      <c r="X26" s="128"/>
      <c r="Y26" s="128"/>
    </row>
    <row r="27" spans="1:25" ht="21" customHeight="1">
      <c r="A27" s="228" t="s">
        <v>125</v>
      </c>
      <c r="B27" s="136"/>
      <c r="C27" s="231">
        <v>1</v>
      </c>
      <c r="D27" s="232"/>
      <c r="E27" s="232">
        <v>5</v>
      </c>
      <c r="F27" s="232"/>
      <c r="G27" s="232">
        <v>7</v>
      </c>
      <c r="H27" s="232"/>
      <c r="I27" s="232">
        <v>5</v>
      </c>
      <c r="J27" s="232"/>
      <c r="K27" s="233">
        <v>18</v>
      </c>
      <c r="L27" s="128"/>
      <c r="M27" s="229" t="s">
        <v>114</v>
      </c>
      <c r="N27" s="230">
        <v>15</v>
      </c>
      <c r="O27" s="128"/>
      <c r="P27" s="128"/>
      <c r="Q27" s="128"/>
      <c r="R27" s="128"/>
      <c r="S27" s="128"/>
      <c r="T27" s="128"/>
      <c r="U27" s="128"/>
      <c r="V27" s="128"/>
      <c r="W27" s="128"/>
      <c r="X27" s="128"/>
      <c r="Y27" s="128"/>
    </row>
    <row r="28" spans="1:25" ht="21" customHeight="1">
      <c r="A28" s="228" t="s">
        <v>126</v>
      </c>
      <c r="B28" s="136"/>
      <c r="C28" s="231"/>
      <c r="D28" s="232"/>
      <c r="E28" s="232">
        <v>1</v>
      </c>
      <c r="F28" s="232"/>
      <c r="G28" s="232">
        <v>1</v>
      </c>
      <c r="H28" s="232"/>
      <c r="I28" s="232">
        <v>4</v>
      </c>
      <c r="J28" s="232"/>
      <c r="K28" s="233">
        <v>6</v>
      </c>
      <c r="L28" s="128"/>
      <c r="M28" s="229" t="s">
        <v>134</v>
      </c>
      <c r="N28" s="230">
        <v>15</v>
      </c>
      <c r="O28" s="128"/>
      <c r="P28" s="128"/>
      <c r="Q28" s="128"/>
      <c r="R28" s="128"/>
      <c r="S28" s="128"/>
      <c r="T28" s="128"/>
      <c r="U28" s="128"/>
      <c r="V28" s="128"/>
      <c r="W28" s="128"/>
      <c r="X28" s="128"/>
      <c r="Y28" s="128"/>
    </row>
    <row r="29" spans="1:25" ht="21" customHeight="1">
      <c r="A29" s="228" t="s">
        <v>127</v>
      </c>
      <c r="B29" s="136"/>
      <c r="C29" s="231">
        <v>2</v>
      </c>
      <c r="D29" s="232"/>
      <c r="E29" s="232">
        <v>5</v>
      </c>
      <c r="F29" s="232"/>
      <c r="G29" s="232">
        <v>3</v>
      </c>
      <c r="H29" s="232"/>
      <c r="I29" s="232">
        <v>7</v>
      </c>
      <c r="J29" s="232"/>
      <c r="K29" s="233">
        <v>17</v>
      </c>
      <c r="L29" s="128"/>
      <c r="M29" s="229" t="s">
        <v>131</v>
      </c>
      <c r="N29" s="230">
        <v>14</v>
      </c>
      <c r="O29" s="128"/>
      <c r="P29" s="128"/>
      <c r="Q29" s="128"/>
      <c r="R29" s="128"/>
      <c r="S29" s="128"/>
      <c r="T29" s="128"/>
      <c r="U29" s="128"/>
      <c r="V29" s="128"/>
      <c r="W29" s="128"/>
      <c r="X29" s="128"/>
      <c r="Y29" s="128"/>
    </row>
    <row r="30" spans="1:25" ht="21" customHeight="1">
      <c r="A30" s="228" t="s">
        <v>128</v>
      </c>
      <c r="B30" s="136"/>
      <c r="C30" s="231">
        <v>1</v>
      </c>
      <c r="D30" s="232"/>
      <c r="E30" s="232">
        <v>5</v>
      </c>
      <c r="F30" s="232"/>
      <c r="G30" s="232">
        <v>3</v>
      </c>
      <c r="H30" s="232"/>
      <c r="I30" s="232">
        <v>2</v>
      </c>
      <c r="J30" s="232"/>
      <c r="K30" s="233">
        <v>11</v>
      </c>
      <c r="L30" s="128"/>
      <c r="M30" s="229" t="s">
        <v>130</v>
      </c>
      <c r="N30" s="230">
        <v>13</v>
      </c>
      <c r="O30" s="128"/>
      <c r="P30" s="128"/>
      <c r="Q30" s="128"/>
      <c r="R30" s="128"/>
      <c r="S30" s="128"/>
      <c r="T30" s="128"/>
      <c r="U30" s="128"/>
      <c r="V30" s="128"/>
      <c r="W30" s="128"/>
      <c r="X30" s="128"/>
      <c r="Y30" s="128"/>
    </row>
    <row r="31" spans="1:25" ht="21" customHeight="1">
      <c r="A31" s="228" t="s">
        <v>129</v>
      </c>
      <c r="B31" s="136"/>
      <c r="C31" s="231"/>
      <c r="D31" s="232"/>
      <c r="E31" s="232"/>
      <c r="F31" s="232"/>
      <c r="G31" s="232"/>
      <c r="H31" s="232"/>
      <c r="I31" s="232"/>
      <c r="J31" s="232"/>
      <c r="K31" s="233">
        <v>0</v>
      </c>
      <c r="L31" s="128"/>
      <c r="M31" s="229" t="s">
        <v>109</v>
      </c>
      <c r="N31" s="230">
        <v>12</v>
      </c>
      <c r="O31" s="128"/>
      <c r="P31" s="128"/>
      <c r="Q31" s="128"/>
      <c r="R31" s="128"/>
      <c r="S31" s="128"/>
      <c r="T31" s="128"/>
      <c r="U31" s="128"/>
      <c r="V31" s="128"/>
      <c r="W31" s="128"/>
      <c r="X31" s="128"/>
      <c r="Y31" s="128"/>
    </row>
    <row r="32" spans="1:25" ht="21" customHeight="1">
      <c r="A32" s="228" t="s">
        <v>130</v>
      </c>
      <c r="B32" s="136"/>
      <c r="C32" s="231">
        <v>3</v>
      </c>
      <c r="D32" s="232"/>
      <c r="E32" s="232">
        <v>6</v>
      </c>
      <c r="F32" s="232"/>
      <c r="G32" s="232">
        <v>2</v>
      </c>
      <c r="H32" s="232"/>
      <c r="I32" s="232">
        <v>2</v>
      </c>
      <c r="J32" s="232"/>
      <c r="K32" s="233">
        <v>13</v>
      </c>
      <c r="L32" s="128"/>
      <c r="M32" s="229" t="s">
        <v>128</v>
      </c>
      <c r="N32" s="230">
        <v>11</v>
      </c>
      <c r="O32" s="128"/>
      <c r="P32" s="128"/>
      <c r="Q32" s="128"/>
      <c r="R32" s="128"/>
      <c r="S32" s="128"/>
      <c r="T32" s="128"/>
      <c r="U32" s="128"/>
      <c r="V32" s="128"/>
      <c r="W32" s="128"/>
      <c r="X32" s="128"/>
      <c r="Y32" s="128"/>
    </row>
    <row r="33" spans="1:25" ht="21" customHeight="1">
      <c r="A33" s="228" t="s">
        <v>131</v>
      </c>
      <c r="B33" s="136"/>
      <c r="C33" s="231"/>
      <c r="D33" s="232"/>
      <c r="E33" s="232">
        <v>6</v>
      </c>
      <c r="F33" s="232"/>
      <c r="G33" s="232">
        <v>3</v>
      </c>
      <c r="H33" s="232"/>
      <c r="I33" s="232">
        <v>5</v>
      </c>
      <c r="J33" s="232"/>
      <c r="K33" s="233">
        <v>14</v>
      </c>
      <c r="L33" s="128"/>
      <c r="M33" s="229" t="s">
        <v>133</v>
      </c>
      <c r="N33" s="230">
        <v>10</v>
      </c>
      <c r="O33" s="128"/>
      <c r="P33" s="128"/>
      <c r="Q33" s="128"/>
      <c r="R33" s="128"/>
      <c r="S33" s="128"/>
      <c r="T33" s="128"/>
      <c r="U33" s="128"/>
      <c r="V33" s="128"/>
      <c r="W33" s="128"/>
      <c r="X33" s="128"/>
      <c r="Y33" s="128"/>
    </row>
    <row r="34" spans="1:25" ht="21" customHeight="1">
      <c r="A34" s="228" t="s">
        <v>132</v>
      </c>
      <c r="B34" s="136"/>
      <c r="C34" s="231">
        <v>2</v>
      </c>
      <c r="D34" s="232"/>
      <c r="E34" s="232">
        <v>7</v>
      </c>
      <c r="F34" s="232"/>
      <c r="G34" s="232">
        <v>24</v>
      </c>
      <c r="H34" s="232"/>
      <c r="I34" s="232">
        <v>11</v>
      </c>
      <c r="J34" s="232"/>
      <c r="K34" s="233">
        <v>44</v>
      </c>
      <c r="L34" s="128"/>
      <c r="M34" s="229" t="s">
        <v>113</v>
      </c>
      <c r="N34" s="230">
        <v>9</v>
      </c>
      <c r="O34" s="128"/>
      <c r="P34" s="128"/>
      <c r="Q34" s="128"/>
      <c r="R34" s="128"/>
      <c r="S34" s="128"/>
      <c r="T34" s="128"/>
      <c r="U34" s="128"/>
      <c r="V34" s="128"/>
      <c r="W34" s="128"/>
      <c r="X34" s="128"/>
      <c r="Y34" s="128"/>
    </row>
    <row r="35" spans="1:25" ht="21" customHeight="1">
      <c r="A35" s="228" t="s">
        <v>133</v>
      </c>
      <c r="B35" s="136"/>
      <c r="C35" s="231"/>
      <c r="D35" s="232"/>
      <c r="E35" s="232">
        <v>1</v>
      </c>
      <c r="F35" s="232"/>
      <c r="G35" s="232">
        <v>4</v>
      </c>
      <c r="H35" s="232"/>
      <c r="I35" s="232">
        <v>5</v>
      </c>
      <c r="J35" s="232"/>
      <c r="K35" s="233">
        <v>10</v>
      </c>
      <c r="L35" s="128"/>
      <c r="M35" s="229" t="s">
        <v>126</v>
      </c>
      <c r="N35" s="230">
        <v>6</v>
      </c>
      <c r="O35" s="128"/>
      <c r="P35" s="128"/>
      <c r="Q35" s="128"/>
      <c r="R35" s="128"/>
      <c r="S35" s="128"/>
      <c r="T35" s="128"/>
      <c r="U35" s="128"/>
      <c r="V35" s="128"/>
      <c r="W35" s="128"/>
      <c r="X35" s="128"/>
      <c r="Y35" s="128"/>
    </row>
    <row r="36" spans="1:25" ht="21" customHeight="1">
      <c r="A36" s="228" t="s">
        <v>134</v>
      </c>
      <c r="B36" s="136"/>
      <c r="C36" s="231">
        <v>2</v>
      </c>
      <c r="D36" s="232"/>
      <c r="E36" s="232">
        <v>3</v>
      </c>
      <c r="F36" s="232"/>
      <c r="G36" s="232">
        <v>6</v>
      </c>
      <c r="H36" s="232"/>
      <c r="I36" s="232">
        <v>4</v>
      </c>
      <c r="J36" s="232"/>
      <c r="K36" s="233">
        <v>15</v>
      </c>
      <c r="L36" s="128"/>
      <c r="M36" s="229" t="s">
        <v>120</v>
      </c>
      <c r="N36" s="230">
        <v>5</v>
      </c>
      <c r="O36" s="128"/>
      <c r="P36" s="128"/>
      <c r="Q36" s="128"/>
      <c r="R36" s="128"/>
      <c r="S36" s="128"/>
      <c r="T36" s="128"/>
      <c r="U36" s="128"/>
      <c r="V36" s="128"/>
      <c r="W36" s="128"/>
      <c r="X36" s="128"/>
      <c r="Y36" s="128"/>
    </row>
    <row r="37" spans="1:25" ht="21" customHeight="1">
      <c r="A37" s="228" t="s">
        <v>135</v>
      </c>
      <c r="B37" s="136"/>
      <c r="C37" s="231">
        <v>5</v>
      </c>
      <c r="D37" s="232"/>
      <c r="E37" s="232">
        <v>16</v>
      </c>
      <c r="F37" s="232"/>
      <c r="G37" s="232">
        <v>10</v>
      </c>
      <c r="H37" s="232"/>
      <c r="I37" s="232">
        <v>34</v>
      </c>
      <c r="J37" s="232"/>
      <c r="K37" s="233">
        <v>65</v>
      </c>
      <c r="L37" s="128"/>
      <c r="M37" s="229" t="s">
        <v>108</v>
      </c>
      <c r="N37" s="230">
        <v>3</v>
      </c>
      <c r="O37" s="128"/>
      <c r="P37" s="128"/>
      <c r="Q37" s="128"/>
      <c r="R37" s="128"/>
      <c r="S37" s="128"/>
      <c r="T37" s="128"/>
      <c r="U37" s="128"/>
      <c r="V37" s="128"/>
      <c r="W37" s="128"/>
      <c r="X37" s="128"/>
      <c r="Y37" s="128"/>
    </row>
    <row r="38" spans="1:25" ht="21" customHeight="1">
      <c r="A38" s="228" t="s">
        <v>136</v>
      </c>
      <c r="B38" s="136"/>
      <c r="C38" s="231"/>
      <c r="D38" s="232"/>
      <c r="E38" s="232">
        <v>2</v>
      </c>
      <c r="F38" s="232"/>
      <c r="G38" s="232"/>
      <c r="H38" s="232"/>
      <c r="I38" s="232"/>
      <c r="J38" s="232"/>
      <c r="K38" s="233">
        <v>2</v>
      </c>
      <c r="L38" s="128"/>
      <c r="M38" s="229" t="s">
        <v>110</v>
      </c>
      <c r="N38" s="230">
        <v>3</v>
      </c>
      <c r="O38" s="128"/>
      <c r="P38" s="128"/>
      <c r="Q38" s="128"/>
      <c r="R38" s="128"/>
      <c r="S38" s="128"/>
      <c r="T38" s="128"/>
      <c r="U38" s="128"/>
      <c r="V38" s="128"/>
      <c r="W38" s="128"/>
      <c r="X38" s="128"/>
      <c r="Y38" s="128"/>
    </row>
    <row r="39" spans="1:25" ht="21" customHeight="1">
      <c r="A39" s="228" t="s">
        <v>137</v>
      </c>
      <c r="B39" s="136"/>
      <c r="C39" s="231">
        <v>4</v>
      </c>
      <c r="D39" s="232"/>
      <c r="E39" s="232">
        <v>10</v>
      </c>
      <c r="F39" s="232"/>
      <c r="G39" s="232">
        <v>6</v>
      </c>
      <c r="H39" s="232"/>
      <c r="I39" s="232">
        <v>20</v>
      </c>
      <c r="J39" s="232"/>
      <c r="K39" s="233">
        <v>40</v>
      </c>
      <c r="L39" s="128"/>
      <c r="M39" s="229" t="s">
        <v>111</v>
      </c>
      <c r="N39" s="230">
        <v>2</v>
      </c>
      <c r="O39" s="128"/>
      <c r="P39" s="128"/>
      <c r="Q39" s="128"/>
      <c r="R39" s="128"/>
      <c r="S39" s="128"/>
      <c r="T39" s="128"/>
      <c r="U39" s="128"/>
      <c r="V39" s="128"/>
      <c r="W39" s="128"/>
      <c r="X39" s="128"/>
      <c r="Y39" s="128"/>
    </row>
    <row r="40" spans="1:25" ht="21" customHeight="1">
      <c r="A40" s="228" t="s">
        <v>138</v>
      </c>
      <c r="B40" s="136"/>
      <c r="C40" s="231">
        <v>2</v>
      </c>
      <c r="D40" s="232"/>
      <c r="E40" s="232"/>
      <c r="F40" s="232"/>
      <c r="G40" s="232"/>
      <c r="H40" s="232"/>
      <c r="I40" s="232"/>
      <c r="J40" s="232"/>
      <c r="K40" s="233">
        <v>2</v>
      </c>
      <c r="L40" s="128"/>
      <c r="M40" s="229" t="s">
        <v>136</v>
      </c>
      <c r="N40" s="230">
        <v>2</v>
      </c>
      <c r="O40" s="128"/>
      <c r="P40" s="128"/>
      <c r="Q40" s="128"/>
      <c r="R40" s="128"/>
      <c r="S40" s="128"/>
      <c r="T40" s="128"/>
      <c r="U40" s="128"/>
      <c r="V40" s="128"/>
      <c r="W40" s="128"/>
      <c r="X40" s="128"/>
      <c r="Y40" s="128"/>
    </row>
    <row r="41" spans="1:25" ht="21" customHeight="1">
      <c r="A41" s="228" t="s">
        <v>139</v>
      </c>
      <c r="B41" s="136"/>
      <c r="C41" s="231"/>
      <c r="D41" s="232"/>
      <c r="E41" s="232">
        <v>44</v>
      </c>
      <c r="F41" s="232"/>
      <c r="G41" s="232">
        <v>1</v>
      </c>
      <c r="H41" s="232"/>
      <c r="I41" s="232">
        <v>7</v>
      </c>
      <c r="J41" s="232"/>
      <c r="K41" s="233">
        <v>52</v>
      </c>
      <c r="L41" s="128"/>
      <c r="M41" s="229" t="s">
        <v>138</v>
      </c>
      <c r="N41" s="230">
        <v>2</v>
      </c>
      <c r="O41" s="128"/>
      <c r="P41" s="128"/>
      <c r="Q41" s="128"/>
      <c r="R41" s="128"/>
      <c r="S41" s="128"/>
      <c r="T41" s="128"/>
      <c r="U41" s="128"/>
      <c r="V41" s="128"/>
      <c r="W41" s="128"/>
      <c r="X41" s="128"/>
      <c r="Y41" s="128"/>
    </row>
    <row r="42" spans="1:25" ht="21" customHeight="1">
      <c r="A42" s="228" t="s">
        <v>510</v>
      </c>
      <c r="B42" s="136"/>
      <c r="C42" s="231">
        <v>1</v>
      </c>
      <c r="D42" s="232"/>
      <c r="E42" s="232">
        <v>8</v>
      </c>
      <c r="F42" s="232"/>
      <c r="G42" s="232">
        <v>25</v>
      </c>
      <c r="H42" s="232"/>
      <c r="I42" s="232">
        <v>19</v>
      </c>
      <c r="J42" s="232"/>
      <c r="K42" s="233">
        <v>53</v>
      </c>
      <c r="L42" s="128"/>
      <c r="M42" s="229" t="s">
        <v>129</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51</v>
      </c>
      <c r="D44" s="236">
        <v>0</v>
      </c>
      <c r="E44" s="236">
        <v>437</v>
      </c>
      <c r="F44" s="236">
        <v>0</v>
      </c>
      <c r="G44" s="236">
        <v>311</v>
      </c>
      <c r="H44" s="236">
        <v>0</v>
      </c>
      <c r="I44" s="236">
        <v>508</v>
      </c>
      <c r="J44" s="236">
        <v>0</v>
      </c>
      <c r="K44" s="237">
        <v>1307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zoomScale="70" zoomScaleNormal="60" zoomScaleSheetLayoutView="70" workbookViewId="0">
      <selection activeCell="A53" sqref="A53:P53"/>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610" t="str">
        <f>UPPER("Resumen de la Población Privada de la libertad")</f>
        <v>RESUMEN DE LA POBLACIÓN PRIVADA DE LA LIBERTAD</v>
      </c>
      <c r="B2" s="610"/>
      <c r="C2" s="610"/>
      <c r="D2" s="610"/>
      <c r="E2" s="610"/>
      <c r="F2" s="610"/>
      <c r="G2" s="610"/>
      <c r="H2" s="610"/>
      <c r="I2" s="610"/>
      <c r="J2" s="610"/>
      <c r="K2" s="610"/>
      <c r="L2" s="610"/>
      <c r="M2" s="610"/>
      <c r="N2" s="610"/>
      <c r="O2" s="610"/>
      <c r="P2" s="610"/>
    </row>
    <row r="3" spans="1:16" ht="7.5" customHeight="1">
      <c r="A3" s="11"/>
      <c r="B3" s="11"/>
      <c r="C3" s="11"/>
      <c r="D3" s="11"/>
      <c r="E3" s="11"/>
      <c r="F3" s="11"/>
      <c r="G3" s="11"/>
      <c r="H3" s="11"/>
      <c r="I3" s="11"/>
      <c r="J3" s="11"/>
      <c r="K3" s="11"/>
      <c r="L3" s="11"/>
      <c r="M3" s="11"/>
      <c r="N3" s="11"/>
      <c r="O3" s="11"/>
      <c r="P3" s="11"/>
    </row>
    <row r="4" spans="1:16" ht="24.95" customHeight="1">
      <c r="A4" s="610" t="s">
        <v>89</v>
      </c>
      <c r="B4" s="610"/>
      <c r="C4" s="610"/>
      <c r="D4" s="610"/>
      <c r="E4" s="610"/>
      <c r="F4" s="610"/>
      <c r="G4" s="610"/>
      <c r="H4" s="610"/>
      <c r="I4" s="610"/>
      <c r="J4" s="610"/>
      <c r="K4" s="610"/>
      <c r="L4" s="610"/>
      <c r="M4" s="610"/>
      <c r="N4" s="610"/>
      <c r="O4" s="610"/>
      <c r="P4" s="610"/>
    </row>
    <row r="5" spans="1:16" ht="15.75" customHeight="1"/>
    <row r="6" spans="1:16" ht="24.95" customHeight="1">
      <c r="A6" s="594" t="s">
        <v>51</v>
      </c>
      <c r="B6" s="594"/>
      <c r="C6" s="594"/>
      <c r="D6" s="594"/>
      <c r="E6" s="594"/>
      <c r="F6" s="594"/>
      <c r="G6" s="594"/>
      <c r="H6" s="594"/>
      <c r="I6" s="594"/>
      <c r="J6" s="594"/>
      <c r="K6" s="594"/>
      <c r="L6" s="594"/>
      <c r="M6" s="594"/>
      <c r="N6" s="594"/>
      <c r="O6" s="594"/>
      <c r="P6" s="594"/>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600" t="s">
        <v>12</v>
      </c>
      <c r="C9" s="598"/>
      <c r="D9" s="598"/>
      <c r="E9" s="605">
        <v>233836</v>
      </c>
      <c r="F9" s="18"/>
      <c r="G9" s="19"/>
      <c r="H9" s="20"/>
      <c r="I9" s="15"/>
      <c r="J9" s="20"/>
      <c r="K9" s="21" t="s">
        <v>8</v>
      </c>
      <c r="L9" s="20"/>
      <c r="M9" s="22">
        <v>220550</v>
      </c>
      <c r="N9" s="23"/>
      <c r="O9" s="24">
        <v>94.32</v>
      </c>
      <c r="P9" s="25" t="s">
        <v>48</v>
      </c>
    </row>
    <row r="10" spans="1:16" s="9" customFormat="1" ht="20.100000000000001" customHeight="1">
      <c r="A10" s="17"/>
      <c r="B10" s="600"/>
      <c r="C10" s="598"/>
      <c r="D10" s="598"/>
      <c r="E10" s="606"/>
      <c r="F10" s="18"/>
      <c r="G10" s="26"/>
      <c r="H10" s="20"/>
      <c r="I10" s="15"/>
      <c r="J10" s="20"/>
      <c r="K10" s="21" t="s">
        <v>9</v>
      </c>
      <c r="L10" s="20"/>
      <c r="M10" s="22">
        <v>13286</v>
      </c>
      <c r="N10" s="23"/>
      <c r="O10" s="24">
        <v>5.68</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600" t="s">
        <v>38</v>
      </c>
      <c r="C12" s="598"/>
      <c r="D12" s="598"/>
      <c r="E12" s="605">
        <v>203738</v>
      </c>
      <c r="F12" s="18"/>
      <c r="G12" s="607">
        <v>87.13</v>
      </c>
      <c r="H12" s="600" t="s">
        <v>48</v>
      </c>
      <c r="I12" s="15"/>
      <c r="J12" s="20"/>
      <c r="K12" s="601" t="s">
        <v>36</v>
      </c>
      <c r="L12" s="601"/>
      <c r="M12" s="22">
        <v>76029</v>
      </c>
      <c r="N12" s="23"/>
      <c r="O12" s="24">
        <v>32.51</v>
      </c>
      <c r="P12" s="25" t="s">
        <v>48</v>
      </c>
    </row>
    <row r="13" spans="1:16" s="9" customFormat="1" ht="20.100000000000001" customHeight="1">
      <c r="A13" s="17"/>
      <c r="B13" s="600"/>
      <c r="C13" s="598"/>
      <c r="D13" s="598"/>
      <c r="E13" s="606"/>
      <c r="F13" s="18"/>
      <c r="G13" s="607"/>
      <c r="H13" s="600"/>
      <c r="I13" s="15"/>
      <c r="J13" s="20"/>
      <c r="K13" s="601" t="s">
        <v>37</v>
      </c>
      <c r="L13" s="601"/>
      <c r="M13" s="22">
        <v>127709</v>
      </c>
      <c r="N13" s="23"/>
      <c r="O13" s="24">
        <v>54.62</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600" t="s">
        <v>39</v>
      </c>
      <c r="C15" s="598"/>
      <c r="D15" s="598"/>
      <c r="E15" s="605">
        <v>30098</v>
      </c>
      <c r="F15" s="18"/>
      <c r="G15" s="607">
        <v>12.87</v>
      </c>
      <c r="H15" s="600" t="s">
        <v>48</v>
      </c>
      <c r="I15" s="20"/>
      <c r="J15" s="20"/>
      <c r="K15" s="601" t="s">
        <v>36</v>
      </c>
      <c r="L15" s="601"/>
      <c r="M15" s="22">
        <v>12963</v>
      </c>
      <c r="N15" s="23"/>
      <c r="O15" s="24">
        <v>5.54</v>
      </c>
      <c r="P15" s="25" t="s">
        <v>48</v>
      </c>
    </row>
    <row r="16" spans="1:16" s="9" customFormat="1" ht="20.100000000000001" customHeight="1">
      <c r="A16" s="30"/>
      <c r="B16" s="600"/>
      <c r="C16" s="598"/>
      <c r="D16" s="598"/>
      <c r="E16" s="606"/>
      <c r="F16" s="18"/>
      <c r="G16" s="606"/>
      <c r="H16" s="600"/>
      <c r="I16" s="15"/>
      <c r="J16" s="20"/>
      <c r="K16" s="601" t="s">
        <v>37</v>
      </c>
      <c r="L16" s="601"/>
      <c r="M16" s="22">
        <v>17135</v>
      </c>
      <c r="N16" s="23"/>
      <c r="O16" s="24">
        <v>7.33</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94" t="s">
        <v>65</v>
      </c>
      <c r="B19" s="594"/>
      <c r="C19" s="594"/>
      <c r="D19" s="594"/>
      <c r="E19" s="594"/>
      <c r="F19" s="594"/>
      <c r="G19" s="594"/>
      <c r="H19" s="594"/>
      <c r="I19" s="594"/>
      <c r="J19" s="594"/>
      <c r="K19" s="594"/>
      <c r="L19" s="594"/>
      <c r="M19" s="594"/>
      <c r="N19" s="594"/>
      <c r="O19" s="594"/>
      <c r="P19" s="594"/>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609" t="s">
        <v>66</v>
      </c>
      <c r="C21" s="20"/>
      <c r="D21" s="20"/>
      <c r="E21" s="608">
        <v>13389</v>
      </c>
      <c r="F21" s="20"/>
      <c r="G21" s="20"/>
      <c r="H21" s="31"/>
      <c r="I21" s="15"/>
      <c r="J21" s="15"/>
      <c r="K21" s="21" t="s">
        <v>8</v>
      </c>
      <c r="M21" s="31">
        <v>12184</v>
      </c>
      <c r="N21" s="31"/>
      <c r="O21" s="118">
        <f>M21/E21*100</f>
        <v>91.000074688176852</v>
      </c>
      <c r="P21" s="25" t="s">
        <v>48</v>
      </c>
    </row>
    <row r="22" spans="1:17" s="9" customFormat="1" ht="20.100000000000001" customHeight="1">
      <c r="A22" s="30"/>
      <c r="B22" s="609"/>
      <c r="C22" s="20"/>
      <c r="D22" s="20"/>
      <c r="E22" s="608"/>
      <c r="F22" s="20"/>
      <c r="G22" s="20"/>
      <c r="H22" s="31"/>
      <c r="I22" s="15"/>
      <c r="J22" s="15"/>
      <c r="K22" s="21" t="s">
        <v>9</v>
      </c>
      <c r="M22" s="31">
        <v>1205</v>
      </c>
      <c r="N22" s="31"/>
      <c r="O22" s="118">
        <f>M22/E21*100</f>
        <v>8.999925311823139</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609" t="s">
        <v>67</v>
      </c>
      <c r="C24" s="20"/>
      <c r="D24" s="20"/>
      <c r="E24" s="608">
        <v>13877</v>
      </c>
      <c r="F24" s="20"/>
      <c r="G24" s="20"/>
      <c r="H24" s="31"/>
      <c r="I24" s="15"/>
      <c r="J24" s="15"/>
      <c r="K24" s="21" t="s">
        <v>8</v>
      </c>
      <c r="M24" s="31">
        <v>12605</v>
      </c>
      <c r="N24" s="31"/>
      <c r="O24" s="118">
        <f>M24/E24*100</f>
        <v>90.833753693161341</v>
      </c>
      <c r="P24" s="25" t="s">
        <v>48</v>
      </c>
    </row>
    <row r="25" spans="1:17" s="9" customFormat="1" ht="20.100000000000001" customHeight="1">
      <c r="A25" s="30"/>
      <c r="B25" s="609"/>
      <c r="C25" s="20"/>
      <c r="D25" s="20"/>
      <c r="E25" s="608"/>
      <c r="F25" s="20"/>
      <c r="G25" s="20"/>
      <c r="H25" s="31"/>
      <c r="I25" s="15"/>
      <c r="J25" s="15"/>
      <c r="K25" s="21" t="s">
        <v>9</v>
      </c>
      <c r="M25" s="31">
        <v>1272</v>
      </c>
      <c r="N25" s="31"/>
      <c r="O25" s="118">
        <f>M25/E24*100</f>
        <v>9.1662463068386533</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94" t="s">
        <v>80</v>
      </c>
      <c r="B28" s="594"/>
      <c r="C28" s="594"/>
      <c r="D28" s="594"/>
      <c r="E28" s="594"/>
      <c r="F28" s="594"/>
      <c r="G28" s="594"/>
      <c r="H28" s="594"/>
      <c r="I28" s="42"/>
      <c r="J28" s="594" t="s">
        <v>79</v>
      </c>
      <c r="K28" s="594"/>
      <c r="L28" s="594"/>
      <c r="M28" s="594"/>
      <c r="N28" s="594"/>
      <c r="O28" s="594"/>
      <c r="P28" s="594"/>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601" t="s">
        <v>11</v>
      </c>
      <c r="C32" s="602"/>
      <c r="D32" s="602"/>
      <c r="E32" s="56">
        <v>14</v>
      </c>
      <c r="F32" s="57"/>
      <c r="G32" s="58">
        <v>28520</v>
      </c>
      <c r="H32" s="59"/>
      <c r="I32" s="31"/>
      <c r="J32" s="60"/>
      <c r="K32" s="601" t="s">
        <v>0</v>
      </c>
      <c r="L32" s="602"/>
      <c r="M32" s="602"/>
      <c r="N32" s="602"/>
      <c r="O32" s="58">
        <v>14886</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601" t="s">
        <v>50</v>
      </c>
      <c r="C34" s="602"/>
      <c r="D34" s="602"/>
      <c r="E34" s="56">
        <v>13</v>
      </c>
      <c r="F34" s="57"/>
      <c r="G34" s="56">
        <v>27963</v>
      </c>
      <c r="H34" s="59"/>
      <c r="I34" s="31"/>
      <c r="J34" s="60"/>
      <c r="K34" s="601" t="s">
        <v>42</v>
      </c>
      <c r="L34" s="602"/>
      <c r="M34" s="602"/>
      <c r="N34" s="602"/>
      <c r="O34" s="65">
        <v>137</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601" t="s">
        <v>10</v>
      </c>
      <c r="C36" s="602"/>
      <c r="D36" s="602"/>
      <c r="E36" s="56">
        <v>257</v>
      </c>
      <c r="F36" s="57"/>
      <c r="G36" s="56">
        <v>162467</v>
      </c>
      <c r="H36" s="59"/>
      <c r="I36" s="31"/>
      <c r="J36" s="60"/>
      <c r="K36" s="601" t="s">
        <v>41</v>
      </c>
      <c r="L36" s="601"/>
      <c r="M36" s="601"/>
      <c r="N36" s="601"/>
      <c r="O36" s="603">
        <v>24</v>
      </c>
      <c r="P36" s="25"/>
      <c r="Q36" s="10"/>
    </row>
    <row r="37" spans="1:17" ht="20.100000000000001" customHeight="1">
      <c r="A37" s="17"/>
      <c r="B37" s="21"/>
      <c r="C37" s="61"/>
      <c r="D37" s="61"/>
      <c r="E37" s="56"/>
      <c r="F37" s="57"/>
      <c r="G37" s="56"/>
      <c r="H37" s="59"/>
      <c r="I37" s="31"/>
      <c r="J37" s="60"/>
      <c r="K37" s="601"/>
      <c r="L37" s="601"/>
      <c r="M37" s="601"/>
      <c r="N37" s="601"/>
      <c r="O37" s="603"/>
      <c r="P37" s="25"/>
      <c r="Q37" s="10"/>
    </row>
    <row r="38" spans="1:17" ht="20.100000000000001" customHeight="1">
      <c r="A38" s="17"/>
      <c r="B38" s="601" t="s">
        <v>14</v>
      </c>
      <c r="C38" s="602"/>
      <c r="D38" s="602"/>
      <c r="E38" s="56">
        <v>284</v>
      </c>
      <c r="F38" s="57"/>
      <c r="G38" s="58">
        <v>218950</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601" t="s">
        <v>40</v>
      </c>
      <c r="L39" s="602"/>
      <c r="M39" s="602"/>
      <c r="N39" s="602"/>
      <c r="O39" s="604">
        <v>113</v>
      </c>
      <c r="P39" s="25"/>
      <c r="Q39" s="10"/>
    </row>
    <row r="40" spans="1:17" ht="20.100000000000001" customHeight="1">
      <c r="A40" s="17"/>
      <c r="H40" s="59"/>
      <c r="I40" s="31"/>
      <c r="J40" s="60"/>
      <c r="K40" s="602"/>
      <c r="L40" s="602"/>
      <c r="M40" s="602"/>
      <c r="N40" s="602"/>
      <c r="O40" s="604"/>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94" t="s">
        <v>61</v>
      </c>
      <c r="B43" s="594"/>
      <c r="C43" s="594"/>
      <c r="D43" s="594"/>
      <c r="E43" s="594"/>
      <c r="F43" s="594"/>
      <c r="G43" s="594"/>
      <c r="H43" s="594"/>
      <c r="I43" s="15"/>
      <c r="J43" s="594" t="s">
        <v>15</v>
      </c>
      <c r="K43" s="594"/>
      <c r="L43" s="594"/>
      <c r="M43" s="594"/>
      <c r="N43" s="594"/>
      <c r="O43" s="594"/>
      <c r="P43" s="594"/>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97" t="s">
        <v>18</v>
      </c>
      <c r="C46" s="598"/>
      <c r="D46" s="598"/>
      <c r="E46" s="598"/>
      <c r="F46" s="599">
        <v>3</v>
      </c>
      <c r="G46" s="599"/>
      <c r="H46" s="81"/>
      <c r="I46" s="82"/>
      <c r="J46" s="17"/>
      <c r="K46" s="600" t="s">
        <v>16</v>
      </c>
      <c r="L46" s="598"/>
      <c r="M46" s="598"/>
      <c r="N46" s="598"/>
      <c r="O46" s="56">
        <v>229</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97" t="s">
        <v>19</v>
      </c>
      <c r="C48" s="598"/>
      <c r="D48" s="598"/>
      <c r="E48" s="598"/>
      <c r="F48" s="599">
        <v>2</v>
      </c>
      <c r="G48" s="599"/>
      <c r="H48" s="83"/>
      <c r="I48" s="82"/>
      <c r="J48" s="17"/>
      <c r="K48" s="600" t="s">
        <v>17</v>
      </c>
      <c r="L48" s="598"/>
      <c r="M48" s="598"/>
      <c r="N48" s="598"/>
      <c r="O48" s="56">
        <v>406</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595"/>
      <c r="B51" s="595"/>
      <c r="C51" s="595"/>
      <c r="D51" s="595"/>
      <c r="E51" s="595"/>
      <c r="F51" s="595"/>
      <c r="G51" s="595"/>
      <c r="H51" s="595"/>
      <c r="I51" s="595"/>
      <c r="J51" s="595"/>
      <c r="K51" s="595"/>
      <c r="L51" s="595"/>
      <c r="M51" s="595"/>
      <c r="N51" s="595"/>
      <c r="O51" s="595"/>
      <c r="P51" s="595"/>
    </row>
    <row r="52" spans="1:16" ht="9.9499999999999993" customHeight="1">
      <c r="A52" s="20"/>
      <c r="B52" s="103"/>
      <c r="C52" s="103"/>
      <c r="D52" s="103"/>
      <c r="E52" s="103"/>
      <c r="F52" s="103"/>
      <c r="G52" s="104"/>
      <c r="H52" s="106"/>
      <c r="I52" s="82"/>
      <c r="J52" s="82"/>
      <c r="K52" s="82"/>
      <c r="L52" s="82"/>
      <c r="M52" s="82"/>
      <c r="N52" s="82"/>
      <c r="O52" s="82"/>
      <c r="P52" s="82"/>
    </row>
    <row r="53" spans="1:16" ht="24.75" customHeight="1">
      <c r="A53" s="596" t="s">
        <v>731</v>
      </c>
      <c r="B53" s="596"/>
      <c r="C53" s="596"/>
      <c r="D53" s="596"/>
      <c r="E53" s="596"/>
      <c r="F53" s="596"/>
      <c r="G53" s="596"/>
      <c r="H53" s="596"/>
      <c r="I53" s="596"/>
      <c r="J53" s="596"/>
      <c r="K53" s="596"/>
      <c r="L53" s="596"/>
      <c r="M53" s="596"/>
      <c r="N53" s="596"/>
      <c r="O53" s="596"/>
      <c r="P53" s="596"/>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E12:E13"/>
    <mergeCell ref="A2:P2"/>
    <mergeCell ref="A4:P4"/>
    <mergeCell ref="A6:P6"/>
    <mergeCell ref="B9:D10"/>
    <mergeCell ref="E9:E10"/>
    <mergeCell ref="G12:G13"/>
    <mergeCell ref="H12:H13"/>
    <mergeCell ref="K12:L12"/>
    <mergeCell ref="K13:L13"/>
    <mergeCell ref="B12:D13"/>
    <mergeCell ref="E21:E22"/>
    <mergeCell ref="B24:B25"/>
    <mergeCell ref="E24:E25"/>
    <mergeCell ref="A19:P19"/>
    <mergeCell ref="B21:B22"/>
    <mergeCell ref="B15:D16"/>
    <mergeCell ref="E15:E16"/>
    <mergeCell ref="G15:G16"/>
    <mergeCell ref="H15:H16"/>
    <mergeCell ref="K15:L15"/>
    <mergeCell ref="K16:L16"/>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1:P51"/>
    <mergeCell ref="A53:P53"/>
    <mergeCell ref="B46:E46"/>
    <mergeCell ref="F46:G46"/>
    <mergeCell ref="K46:N46"/>
    <mergeCell ref="B48:E48"/>
    <mergeCell ref="F48:G48"/>
    <mergeCell ref="K48:N48"/>
  </mergeCells>
  <printOptions horizontalCentered="1"/>
  <pageMargins left="0.196850393700787" right="0.196850393700787" top="0.39370078740157499" bottom="0.196850393700787" header="0" footer="0.196850393700787"/>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3BC2-CAD7-4A24-A43B-0F8317AEA5AF}">
  <sheetPr>
    <pageSetUpPr fitToPage="1"/>
  </sheetPr>
  <dimension ref="A1:Y51"/>
  <sheetViews>
    <sheetView view="pageBreakPreview" zoomScale="85" zoomScaleNormal="100" zoomScaleSheetLayoutView="85" workbookViewId="0">
      <selection activeCell="E24" sqref="E24"/>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152</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4</v>
      </c>
      <c r="F10" s="232"/>
      <c r="G10" s="232">
        <v>5</v>
      </c>
      <c r="H10" s="232"/>
      <c r="I10" s="232">
        <v>8</v>
      </c>
      <c r="J10" s="232"/>
      <c r="K10" s="233">
        <v>17</v>
      </c>
      <c r="L10" s="128"/>
      <c r="M10" s="229" t="s">
        <v>115</v>
      </c>
      <c r="N10" s="230">
        <v>259</v>
      </c>
      <c r="O10" s="128"/>
      <c r="P10" s="128"/>
      <c r="Q10" s="128"/>
      <c r="R10" s="128"/>
      <c r="S10" s="128"/>
      <c r="T10" s="128"/>
      <c r="U10" s="128"/>
      <c r="V10" s="128"/>
      <c r="W10" s="128"/>
      <c r="X10" s="128"/>
      <c r="Y10" s="128"/>
    </row>
    <row r="11" spans="1:25" ht="21" customHeight="1">
      <c r="A11" s="228" t="s">
        <v>109</v>
      </c>
      <c r="B11" s="136"/>
      <c r="C11" s="231">
        <v>7</v>
      </c>
      <c r="D11" s="232"/>
      <c r="E11" s="232">
        <v>18</v>
      </c>
      <c r="F11" s="232"/>
      <c r="G11" s="232">
        <v>7</v>
      </c>
      <c r="H11" s="232"/>
      <c r="I11" s="232">
        <v>5</v>
      </c>
      <c r="J11" s="232"/>
      <c r="K11" s="233">
        <v>37</v>
      </c>
      <c r="L11" s="128"/>
      <c r="M11" s="229" t="s">
        <v>126</v>
      </c>
      <c r="N11" s="230">
        <v>253</v>
      </c>
      <c r="O11" s="128"/>
      <c r="P11" s="128"/>
      <c r="Q11" s="128"/>
      <c r="R11" s="128"/>
      <c r="S11" s="128"/>
      <c r="T11" s="128"/>
      <c r="U11" s="128"/>
      <c r="V11" s="128"/>
      <c r="W11" s="128"/>
      <c r="X11" s="128"/>
      <c r="Y11" s="128"/>
    </row>
    <row r="12" spans="1:25" ht="21" customHeight="1">
      <c r="A12" s="228" t="s">
        <v>110</v>
      </c>
      <c r="B12" s="136"/>
      <c r="C12" s="231"/>
      <c r="D12" s="232"/>
      <c r="E12" s="232">
        <v>1</v>
      </c>
      <c r="F12" s="232"/>
      <c r="G12" s="232"/>
      <c r="H12" s="232"/>
      <c r="I12" s="232">
        <v>2</v>
      </c>
      <c r="J12" s="232"/>
      <c r="K12" s="233">
        <v>3</v>
      </c>
      <c r="L12" s="128"/>
      <c r="M12" s="229" t="s">
        <v>112</v>
      </c>
      <c r="N12" s="230">
        <v>232</v>
      </c>
      <c r="O12" s="128"/>
      <c r="P12" s="128"/>
      <c r="Q12" s="128"/>
      <c r="R12" s="128"/>
      <c r="S12" s="128"/>
      <c r="T12" s="128"/>
      <c r="U12" s="128"/>
      <c r="V12" s="128"/>
      <c r="W12" s="128"/>
      <c r="X12" s="128"/>
      <c r="Y12" s="128"/>
    </row>
    <row r="13" spans="1:25" ht="21" customHeight="1">
      <c r="A13" s="228" t="s">
        <v>111</v>
      </c>
      <c r="B13" s="136"/>
      <c r="C13" s="231">
        <v>1</v>
      </c>
      <c r="D13" s="232"/>
      <c r="E13" s="232">
        <v>2</v>
      </c>
      <c r="F13" s="232"/>
      <c r="G13" s="232">
        <v>1</v>
      </c>
      <c r="H13" s="232"/>
      <c r="I13" s="232">
        <v>2</v>
      </c>
      <c r="J13" s="232"/>
      <c r="K13" s="233">
        <v>6</v>
      </c>
      <c r="L13" s="128"/>
      <c r="M13" s="229" t="s">
        <v>135</v>
      </c>
      <c r="N13" s="230">
        <v>189</v>
      </c>
      <c r="O13" s="128"/>
      <c r="P13" s="128"/>
      <c r="Q13" s="128"/>
      <c r="R13" s="128"/>
      <c r="S13" s="128"/>
      <c r="T13" s="128"/>
      <c r="U13" s="128"/>
      <c r="V13" s="128"/>
      <c r="W13" s="128"/>
      <c r="X13" s="128"/>
      <c r="Y13" s="128"/>
    </row>
    <row r="14" spans="1:25" ht="21" customHeight="1">
      <c r="A14" s="228" t="s">
        <v>114</v>
      </c>
      <c r="B14" s="136"/>
      <c r="C14" s="231">
        <v>2</v>
      </c>
      <c r="D14" s="232"/>
      <c r="E14" s="232">
        <v>7</v>
      </c>
      <c r="F14" s="232"/>
      <c r="G14" s="232">
        <v>10</v>
      </c>
      <c r="H14" s="232"/>
      <c r="I14" s="232">
        <v>8</v>
      </c>
      <c r="J14" s="232"/>
      <c r="K14" s="233">
        <v>27</v>
      </c>
      <c r="L14" s="128"/>
      <c r="M14" s="229" t="s">
        <v>139</v>
      </c>
      <c r="N14" s="230">
        <v>122</v>
      </c>
      <c r="O14" s="128"/>
      <c r="P14" s="128"/>
      <c r="Q14" s="128"/>
      <c r="R14" s="128"/>
      <c r="S14" s="128"/>
      <c r="T14" s="128"/>
      <c r="U14" s="128"/>
      <c r="V14" s="128"/>
      <c r="W14" s="128"/>
      <c r="X14" s="128"/>
      <c r="Y14" s="128"/>
    </row>
    <row r="15" spans="1:25" ht="21" customHeight="1">
      <c r="A15" s="228" t="s">
        <v>115</v>
      </c>
      <c r="B15" s="136"/>
      <c r="C15" s="231">
        <v>3</v>
      </c>
      <c r="D15" s="232"/>
      <c r="E15" s="232">
        <v>71</v>
      </c>
      <c r="F15" s="232"/>
      <c r="G15" s="232">
        <v>23</v>
      </c>
      <c r="H15" s="232"/>
      <c r="I15" s="232">
        <v>162</v>
      </c>
      <c r="J15" s="232"/>
      <c r="K15" s="233">
        <v>259</v>
      </c>
      <c r="L15" s="128"/>
      <c r="M15" s="229" t="s">
        <v>116</v>
      </c>
      <c r="N15" s="230">
        <v>113</v>
      </c>
      <c r="O15" s="128"/>
      <c r="P15" s="128"/>
      <c r="Q15" s="128"/>
      <c r="R15" s="128"/>
      <c r="S15" s="128"/>
      <c r="T15" s="128"/>
      <c r="U15" s="128"/>
      <c r="V15" s="128"/>
      <c r="W15" s="128"/>
      <c r="X15" s="128"/>
      <c r="Y15" s="128"/>
    </row>
    <row r="16" spans="1:25" ht="21" customHeight="1">
      <c r="A16" s="228" t="s">
        <v>116</v>
      </c>
      <c r="B16" s="136"/>
      <c r="C16" s="231">
        <v>5</v>
      </c>
      <c r="D16" s="232"/>
      <c r="E16" s="232">
        <v>57</v>
      </c>
      <c r="F16" s="232"/>
      <c r="G16" s="232">
        <v>26</v>
      </c>
      <c r="H16" s="232"/>
      <c r="I16" s="232">
        <v>25</v>
      </c>
      <c r="J16" s="232"/>
      <c r="K16" s="233">
        <v>113</v>
      </c>
      <c r="L16" s="128"/>
      <c r="M16" s="229" t="s">
        <v>510</v>
      </c>
      <c r="N16" s="230">
        <v>88</v>
      </c>
      <c r="O16" s="128"/>
      <c r="P16" s="128"/>
      <c r="Q16" s="128"/>
      <c r="R16" s="128"/>
      <c r="S16" s="128"/>
      <c r="T16" s="128"/>
      <c r="U16" s="128"/>
      <c r="V16" s="128"/>
      <c r="W16" s="128"/>
      <c r="X16" s="128"/>
      <c r="Y16" s="128"/>
    </row>
    <row r="17" spans="1:25" ht="21" customHeight="1">
      <c r="A17" s="228" t="s">
        <v>112</v>
      </c>
      <c r="B17" s="136"/>
      <c r="C17" s="231">
        <v>4</v>
      </c>
      <c r="D17" s="232"/>
      <c r="E17" s="232">
        <v>56</v>
      </c>
      <c r="F17" s="232"/>
      <c r="G17" s="232">
        <v>74</v>
      </c>
      <c r="H17" s="232"/>
      <c r="I17" s="232">
        <v>98</v>
      </c>
      <c r="J17" s="232"/>
      <c r="K17" s="233">
        <v>232</v>
      </c>
      <c r="L17" s="128"/>
      <c r="M17" s="229" t="s">
        <v>137</v>
      </c>
      <c r="N17" s="230">
        <v>85</v>
      </c>
      <c r="O17" s="128"/>
      <c r="P17" s="128"/>
      <c r="Q17" s="128"/>
      <c r="R17" s="128"/>
      <c r="S17" s="128"/>
      <c r="T17" s="128"/>
      <c r="U17" s="128"/>
      <c r="V17" s="128"/>
      <c r="W17" s="128"/>
      <c r="X17" s="128"/>
      <c r="Y17" s="128"/>
    </row>
    <row r="18" spans="1:25" ht="21" customHeight="1">
      <c r="A18" s="228" t="s">
        <v>113</v>
      </c>
      <c r="B18" s="136"/>
      <c r="C18" s="231"/>
      <c r="D18" s="232"/>
      <c r="E18" s="232">
        <v>1</v>
      </c>
      <c r="F18" s="232"/>
      <c r="G18" s="232"/>
      <c r="H18" s="232"/>
      <c r="I18" s="232">
        <v>3</v>
      </c>
      <c r="J18" s="232"/>
      <c r="K18" s="233">
        <v>4</v>
      </c>
      <c r="L18" s="128"/>
      <c r="M18" s="229" t="s">
        <v>122</v>
      </c>
      <c r="N18" s="230">
        <v>84</v>
      </c>
      <c r="O18" s="128"/>
      <c r="P18" s="128"/>
      <c r="Q18" s="128"/>
      <c r="R18" s="128"/>
      <c r="S18" s="128"/>
      <c r="T18" s="128"/>
      <c r="U18" s="128"/>
      <c r="V18" s="128"/>
      <c r="W18" s="128"/>
      <c r="X18" s="128"/>
      <c r="Y18" s="128"/>
    </row>
    <row r="19" spans="1:25" ht="21" customHeight="1">
      <c r="A19" s="228" t="s">
        <v>117</v>
      </c>
      <c r="B19" s="136"/>
      <c r="C19" s="231"/>
      <c r="D19" s="232"/>
      <c r="E19" s="232">
        <v>18</v>
      </c>
      <c r="F19" s="232"/>
      <c r="G19" s="232">
        <v>9</v>
      </c>
      <c r="H19" s="232"/>
      <c r="I19" s="232">
        <v>25</v>
      </c>
      <c r="J19" s="232"/>
      <c r="K19" s="233">
        <v>52</v>
      </c>
      <c r="L19" s="128"/>
      <c r="M19" s="229" t="s">
        <v>119</v>
      </c>
      <c r="N19" s="230">
        <v>69</v>
      </c>
      <c r="O19" s="128"/>
      <c r="P19" s="128"/>
      <c r="Q19" s="128"/>
      <c r="R19" s="128"/>
      <c r="S19" s="128"/>
      <c r="T19" s="128"/>
      <c r="U19" s="128"/>
      <c r="V19" s="128"/>
      <c r="W19" s="128"/>
      <c r="X19" s="128"/>
      <c r="Y19" s="128"/>
    </row>
    <row r="20" spans="1:25" ht="21" customHeight="1">
      <c r="A20" s="228" t="s">
        <v>122</v>
      </c>
      <c r="B20" s="136"/>
      <c r="C20" s="231">
        <v>1</v>
      </c>
      <c r="D20" s="232"/>
      <c r="E20" s="232">
        <v>27</v>
      </c>
      <c r="F20" s="232"/>
      <c r="G20" s="232">
        <v>30</v>
      </c>
      <c r="H20" s="232"/>
      <c r="I20" s="232">
        <v>26</v>
      </c>
      <c r="J20" s="232"/>
      <c r="K20" s="233">
        <v>84</v>
      </c>
      <c r="L20" s="128"/>
      <c r="M20" s="229" t="s">
        <v>123</v>
      </c>
      <c r="N20" s="230">
        <v>63</v>
      </c>
      <c r="O20" s="128"/>
      <c r="P20" s="128"/>
      <c r="Q20" s="128"/>
      <c r="R20" s="128"/>
      <c r="S20" s="128"/>
      <c r="T20" s="128"/>
      <c r="U20" s="128"/>
      <c r="V20" s="128"/>
      <c r="W20" s="128"/>
      <c r="X20" s="128"/>
      <c r="Y20" s="128"/>
    </row>
    <row r="21" spans="1:25" ht="21" customHeight="1">
      <c r="A21" s="228" t="s">
        <v>118</v>
      </c>
      <c r="B21" s="136"/>
      <c r="C21" s="231">
        <v>4</v>
      </c>
      <c r="D21" s="232"/>
      <c r="E21" s="232">
        <v>36</v>
      </c>
      <c r="F21" s="232"/>
      <c r="G21" s="232">
        <v>11</v>
      </c>
      <c r="H21" s="232"/>
      <c r="I21" s="232">
        <v>8</v>
      </c>
      <c r="J21" s="232"/>
      <c r="K21" s="233">
        <v>59</v>
      </c>
      <c r="L21" s="128"/>
      <c r="M21" s="229" t="s">
        <v>118</v>
      </c>
      <c r="N21" s="230">
        <v>59</v>
      </c>
      <c r="O21" s="128"/>
      <c r="P21" s="128"/>
      <c r="Q21" s="128"/>
      <c r="R21" s="128"/>
      <c r="S21" s="128"/>
      <c r="T21" s="128"/>
      <c r="U21" s="128"/>
      <c r="V21" s="128"/>
      <c r="W21" s="128"/>
      <c r="X21" s="128"/>
      <c r="Y21" s="128"/>
    </row>
    <row r="22" spans="1:25" ht="21" customHeight="1">
      <c r="A22" s="228" t="s">
        <v>119</v>
      </c>
      <c r="B22" s="136"/>
      <c r="C22" s="231">
        <v>10</v>
      </c>
      <c r="D22" s="232"/>
      <c r="E22" s="232">
        <v>17</v>
      </c>
      <c r="F22" s="232"/>
      <c r="G22" s="232">
        <v>26</v>
      </c>
      <c r="H22" s="232"/>
      <c r="I22" s="232">
        <v>16</v>
      </c>
      <c r="J22" s="232"/>
      <c r="K22" s="233">
        <v>69</v>
      </c>
      <c r="L22" s="128"/>
      <c r="M22" s="229" t="s">
        <v>132</v>
      </c>
      <c r="N22" s="230">
        <v>56</v>
      </c>
      <c r="O22" s="128"/>
      <c r="P22" s="128"/>
      <c r="Q22" s="128"/>
      <c r="R22" s="128"/>
      <c r="S22" s="128"/>
      <c r="T22" s="128"/>
      <c r="U22" s="128"/>
      <c r="V22" s="128"/>
      <c r="W22" s="128"/>
      <c r="X22" s="128"/>
      <c r="Y22" s="128"/>
    </row>
    <row r="23" spans="1:25" ht="21" customHeight="1">
      <c r="A23" s="228" t="s">
        <v>120</v>
      </c>
      <c r="B23" s="136"/>
      <c r="C23" s="231">
        <v>1</v>
      </c>
      <c r="D23" s="232"/>
      <c r="E23" s="232">
        <v>5</v>
      </c>
      <c r="F23" s="232"/>
      <c r="G23" s="232">
        <v>2</v>
      </c>
      <c r="H23" s="232"/>
      <c r="I23" s="232">
        <v>4</v>
      </c>
      <c r="J23" s="232"/>
      <c r="K23" s="233">
        <v>12</v>
      </c>
      <c r="L23" s="128"/>
      <c r="M23" s="229" t="s">
        <v>117</v>
      </c>
      <c r="N23" s="230">
        <v>52</v>
      </c>
      <c r="O23" s="128"/>
      <c r="P23" s="128"/>
      <c r="Q23" s="128"/>
      <c r="R23" s="128"/>
      <c r="S23" s="128"/>
      <c r="T23" s="128"/>
      <c r="U23" s="128"/>
      <c r="V23" s="128"/>
      <c r="W23" s="128"/>
      <c r="X23" s="128"/>
      <c r="Y23" s="128"/>
    </row>
    <row r="24" spans="1:25" ht="21" customHeight="1">
      <c r="A24" s="228" t="s">
        <v>121</v>
      </c>
      <c r="B24" s="136"/>
      <c r="C24" s="231">
        <v>4</v>
      </c>
      <c r="D24" s="232"/>
      <c r="E24" s="232">
        <v>17</v>
      </c>
      <c r="F24" s="232"/>
      <c r="G24" s="232">
        <v>13</v>
      </c>
      <c r="H24" s="232"/>
      <c r="I24" s="232">
        <v>10</v>
      </c>
      <c r="J24" s="232"/>
      <c r="K24" s="233">
        <v>44</v>
      </c>
      <c r="L24" s="128"/>
      <c r="M24" s="229" t="s">
        <v>133</v>
      </c>
      <c r="N24" s="230">
        <v>46</v>
      </c>
      <c r="O24" s="128"/>
      <c r="P24" s="128"/>
      <c r="Q24" s="128"/>
      <c r="R24" s="128"/>
      <c r="S24" s="128"/>
      <c r="T24" s="128"/>
      <c r="U24" s="128"/>
      <c r="V24" s="128"/>
      <c r="W24" s="128"/>
      <c r="X24" s="128"/>
      <c r="Y24" s="128"/>
    </row>
    <row r="25" spans="1:25" ht="21" customHeight="1">
      <c r="A25" s="228" t="s">
        <v>123</v>
      </c>
      <c r="B25" s="136"/>
      <c r="C25" s="231">
        <v>4</v>
      </c>
      <c r="D25" s="232"/>
      <c r="E25" s="232">
        <v>12</v>
      </c>
      <c r="F25" s="232"/>
      <c r="G25" s="232">
        <v>8</v>
      </c>
      <c r="H25" s="232"/>
      <c r="I25" s="232">
        <v>39</v>
      </c>
      <c r="J25" s="232"/>
      <c r="K25" s="233">
        <v>63</v>
      </c>
      <c r="L25" s="128"/>
      <c r="M25" s="229" t="s">
        <v>121</v>
      </c>
      <c r="N25" s="230">
        <v>44</v>
      </c>
      <c r="O25" s="128"/>
      <c r="P25" s="128"/>
      <c r="Q25" s="128"/>
      <c r="R25" s="128"/>
      <c r="S25" s="128"/>
      <c r="T25" s="128"/>
      <c r="U25" s="128"/>
      <c r="V25" s="128"/>
      <c r="W25" s="128"/>
      <c r="X25" s="128"/>
      <c r="Y25" s="128"/>
    </row>
    <row r="26" spans="1:25" ht="21" customHeight="1">
      <c r="A26" s="228" t="s">
        <v>124</v>
      </c>
      <c r="B26" s="136"/>
      <c r="C26" s="231"/>
      <c r="D26" s="232"/>
      <c r="E26" s="232">
        <v>3</v>
      </c>
      <c r="F26" s="232"/>
      <c r="G26" s="232">
        <v>7</v>
      </c>
      <c r="H26" s="232"/>
      <c r="I26" s="232">
        <v>4</v>
      </c>
      <c r="J26" s="232"/>
      <c r="K26" s="233">
        <v>14</v>
      </c>
      <c r="L26" s="128"/>
      <c r="M26" s="229" t="s">
        <v>131</v>
      </c>
      <c r="N26" s="230">
        <v>39</v>
      </c>
      <c r="O26" s="128"/>
      <c r="P26" s="128"/>
      <c r="Q26" s="128"/>
      <c r="R26" s="128"/>
      <c r="S26" s="128"/>
      <c r="T26" s="128"/>
      <c r="U26" s="128"/>
      <c r="V26" s="128"/>
      <c r="W26" s="128"/>
      <c r="X26" s="128"/>
      <c r="Y26" s="128"/>
    </row>
    <row r="27" spans="1:25" ht="21" customHeight="1">
      <c r="A27" s="228" t="s">
        <v>125</v>
      </c>
      <c r="B27" s="136"/>
      <c r="C27" s="231"/>
      <c r="D27" s="232"/>
      <c r="E27" s="232">
        <v>1</v>
      </c>
      <c r="F27" s="232"/>
      <c r="G27" s="232">
        <v>3</v>
      </c>
      <c r="H27" s="232"/>
      <c r="I27" s="232">
        <v>2</v>
      </c>
      <c r="J27" s="232"/>
      <c r="K27" s="233">
        <v>6</v>
      </c>
      <c r="L27" s="128"/>
      <c r="M27" s="229" t="s">
        <v>109</v>
      </c>
      <c r="N27" s="230">
        <v>37</v>
      </c>
      <c r="O27" s="128"/>
      <c r="P27" s="128"/>
      <c r="Q27" s="128"/>
      <c r="R27" s="128"/>
      <c r="S27" s="128"/>
      <c r="T27" s="128"/>
      <c r="U27" s="128"/>
      <c r="V27" s="128"/>
      <c r="W27" s="128"/>
      <c r="X27" s="128"/>
      <c r="Y27" s="128"/>
    </row>
    <row r="28" spans="1:25" ht="21" customHeight="1">
      <c r="A28" s="228" t="s">
        <v>126</v>
      </c>
      <c r="B28" s="136"/>
      <c r="C28" s="231">
        <v>13</v>
      </c>
      <c r="D28" s="232"/>
      <c r="E28" s="232">
        <v>147</v>
      </c>
      <c r="F28" s="232"/>
      <c r="G28" s="232">
        <v>20</v>
      </c>
      <c r="H28" s="232"/>
      <c r="I28" s="232">
        <v>73</v>
      </c>
      <c r="J28" s="232"/>
      <c r="K28" s="233">
        <v>253</v>
      </c>
      <c r="L28" s="128"/>
      <c r="M28" s="229" t="s">
        <v>114</v>
      </c>
      <c r="N28" s="230">
        <v>27</v>
      </c>
      <c r="O28" s="128"/>
      <c r="P28" s="128"/>
      <c r="Q28" s="128"/>
      <c r="R28" s="128"/>
      <c r="S28" s="128"/>
      <c r="T28" s="128"/>
      <c r="U28" s="128"/>
      <c r="V28" s="128"/>
      <c r="W28" s="128"/>
      <c r="X28" s="128"/>
      <c r="Y28" s="128"/>
    </row>
    <row r="29" spans="1:25" ht="21" customHeight="1">
      <c r="A29" s="228" t="s">
        <v>127</v>
      </c>
      <c r="B29" s="136"/>
      <c r="C29" s="231"/>
      <c r="D29" s="232"/>
      <c r="E29" s="232">
        <v>2</v>
      </c>
      <c r="F29" s="232"/>
      <c r="G29" s="232">
        <v>4</v>
      </c>
      <c r="H29" s="232"/>
      <c r="I29" s="232">
        <v>6</v>
      </c>
      <c r="J29" s="232"/>
      <c r="K29" s="233">
        <v>12</v>
      </c>
      <c r="L29" s="128"/>
      <c r="M29" s="229" t="s">
        <v>130</v>
      </c>
      <c r="N29" s="230">
        <v>26</v>
      </c>
      <c r="O29" s="128"/>
      <c r="P29" s="128"/>
      <c r="Q29" s="128"/>
      <c r="R29" s="128"/>
      <c r="S29" s="128"/>
      <c r="T29" s="128"/>
      <c r="U29" s="128"/>
      <c r="V29" s="128"/>
      <c r="W29" s="128"/>
      <c r="X29" s="128"/>
      <c r="Y29" s="128"/>
    </row>
    <row r="30" spans="1:25" ht="21" customHeight="1">
      <c r="A30" s="228" t="s">
        <v>128</v>
      </c>
      <c r="B30" s="136"/>
      <c r="C30" s="231">
        <v>3</v>
      </c>
      <c r="D30" s="232"/>
      <c r="E30" s="232">
        <v>2</v>
      </c>
      <c r="F30" s="232"/>
      <c r="G30" s="232">
        <v>4</v>
      </c>
      <c r="H30" s="232"/>
      <c r="I30" s="232">
        <v>4</v>
      </c>
      <c r="J30" s="232"/>
      <c r="K30" s="233">
        <v>13</v>
      </c>
      <c r="L30" s="128"/>
      <c r="M30" s="229" t="s">
        <v>134</v>
      </c>
      <c r="N30" s="230">
        <v>26</v>
      </c>
      <c r="O30" s="128"/>
      <c r="P30" s="128"/>
      <c r="Q30" s="128"/>
      <c r="R30" s="128"/>
      <c r="S30" s="128"/>
      <c r="T30" s="128"/>
      <c r="U30" s="128"/>
      <c r="V30" s="128"/>
      <c r="W30" s="128"/>
      <c r="X30" s="128"/>
      <c r="Y30" s="128"/>
    </row>
    <row r="31" spans="1:25" ht="21" customHeight="1">
      <c r="A31" s="228" t="s">
        <v>129</v>
      </c>
      <c r="B31" s="136"/>
      <c r="C31" s="231"/>
      <c r="D31" s="232"/>
      <c r="E31" s="232">
        <v>1</v>
      </c>
      <c r="F31" s="232"/>
      <c r="G31" s="232"/>
      <c r="H31" s="232"/>
      <c r="I31" s="232">
        <v>3</v>
      </c>
      <c r="J31" s="232"/>
      <c r="K31" s="233">
        <v>4</v>
      </c>
      <c r="L31" s="128"/>
      <c r="M31" s="229" t="s">
        <v>108</v>
      </c>
      <c r="N31" s="230">
        <v>17</v>
      </c>
      <c r="O31" s="128"/>
      <c r="P31" s="128"/>
      <c r="Q31" s="128"/>
      <c r="R31" s="128"/>
      <c r="S31" s="128"/>
      <c r="T31" s="128"/>
      <c r="U31" s="128"/>
      <c r="V31" s="128"/>
      <c r="W31" s="128"/>
      <c r="X31" s="128"/>
      <c r="Y31" s="128"/>
    </row>
    <row r="32" spans="1:25" ht="21" customHeight="1">
      <c r="A32" s="228" t="s">
        <v>130</v>
      </c>
      <c r="B32" s="136"/>
      <c r="C32" s="231">
        <v>15</v>
      </c>
      <c r="D32" s="232"/>
      <c r="E32" s="232">
        <v>9</v>
      </c>
      <c r="F32" s="232"/>
      <c r="G32" s="232"/>
      <c r="H32" s="232"/>
      <c r="I32" s="232">
        <v>2</v>
      </c>
      <c r="J32" s="232"/>
      <c r="K32" s="233">
        <v>26</v>
      </c>
      <c r="L32" s="128"/>
      <c r="M32" s="229" t="s">
        <v>124</v>
      </c>
      <c r="N32" s="230">
        <v>14</v>
      </c>
      <c r="O32" s="128"/>
      <c r="P32" s="128"/>
      <c r="Q32" s="128"/>
      <c r="R32" s="128"/>
      <c r="S32" s="128"/>
      <c r="T32" s="128"/>
      <c r="U32" s="128"/>
      <c r="V32" s="128"/>
      <c r="W32" s="128"/>
      <c r="X32" s="128"/>
      <c r="Y32" s="128"/>
    </row>
    <row r="33" spans="1:25" ht="21" customHeight="1">
      <c r="A33" s="228" t="s">
        <v>131</v>
      </c>
      <c r="B33" s="136"/>
      <c r="C33" s="231">
        <v>2</v>
      </c>
      <c r="D33" s="232"/>
      <c r="E33" s="232">
        <v>13</v>
      </c>
      <c r="F33" s="232"/>
      <c r="G33" s="232">
        <v>15</v>
      </c>
      <c r="H33" s="232"/>
      <c r="I33" s="232">
        <v>9</v>
      </c>
      <c r="J33" s="232"/>
      <c r="K33" s="233">
        <v>39</v>
      </c>
      <c r="L33" s="128"/>
      <c r="M33" s="229" t="s">
        <v>128</v>
      </c>
      <c r="N33" s="230">
        <v>13</v>
      </c>
      <c r="O33" s="128"/>
      <c r="P33" s="128"/>
      <c r="Q33" s="128"/>
      <c r="R33" s="128"/>
      <c r="S33" s="128"/>
      <c r="T33" s="128"/>
      <c r="U33" s="128"/>
      <c r="V33" s="128"/>
      <c r="W33" s="128"/>
      <c r="X33" s="128"/>
      <c r="Y33" s="128"/>
    </row>
    <row r="34" spans="1:25" ht="21" customHeight="1">
      <c r="A34" s="228" t="s">
        <v>132</v>
      </c>
      <c r="B34" s="136"/>
      <c r="C34" s="231">
        <v>3</v>
      </c>
      <c r="D34" s="232"/>
      <c r="E34" s="232">
        <v>18</v>
      </c>
      <c r="F34" s="232"/>
      <c r="G34" s="232">
        <v>17</v>
      </c>
      <c r="H34" s="232"/>
      <c r="I34" s="232">
        <v>18</v>
      </c>
      <c r="J34" s="232"/>
      <c r="K34" s="233">
        <v>56</v>
      </c>
      <c r="L34" s="128"/>
      <c r="M34" s="229" t="s">
        <v>120</v>
      </c>
      <c r="N34" s="230">
        <v>12</v>
      </c>
      <c r="O34" s="128"/>
      <c r="P34" s="128"/>
      <c r="Q34" s="128"/>
      <c r="R34" s="128"/>
      <c r="S34" s="128"/>
      <c r="T34" s="128"/>
      <c r="U34" s="128"/>
      <c r="V34" s="128"/>
      <c r="W34" s="128"/>
      <c r="X34" s="128"/>
      <c r="Y34" s="128"/>
    </row>
    <row r="35" spans="1:25" ht="21" customHeight="1">
      <c r="A35" s="228" t="s">
        <v>133</v>
      </c>
      <c r="B35" s="136"/>
      <c r="C35" s="231"/>
      <c r="D35" s="232"/>
      <c r="E35" s="232">
        <v>36</v>
      </c>
      <c r="F35" s="232"/>
      <c r="G35" s="232">
        <v>4</v>
      </c>
      <c r="H35" s="232"/>
      <c r="I35" s="232">
        <v>6</v>
      </c>
      <c r="J35" s="232"/>
      <c r="K35" s="233">
        <v>46</v>
      </c>
      <c r="L35" s="128"/>
      <c r="M35" s="229" t="s">
        <v>127</v>
      </c>
      <c r="N35" s="230">
        <v>12</v>
      </c>
      <c r="O35" s="128"/>
      <c r="P35" s="128"/>
      <c r="Q35" s="128"/>
      <c r="R35" s="128"/>
      <c r="S35" s="128"/>
      <c r="T35" s="128"/>
      <c r="U35" s="128"/>
      <c r="V35" s="128"/>
      <c r="W35" s="128"/>
      <c r="X35" s="128"/>
      <c r="Y35" s="128"/>
    </row>
    <row r="36" spans="1:25" ht="21" customHeight="1">
      <c r="A36" s="228" t="s">
        <v>134</v>
      </c>
      <c r="B36" s="136"/>
      <c r="C36" s="231">
        <v>2</v>
      </c>
      <c r="D36" s="232"/>
      <c r="E36" s="232">
        <v>14</v>
      </c>
      <c r="F36" s="232"/>
      <c r="G36" s="232"/>
      <c r="H36" s="232"/>
      <c r="I36" s="232">
        <v>10</v>
      </c>
      <c r="J36" s="232"/>
      <c r="K36" s="233">
        <v>26</v>
      </c>
      <c r="L36" s="128"/>
      <c r="M36" s="229" t="s">
        <v>138</v>
      </c>
      <c r="N36" s="230">
        <v>11</v>
      </c>
      <c r="O36" s="128"/>
      <c r="P36" s="128"/>
      <c r="Q36" s="128"/>
      <c r="R36" s="128"/>
      <c r="S36" s="128"/>
      <c r="T36" s="128"/>
      <c r="U36" s="128"/>
      <c r="V36" s="128"/>
      <c r="W36" s="128"/>
      <c r="X36" s="128"/>
      <c r="Y36" s="128"/>
    </row>
    <row r="37" spans="1:25" ht="21" customHeight="1">
      <c r="A37" s="228" t="s">
        <v>135</v>
      </c>
      <c r="B37" s="136"/>
      <c r="C37" s="231">
        <v>5</v>
      </c>
      <c r="D37" s="232"/>
      <c r="E37" s="232">
        <v>28</v>
      </c>
      <c r="F37" s="232"/>
      <c r="G37" s="232">
        <v>48</v>
      </c>
      <c r="H37" s="232"/>
      <c r="I37" s="232">
        <v>108</v>
      </c>
      <c r="J37" s="232"/>
      <c r="K37" s="233">
        <v>189</v>
      </c>
      <c r="L37" s="128"/>
      <c r="M37" s="229" t="s">
        <v>111</v>
      </c>
      <c r="N37" s="230">
        <v>6</v>
      </c>
      <c r="O37" s="128"/>
      <c r="P37" s="128"/>
      <c r="Q37" s="128"/>
      <c r="R37" s="128"/>
      <c r="S37" s="128"/>
      <c r="T37" s="128"/>
      <c r="U37" s="128"/>
      <c r="V37" s="128"/>
      <c r="W37" s="128"/>
      <c r="X37" s="128"/>
      <c r="Y37" s="128"/>
    </row>
    <row r="38" spans="1:25" ht="21" customHeight="1">
      <c r="A38" s="228" t="s">
        <v>136</v>
      </c>
      <c r="B38" s="136"/>
      <c r="C38" s="231">
        <v>1</v>
      </c>
      <c r="D38" s="232"/>
      <c r="E38" s="232">
        <v>1</v>
      </c>
      <c r="F38" s="232"/>
      <c r="G38" s="232">
        <v>2</v>
      </c>
      <c r="H38" s="232"/>
      <c r="I38" s="232">
        <v>1</v>
      </c>
      <c r="J38" s="232"/>
      <c r="K38" s="233">
        <v>5</v>
      </c>
      <c r="L38" s="128"/>
      <c r="M38" s="229" t="s">
        <v>125</v>
      </c>
      <c r="N38" s="230">
        <v>6</v>
      </c>
      <c r="O38" s="128"/>
      <c r="P38" s="128"/>
      <c r="Q38" s="128"/>
      <c r="R38" s="128"/>
      <c r="S38" s="128"/>
      <c r="T38" s="128"/>
      <c r="U38" s="128"/>
      <c r="V38" s="128"/>
      <c r="W38" s="128"/>
      <c r="X38" s="128"/>
      <c r="Y38" s="128"/>
    </row>
    <row r="39" spans="1:25" ht="21" customHeight="1">
      <c r="A39" s="228" t="s">
        <v>137</v>
      </c>
      <c r="B39" s="136"/>
      <c r="C39" s="231">
        <v>9</v>
      </c>
      <c r="D39" s="232"/>
      <c r="E39" s="232">
        <v>22</v>
      </c>
      <c r="F39" s="232"/>
      <c r="G39" s="232">
        <v>22</v>
      </c>
      <c r="H39" s="232"/>
      <c r="I39" s="232">
        <v>32</v>
      </c>
      <c r="J39" s="232"/>
      <c r="K39" s="233">
        <v>85</v>
      </c>
      <c r="L39" s="128"/>
      <c r="M39" s="229" t="s">
        <v>136</v>
      </c>
      <c r="N39" s="230">
        <v>5</v>
      </c>
      <c r="O39" s="128"/>
      <c r="P39" s="128"/>
      <c r="Q39" s="128"/>
      <c r="R39" s="128"/>
      <c r="S39" s="128"/>
      <c r="T39" s="128"/>
      <c r="U39" s="128"/>
      <c r="V39" s="128"/>
      <c r="W39" s="128"/>
      <c r="X39" s="128"/>
      <c r="Y39" s="128"/>
    </row>
    <row r="40" spans="1:25" ht="21" customHeight="1">
      <c r="A40" s="228" t="s">
        <v>138</v>
      </c>
      <c r="B40" s="136"/>
      <c r="C40" s="231">
        <v>4</v>
      </c>
      <c r="D40" s="232"/>
      <c r="E40" s="232">
        <v>6</v>
      </c>
      <c r="F40" s="232"/>
      <c r="G40" s="232">
        <v>1</v>
      </c>
      <c r="H40" s="232"/>
      <c r="I40" s="232"/>
      <c r="J40" s="232"/>
      <c r="K40" s="233">
        <v>11</v>
      </c>
      <c r="L40" s="128"/>
      <c r="M40" s="229" t="s">
        <v>113</v>
      </c>
      <c r="N40" s="230">
        <v>4</v>
      </c>
      <c r="O40" s="128"/>
      <c r="P40" s="128"/>
      <c r="Q40" s="128"/>
      <c r="R40" s="128"/>
      <c r="S40" s="128"/>
      <c r="T40" s="128"/>
      <c r="U40" s="128"/>
      <c r="V40" s="128"/>
      <c r="W40" s="128"/>
      <c r="X40" s="128"/>
      <c r="Y40" s="128"/>
    </row>
    <row r="41" spans="1:25" ht="21" customHeight="1">
      <c r="A41" s="228" t="s">
        <v>139</v>
      </c>
      <c r="B41" s="136"/>
      <c r="C41" s="231">
        <v>4</v>
      </c>
      <c r="D41" s="232"/>
      <c r="E41" s="232">
        <v>86</v>
      </c>
      <c r="F41" s="232"/>
      <c r="G41" s="232">
        <v>2</v>
      </c>
      <c r="H41" s="232"/>
      <c r="I41" s="232">
        <v>30</v>
      </c>
      <c r="J41" s="232"/>
      <c r="K41" s="233">
        <v>122</v>
      </c>
      <c r="L41" s="128"/>
      <c r="M41" s="229" t="s">
        <v>129</v>
      </c>
      <c r="N41" s="230">
        <v>4</v>
      </c>
      <c r="O41" s="128"/>
      <c r="P41" s="128"/>
      <c r="Q41" s="128"/>
      <c r="R41" s="128"/>
      <c r="S41" s="128"/>
      <c r="T41" s="128"/>
      <c r="U41" s="128"/>
      <c r="V41" s="128"/>
      <c r="W41" s="128"/>
      <c r="X41" s="128"/>
      <c r="Y41" s="128"/>
    </row>
    <row r="42" spans="1:25" ht="21" customHeight="1">
      <c r="A42" s="228" t="s">
        <v>510</v>
      </c>
      <c r="B42" s="136"/>
      <c r="C42" s="231">
        <v>3</v>
      </c>
      <c r="D42" s="232"/>
      <c r="E42" s="232">
        <v>17</v>
      </c>
      <c r="F42" s="232"/>
      <c r="G42" s="232">
        <v>22</v>
      </c>
      <c r="H42" s="232"/>
      <c r="I42" s="232">
        <v>46</v>
      </c>
      <c r="J42" s="232"/>
      <c r="K42" s="233">
        <v>88</v>
      </c>
      <c r="L42" s="128"/>
      <c r="M42" s="229" t="s">
        <v>110</v>
      </c>
      <c r="N42" s="230">
        <v>3</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110</v>
      </c>
      <c r="D44" s="236">
        <v>0</v>
      </c>
      <c r="E44" s="236">
        <v>755</v>
      </c>
      <c r="F44" s="236">
        <v>0</v>
      </c>
      <c r="G44" s="236">
        <v>416</v>
      </c>
      <c r="H44" s="236">
        <v>0</v>
      </c>
      <c r="I44" s="236">
        <v>795</v>
      </c>
      <c r="J44" s="236">
        <v>0</v>
      </c>
      <c r="K44" s="237">
        <v>2076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90FEB-55D9-48DA-ADDE-C5C49F0F2573}">
  <sheetPr>
    <pageSetUpPr fitToPage="1"/>
  </sheetPr>
  <dimension ref="A1:Y51"/>
  <sheetViews>
    <sheetView view="pageBreakPreview" zoomScale="85" zoomScaleNormal="100" zoomScaleSheetLayoutView="85" workbookViewId="0">
      <selection activeCell="G19" sqref="G19"/>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46" t="s">
        <v>514</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0" customHeight="1">
      <c r="A3" s="646" t="str">
        <f>UPPER(CONCATENATE("Noviembre 2023"))</f>
        <v>NOVIEMBRE 2023</v>
      </c>
      <c r="B3" s="646"/>
      <c r="C3" s="646"/>
      <c r="D3" s="646"/>
      <c r="E3" s="646"/>
      <c r="F3" s="646"/>
      <c r="G3" s="646"/>
      <c r="H3" s="646"/>
      <c r="I3" s="646"/>
      <c r="J3" s="646"/>
      <c r="K3" s="646"/>
      <c r="L3" s="646"/>
      <c r="M3" s="646"/>
      <c r="N3" s="646"/>
      <c r="O3" s="646"/>
      <c r="P3" s="646"/>
      <c r="Q3" s="646"/>
      <c r="R3" s="646"/>
      <c r="S3" s="646"/>
      <c r="T3" s="646"/>
      <c r="U3" s="646"/>
      <c r="V3" s="646"/>
      <c r="W3" s="646"/>
      <c r="X3" s="646"/>
      <c r="Y3" s="646"/>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66" t="s">
        <v>153</v>
      </c>
      <c r="B5" s="666"/>
      <c r="C5" s="666"/>
      <c r="D5" s="666"/>
      <c r="E5" s="666"/>
      <c r="F5" s="666"/>
      <c r="G5" s="666"/>
      <c r="H5" s="666"/>
      <c r="I5" s="666"/>
      <c r="J5" s="666"/>
      <c r="K5" s="666"/>
      <c r="L5" s="666"/>
      <c r="M5" s="666"/>
      <c r="N5" s="666"/>
      <c r="O5" s="666"/>
      <c r="P5" s="666"/>
      <c r="Q5" s="666"/>
      <c r="R5" s="666"/>
      <c r="S5" s="666"/>
      <c r="T5" s="666"/>
      <c r="U5" s="666"/>
      <c r="V5" s="666"/>
      <c r="W5" s="666"/>
      <c r="X5" s="666"/>
      <c r="Y5" s="666"/>
    </row>
    <row r="6" spans="1:25" ht="18" customHeight="1">
      <c r="A6" s="636" t="s">
        <v>197</v>
      </c>
      <c r="B6" s="639"/>
      <c r="C6" s="636" t="s">
        <v>101</v>
      </c>
      <c r="D6" s="636"/>
      <c r="E6" s="636"/>
      <c r="F6" s="636"/>
      <c r="G6" s="636" t="s">
        <v>102</v>
      </c>
      <c r="H6" s="636"/>
      <c r="I6" s="636"/>
      <c r="J6" s="636"/>
      <c r="K6" s="636" t="s">
        <v>83</v>
      </c>
      <c r="L6" s="128"/>
      <c r="M6" s="128"/>
      <c r="N6" s="128"/>
      <c r="O6" s="128"/>
      <c r="P6" s="128"/>
      <c r="Q6" s="128"/>
      <c r="R6" s="128"/>
      <c r="S6" s="128"/>
      <c r="T6" s="128"/>
      <c r="U6" s="128"/>
      <c r="V6" s="128"/>
      <c r="W6" s="128"/>
      <c r="X6" s="128"/>
      <c r="Y6" s="128"/>
    </row>
    <row r="7" spans="1:25" ht="18" customHeight="1">
      <c r="A7" s="636"/>
      <c r="B7" s="639"/>
      <c r="C7" s="636" t="s">
        <v>512</v>
      </c>
      <c r="D7" s="636"/>
      <c r="E7" s="636" t="s">
        <v>513</v>
      </c>
      <c r="F7" s="636"/>
      <c r="G7" s="636" t="s">
        <v>512</v>
      </c>
      <c r="H7" s="636"/>
      <c r="I7" s="636" t="s">
        <v>513</v>
      </c>
      <c r="J7" s="636"/>
      <c r="K7" s="636"/>
      <c r="L7" s="128"/>
      <c r="M7" s="128"/>
      <c r="N7" s="128"/>
      <c r="O7" s="128"/>
      <c r="P7" s="128"/>
      <c r="Q7" s="128"/>
      <c r="R7" s="128"/>
      <c r="S7" s="128"/>
      <c r="T7" s="128"/>
      <c r="U7" s="128"/>
      <c r="V7" s="128"/>
      <c r="W7" s="128"/>
      <c r="X7" s="128"/>
      <c r="Y7" s="128"/>
    </row>
    <row r="8" spans="1:25" ht="18" customHeight="1">
      <c r="A8" s="636"/>
      <c r="B8" s="639"/>
      <c r="C8" s="356" t="s">
        <v>105</v>
      </c>
      <c r="D8" s="356" t="s">
        <v>106</v>
      </c>
      <c r="E8" s="356" t="s">
        <v>105</v>
      </c>
      <c r="F8" s="356" t="s">
        <v>106</v>
      </c>
      <c r="G8" s="356" t="s">
        <v>105</v>
      </c>
      <c r="H8" s="356" t="s">
        <v>106</v>
      </c>
      <c r="I8" s="356" t="s">
        <v>105</v>
      </c>
      <c r="J8" s="356" t="s">
        <v>106</v>
      </c>
      <c r="K8" s="63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8" t="s">
        <v>108</v>
      </c>
      <c r="B10" s="136"/>
      <c r="C10" s="231"/>
      <c r="D10" s="232"/>
      <c r="E10" s="232">
        <v>4</v>
      </c>
      <c r="F10" s="232"/>
      <c r="G10" s="232"/>
      <c r="H10" s="232"/>
      <c r="I10" s="232"/>
      <c r="J10" s="232"/>
      <c r="K10" s="233">
        <v>4</v>
      </c>
      <c r="L10" s="128"/>
      <c r="M10" s="229" t="s">
        <v>116</v>
      </c>
      <c r="N10" s="230">
        <v>16</v>
      </c>
      <c r="O10" s="128"/>
      <c r="P10" s="128"/>
      <c r="Q10" s="128"/>
      <c r="R10" s="128"/>
      <c r="S10" s="128"/>
      <c r="T10" s="128"/>
      <c r="U10" s="128"/>
      <c r="V10" s="128"/>
      <c r="W10" s="128"/>
      <c r="X10" s="128"/>
      <c r="Y10" s="128"/>
    </row>
    <row r="11" spans="1:25" ht="21" customHeight="1">
      <c r="A11" s="228" t="s">
        <v>109</v>
      </c>
      <c r="B11" s="136"/>
      <c r="C11" s="231"/>
      <c r="D11" s="232"/>
      <c r="E11" s="232">
        <v>1</v>
      </c>
      <c r="F11" s="232"/>
      <c r="G11" s="232"/>
      <c r="H11" s="232"/>
      <c r="I11" s="232">
        <v>1</v>
      </c>
      <c r="J11" s="232"/>
      <c r="K11" s="233">
        <v>2</v>
      </c>
      <c r="L11" s="128"/>
      <c r="M11" s="229" t="s">
        <v>137</v>
      </c>
      <c r="N11" s="230">
        <v>14</v>
      </c>
      <c r="O11" s="128"/>
      <c r="P11" s="128"/>
      <c r="Q11" s="128"/>
      <c r="R11" s="128"/>
      <c r="S11" s="128"/>
      <c r="T11" s="128"/>
      <c r="U11" s="128"/>
      <c r="V11" s="128"/>
      <c r="W11" s="128"/>
      <c r="X11" s="128"/>
      <c r="Y11" s="128"/>
    </row>
    <row r="12" spans="1:25" ht="21" customHeight="1">
      <c r="A12" s="228" t="s">
        <v>110</v>
      </c>
      <c r="B12" s="136"/>
      <c r="C12" s="231"/>
      <c r="D12" s="232"/>
      <c r="E12" s="232">
        <v>1</v>
      </c>
      <c r="F12" s="232"/>
      <c r="G12" s="232"/>
      <c r="H12" s="232"/>
      <c r="I12" s="232"/>
      <c r="J12" s="232"/>
      <c r="K12" s="233">
        <v>1</v>
      </c>
      <c r="L12" s="128"/>
      <c r="M12" s="229" t="s">
        <v>119</v>
      </c>
      <c r="N12" s="230">
        <v>10</v>
      </c>
      <c r="O12" s="128"/>
      <c r="P12" s="128"/>
      <c r="Q12" s="128"/>
      <c r="R12" s="128"/>
      <c r="S12" s="128"/>
      <c r="T12" s="128"/>
      <c r="U12" s="128"/>
      <c r="V12" s="128"/>
      <c r="W12" s="128"/>
      <c r="X12" s="128"/>
      <c r="Y12" s="128"/>
    </row>
    <row r="13" spans="1:25" ht="21" customHeight="1">
      <c r="A13" s="228" t="s">
        <v>111</v>
      </c>
      <c r="B13" s="136"/>
      <c r="C13" s="231"/>
      <c r="D13" s="232"/>
      <c r="E13" s="232"/>
      <c r="F13" s="232"/>
      <c r="G13" s="232"/>
      <c r="H13" s="232"/>
      <c r="I13" s="232">
        <v>1</v>
      </c>
      <c r="J13" s="232"/>
      <c r="K13" s="233">
        <v>1</v>
      </c>
      <c r="L13" s="128"/>
      <c r="M13" s="229" t="s">
        <v>135</v>
      </c>
      <c r="N13" s="230">
        <v>10</v>
      </c>
      <c r="O13" s="128"/>
      <c r="P13" s="128"/>
      <c r="Q13" s="128"/>
      <c r="R13" s="128"/>
      <c r="S13" s="128"/>
      <c r="T13" s="128"/>
      <c r="U13" s="128"/>
      <c r="V13" s="128"/>
      <c r="W13" s="128"/>
      <c r="X13" s="128"/>
      <c r="Y13" s="128"/>
    </row>
    <row r="14" spans="1:25" ht="21" customHeight="1">
      <c r="A14" s="228" t="s">
        <v>114</v>
      </c>
      <c r="B14" s="136"/>
      <c r="C14" s="231">
        <v>1</v>
      </c>
      <c r="D14" s="232"/>
      <c r="E14" s="232">
        <v>6</v>
      </c>
      <c r="F14" s="232"/>
      <c r="G14" s="232"/>
      <c r="H14" s="232"/>
      <c r="I14" s="232">
        <v>1</v>
      </c>
      <c r="J14" s="232"/>
      <c r="K14" s="233">
        <v>8</v>
      </c>
      <c r="L14" s="128"/>
      <c r="M14" s="229" t="s">
        <v>114</v>
      </c>
      <c r="N14" s="230">
        <v>8</v>
      </c>
      <c r="O14" s="128"/>
      <c r="P14" s="128"/>
      <c r="Q14" s="128"/>
      <c r="R14" s="128"/>
      <c r="S14" s="128"/>
      <c r="T14" s="128"/>
      <c r="U14" s="128"/>
      <c r="V14" s="128"/>
      <c r="W14" s="128"/>
      <c r="X14" s="128"/>
      <c r="Y14" s="128"/>
    </row>
    <row r="15" spans="1:25" ht="21" customHeight="1">
      <c r="A15" s="228" t="s">
        <v>115</v>
      </c>
      <c r="B15" s="136"/>
      <c r="C15" s="231"/>
      <c r="D15" s="232"/>
      <c r="E15" s="232">
        <v>3</v>
      </c>
      <c r="F15" s="232"/>
      <c r="G15" s="232">
        <v>1</v>
      </c>
      <c r="H15" s="232"/>
      <c r="I15" s="232">
        <v>1</v>
      </c>
      <c r="J15" s="232"/>
      <c r="K15" s="233">
        <v>5</v>
      </c>
      <c r="L15" s="128"/>
      <c r="M15" s="229" t="s">
        <v>128</v>
      </c>
      <c r="N15" s="230">
        <v>8</v>
      </c>
      <c r="O15" s="128"/>
      <c r="P15" s="128"/>
      <c r="Q15" s="128"/>
      <c r="R15" s="128"/>
      <c r="S15" s="128"/>
      <c r="T15" s="128"/>
      <c r="U15" s="128"/>
      <c r="V15" s="128"/>
      <c r="W15" s="128"/>
      <c r="X15" s="128"/>
      <c r="Y15" s="128"/>
    </row>
    <row r="16" spans="1:25" ht="21" customHeight="1">
      <c r="A16" s="228" t="s">
        <v>116</v>
      </c>
      <c r="B16" s="136"/>
      <c r="C16" s="231"/>
      <c r="D16" s="232"/>
      <c r="E16" s="232">
        <v>7</v>
      </c>
      <c r="F16" s="232"/>
      <c r="G16" s="232">
        <v>4</v>
      </c>
      <c r="H16" s="232"/>
      <c r="I16" s="232">
        <v>5</v>
      </c>
      <c r="J16" s="232"/>
      <c r="K16" s="233">
        <v>16</v>
      </c>
      <c r="L16" s="128"/>
      <c r="M16" s="229" t="s">
        <v>122</v>
      </c>
      <c r="N16" s="230">
        <v>6</v>
      </c>
      <c r="O16" s="128"/>
      <c r="P16" s="128"/>
      <c r="Q16" s="128"/>
      <c r="R16" s="128"/>
      <c r="S16" s="128"/>
      <c r="T16" s="128"/>
      <c r="U16" s="128"/>
      <c r="V16" s="128"/>
      <c r="W16" s="128"/>
      <c r="X16" s="128"/>
      <c r="Y16" s="128"/>
    </row>
    <row r="17" spans="1:25" ht="21" customHeight="1">
      <c r="A17" s="228" t="s">
        <v>112</v>
      </c>
      <c r="B17" s="136"/>
      <c r="C17" s="231"/>
      <c r="D17" s="232"/>
      <c r="E17" s="232">
        <v>2</v>
      </c>
      <c r="F17" s="232"/>
      <c r="G17" s="232"/>
      <c r="H17" s="232"/>
      <c r="I17" s="232">
        <v>1</v>
      </c>
      <c r="J17" s="232"/>
      <c r="K17" s="233">
        <v>3</v>
      </c>
      <c r="L17" s="128"/>
      <c r="M17" s="229" t="s">
        <v>115</v>
      </c>
      <c r="N17" s="230">
        <v>5</v>
      </c>
      <c r="O17" s="128"/>
      <c r="P17" s="128"/>
      <c r="Q17" s="128"/>
      <c r="R17" s="128"/>
      <c r="S17" s="128"/>
      <c r="T17" s="128"/>
      <c r="U17" s="128"/>
      <c r="V17" s="128"/>
      <c r="W17" s="128"/>
      <c r="X17" s="128"/>
      <c r="Y17" s="128"/>
    </row>
    <row r="18" spans="1:25" ht="21" customHeight="1">
      <c r="A18" s="228" t="s">
        <v>113</v>
      </c>
      <c r="B18" s="136"/>
      <c r="C18" s="231"/>
      <c r="D18" s="232"/>
      <c r="E18" s="232"/>
      <c r="F18" s="232"/>
      <c r="G18" s="232"/>
      <c r="H18" s="232"/>
      <c r="I18" s="232"/>
      <c r="J18" s="232"/>
      <c r="K18" s="233">
        <v>0</v>
      </c>
      <c r="L18" s="128"/>
      <c r="M18" s="229" t="s">
        <v>124</v>
      </c>
      <c r="N18" s="230">
        <v>5</v>
      </c>
      <c r="O18" s="128"/>
      <c r="P18" s="128"/>
      <c r="Q18" s="128"/>
      <c r="R18" s="128"/>
      <c r="S18" s="128"/>
      <c r="T18" s="128"/>
      <c r="U18" s="128"/>
      <c r="V18" s="128"/>
      <c r="W18" s="128"/>
      <c r="X18" s="128"/>
      <c r="Y18" s="128"/>
    </row>
    <row r="19" spans="1:25" ht="21" customHeight="1">
      <c r="A19" s="228" t="s">
        <v>117</v>
      </c>
      <c r="B19" s="136"/>
      <c r="C19" s="231"/>
      <c r="D19" s="232"/>
      <c r="E19" s="232">
        <v>3</v>
      </c>
      <c r="F19" s="232"/>
      <c r="G19" s="232"/>
      <c r="H19" s="232"/>
      <c r="I19" s="232"/>
      <c r="J19" s="232"/>
      <c r="K19" s="233">
        <v>3</v>
      </c>
      <c r="L19" s="128"/>
      <c r="M19" s="229" t="s">
        <v>108</v>
      </c>
      <c r="N19" s="230">
        <v>4</v>
      </c>
      <c r="O19" s="128"/>
      <c r="P19" s="128"/>
      <c r="Q19" s="128"/>
      <c r="R19" s="128"/>
      <c r="S19" s="128"/>
      <c r="T19" s="128"/>
      <c r="U19" s="128"/>
      <c r="V19" s="128"/>
      <c r="W19" s="128"/>
      <c r="X19" s="128"/>
      <c r="Y19" s="128"/>
    </row>
    <row r="20" spans="1:25" ht="21" customHeight="1">
      <c r="A20" s="228" t="s">
        <v>122</v>
      </c>
      <c r="B20" s="136"/>
      <c r="C20" s="231"/>
      <c r="D20" s="232"/>
      <c r="E20" s="232"/>
      <c r="F20" s="232"/>
      <c r="G20" s="232">
        <v>2</v>
      </c>
      <c r="H20" s="232"/>
      <c r="I20" s="232">
        <v>4</v>
      </c>
      <c r="J20" s="232"/>
      <c r="K20" s="233">
        <v>6</v>
      </c>
      <c r="L20" s="128"/>
      <c r="M20" s="229" t="s">
        <v>123</v>
      </c>
      <c r="N20" s="230">
        <v>4</v>
      </c>
      <c r="O20" s="128"/>
      <c r="P20" s="128"/>
      <c r="Q20" s="128"/>
      <c r="R20" s="128"/>
      <c r="S20" s="128"/>
      <c r="T20" s="128"/>
      <c r="U20" s="128"/>
      <c r="V20" s="128"/>
      <c r="W20" s="128"/>
      <c r="X20" s="128"/>
      <c r="Y20" s="128"/>
    </row>
    <row r="21" spans="1:25" ht="21" customHeight="1">
      <c r="A21" s="228" t="s">
        <v>118</v>
      </c>
      <c r="B21" s="136"/>
      <c r="C21" s="231"/>
      <c r="D21" s="232"/>
      <c r="E21" s="232">
        <v>2</v>
      </c>
      <c r="F21" s="232"/>
      <c r="G21" s="232"/>
      <c r="H21" s="232"/>
      <c r="I21" s="232">
        <v>1</v>
      </c>
      <c r="J21" s="232"/>
      <c r="K21" s="233">
        <v>3</v>
      </c>
      <c r="L21" s="128"/>
      <c r="M21" s="229" t="s">
        <v>112</v>
      </c>
      <c r="N21" s="230">
        <v>3</v>
      </c>
      <c r="O21" s="128"/>
      <c r="P21" s="128"/>
      <c r="Q21" s="128"/>
      <c r="R21" s="128"/>
      <c r="S21" s="128"/>
      <c r="T21" s="128"/>
      <c r="U21" s="128"/>
      <c r="V21" s="128"/>
      <c r="W21" s="128"/>
      <c r="X21" s="128"/>
      <c r="Y21" s="128"/>
    </row>
    <row r="22" spans="1:25" ht="21" customHeight="1">
      <c r="A22" s="228" t="s">
        <v>119</v>
      </c>
      <c r="B22" s="136"/>
      <c r="C22" s="231"/>
      <c r="D22" s="232"/>
      <c r="E22" s="232">
        <v>5</v>
      </c>
      <c r="F22" s="232"/>
      <c r="G22" s="232">
        <v>2</v>
      </c>
      <c r="H22" s="232"/>
      <c r="I22" s="232">
        <v>3</v>
      </c>
      <c r="J22" s="232"/>
      <c r="K22" s="233">
        <v>10</v>
      </c>
      <c r="L22" s="128"/>
      <c r="M22" s="229" t="s">
        <v>117</v>
      </c>
      <c r="N22" s="230">
        <v>3</v>
      </c>
      <c r="O22" s="128"/>
      <c r="P22" s="128"/>
      <c r="Q22" s="128"/>
      <c r="R22" s="128"/>
      <c r="S22" s="128"/>
      <c r="T22" s="128"/>
      <c r="U22" s="128"/>
      <c r="V22" s="128"/>
      <c r="W22" s="128"/>
      <c r="X22" s="128"/>
      <c r="Y22" s="128"/>
    </row>
    <row r="23" spans="1:25" ht="21" customHeight="1">
      <c r="A23" s="228" t="s">
        <v>120</v>
      </c>
      <c r="B23" s="136"/>
      <c r="C23" s="231">
        <v>1</v>
      </c>
      <c r="D23" s="232"/>
      <c r="E23" s="232">
        <v>2</v>
      </c>
      <c r="F23" s="232"/>
      <c r="G23" s="232"/>
      <c r="H23" s="232"/>
      <c r="I23" s="232"/>
      <c r="J23" s="232"/>
      <c r="K23" s="233">
        <v>3</v>
      </c>
      <c r="L23" s="128"/>
      <c r="M23" s="229" t="s">
        <v>118</v>
      </c>
      <c r="N23" s="230">
        <v>3</v>
      </c>
      <c r="O23" s="128"/>
      <c r="P23" s="128"/>
      <c r="Q23" s="128"/>
      <c r="R23" s="128"/>
      <c r="S23" s="128"/>
      <c r="T23" s="128"/>
      <c r="U23" s="128"/>
      <c r="V23" s="128"/>
      <c r="W23" s="128"/>
      <c r="X23" s="128"/>
      <c r="Y23" s="128"/>
    </row>
    <row r="24" spans="1:25" ht="21" customHeight="1">
      <c r="A24" s="228" t="s">
        <v>121</v>
      </c>
      <c r="B24" s="136"/>
      <c r="C24" s="231"/>
      <c r="D24" s="232"/>
      <c r="E24" s="232">
        <v>1</v>
      </c>
      <c r="F24" s="232"/>
      <c r="G24" s="232"/>
      <c r="H24" s="232"/>
      <c r="I24" s="232">
        <v>1</v>
      </c>
      <c r="J24" s="232"/>
      <c r="K24" s="233">
        <v>2</v>
      </c>
      <c r="L24" s="128"/>
      <c r="M24" s="229" t="s">
        <v>120</v>
      </c>
      <c r="N24" s="230">
        <v>3</v>
      </c>
      <c r="O24" s="128"/>
      <c r="P24" s="128"/>
      <c r="Q24" s="128"/>
      <c r="R24" s="128"/>
      <c r="S24" s="128"/>
      <c r="T24" s="128"/>
      <c r="U24" s="128"/>
      <c r="V24" s="128"/>
      <c r="W24" s="128"/>
      <c r="X24" s="128"/>
      <c r="Y24" s="128"/>
    </row>
    <row r="25" spans="1:25" ht="21" customHeight="1">
      <c r="A25" s="228" t="s">
        <v>123</v>
      </c>
      <c r="B25" s="136"/>
      <c r="C25" s="231"/>
      <c r="D25" s="232"/>
      <c r="E25" s="232">
        <v>1</v>
      </c>
      <c r="F25" s="232"/>
      <c r="G25" s="232"/>
      <c r="H25" s="232"/>
      <c r="I25" s="232">
        <v>3</v>
      </c>
      <c r="J25" s="232"/>
      <c r="K25" s="233">
        <v>4</v>
      </c>
      <c r="L25" s="128"/>
      <c r="M25" s="229" t="s">
        <v>126</v>
      </c>
      <c r="N25" s="230">
        <v>3</v>
      </c>
      <c r="O25" s="128"/>
      <c r="P25" s="128"/>
      <c r="Q25" s="128"/>
      <c r="R25" s="128"/>
      <c r="S25" s="128"/>
      <c r="T25" s="128"/>
      <c r="U25" s="128"/>
      <c r="V25" s="128"/>
      <c r="W25" s="128"/>
      <c r="X25" s="128"/>
      <c r="Y25" s="128"/>
    </row>
    <row r="26" spans="1:25" ht="21" customHeight="1">
      <c r="A26" s="228" t="s">
        <v>124</v>
      </c>
      <c r="B26" s="136"/>
      <c r="C26" s="231">
        <v>1</v>
      </c>
      <c r="D26" s="232"/>
      <c r="E26" s="232">
        <v>1</v>
      </c>
      <c r="F26" s="232"/>
      <c r="G26" s="232"/>
      <c r="H26" s="232"/>
      <c r="I26" s="232">
        <v>3</v>
      </c>
      <c r="J26" s="232"/>
      <c r="K26" s="233">
        <v>5</v>
      </c>
      <c r="L26" s="128"/>
      <c r="M26" s="229" t="s">
        <v>127</v>
      </c>
      <c r="N26" s="230">
        <v>3</v>
      </c>
      <c r="O26" s="128"/>
      <c r="P26" s="128"/>
      <c r="Q26" s="128"/>
      <c r="R26" s="128"/>
      <c r="S26" s="128"/>
      <c r="T26" s="128"/>
      <c r="U26" s="128"/>
      <c r="V26" s="128"/>
      <c r="W26" s="128"/>
      <c r="X26" s="128"/>
      <c r="Y26" s="128"/>
    </row>
    <row r="27" spans="1:25" ht="21" customHeight="1">
      <c r="A27" s="228" t="s">
        <v>125</v>
      </c>
      <c r="B27" s="136"/>
      <c r="C27" s="231"/>
      <c r="D27" s="232"/>
      <c r="E27" s="232">
        <v>1</v>
      </c>
      <c r="F27" s="232"/>
      <c r="G27" s="232"/>
      <c r="H27" s="232"/>
      <c r="I27" s="232"/>
      <c r="J27" s="232"/>
      <c r="K27" s="233">
        <v>1</v>
      </c>
      <c r="L27" s="128"/>
      <c r="M27" s="229" t="s">
        <v>139</v>
      </c>
      <c r="N27" s="230">
        <v>3</v>
      </c>
      <c r="O27" s="128"/>
      <c r="P27" s="128"/>
      <c r="Q27" s="128"/>
      <c r="R27" s="128"/>
      <c r="S27" s="128"/>
      <c r="T27" s="128"/>
      <c r="U27" s="128"/>
      <c r="V27" s="128"/>
      <c r="W27" s="128"/>
      <c r="X27" s="128"/>
      <c r="Y27" s="128"/>
    </row>
    <row r="28" spans="1:25" ht="21" customHeight="1">
      <c r="A28" s="228" t="s">
        <v>126</v>
      </c>
      <c r="B28" s="136"/>
      <c r="C28" s="231">
        <v>1</v>
      </c>
      <c r="D28" s="232"/>
      <c r="E28" s="232">
        <v>2</v>
      </c>
      <c r="F28" s="232"/>
      <c r="G28" s="232"/>
      <c r="H28" s="232"/>
      <c r="I28" s="232"/>
      <c r="J28" s="232"/>
      <c r="K28" s="233">
        <v>3</v>
      </c>
      <c r="L28" s="128"/>
      <c r="M28" s="229" t="s">
        <v>510</v>
      </c>
      <c r="N28" s="230">
        <v>3</v>
      </c>
      <c r="O28" s="128"/>
      <c r="P28" s="128"/>
      <c r="Q28" s="128"/>
      <c r="R28" s="128"/>
      <c r="S28" s="128"/>
      <c r="T28" s="128"/>
      <c r="U28" s="128"/>
      <c r="V28" s="128"/>
      <c r="W28" s="128"/>
      <c r="X28" s="128"/>
      <c r="Y28" s="128"/>
    </row>
    <row r="29" spans="1:25" ht="21" customHeight="1">
      <c r="A29" s="228" t="s">
        <v>127</v>
      </c>
      <c r="B29" s="136"/>
      <c r="C29" s="231">
        <v>1</v>
      </c>
      <c r="D29" s="232"/>
      <c r="E29" s="232"/>
      <c r="F29" s="232"/>
      <c r="G29" s="232"/>
      <c r="H29" s="232"/>
      <c r="I29" s="232">
        <v>2</v>
      </c>
      <c r="J29" s="232"/>
      <c r="K29" s="233">
        <v>3</v>
      </c>
      <c r="L29" s="128"/>
      <c r="M29" s="229" t="s">
        <v>109</v>
      </c>
      <c r="N29" s="230">
        <v>2</v>
      </c>
      <c r="O29" s="128"/>
      <c r="P29" s="128"/>
      <c r="Q29" s="128"/>
      <c r="R29" s="128"/>
      <c r="S29" s="128"/>
      <c r="T29" s="128"/>
      <c r="U29" s="128"/>
      <c r="V29" s="128"/>
      <c r="W29" s="128"/>
      <c r="X29" s="128"/>
      <c r="Y29" s="128"/>
    </row>
    <row r="30" spans="1:25" ht="21" customHeight="1">
      <c r="A30" s="228" t="s">
        <v>128</v>
      </c>
      <c r="B30" s="136"/>
      <c r="C30" s="231">
        <v>3</v>
      </c>
      <c r="D30" s="232"/>
      <c r="E30" s="232">
        <v>1</v>
      </c>
      <c r="F30" s="232"/>
      <c r="G30" s="232"/>
      <c r="H30" s="232"/>
      <c r="I30" s="232">
        <v>4</v>
      </c>
      <c r="J30" s="232"/>
      <c r="K30" s="233">
        <v>8</v>
      </c>
      <c r="L30" s="128"/>
      <c r="M30" s="229" t="s">
        <v>121</v>
      </c>
      <c r="N30" s="230">
        <v>2</v>
      </c>
      <c r="O30" s="128"/>
      <c r="P30" s="128"/>
      <c r="Q30" s="128"/>
      <c r="R30" s="128"/>
      <c r="S30" s="128"/>
      <c r="T30" s="128"/>
      <c r="U30" s="128"/>
      <c r="V30" s="128"/>
      <c r="W30" s="128"/>
      <c r="X30" s="128"/>
      <c r="Y30" s="128"/>
    </row>
    <row r="31" spans="1:25" ht="21" customHeight="1">
      <c r="A31" s="228" t="s">
        <v>129</v>
      </c>
      <c r="B31" s="136"/>
      <c r="C31" s="231"/>
      <c r="D31" s="232"/>
      <c r="E31" s="232"/>
      <c r="F31" s="232"/>
      <c r="G31" s="232"/>
      <c r="H31" s="232"/>
      <c r="I31" s="232"/>
      <c r="J31" s="232"/>
      <c r="K31" s="233">
        <v>0</v>
      </c>
      <c r="L31" s="128"/>
      <c r="M31" s="229" t="s">
        <v>132</v>
      </c>
      <c r="N31" s="230">
        <v>2</v>
      </c>
      <c r="O31" s="128"/>
      <c r="P31" s="128"/>
      <c r="Q31" s="128"/>
      <c r="R31" s="128"/>
      <c r="S31" s="128"/>
      <c r="T31" s="128"/>
      <c r="U31" s="128"/>
      <c r="V31" s="128"/>
      <c r="W31" s="128"/>
      <c r="X31" s="128"/>
      <c r="Y31" s="128"/>
    </row>
    <row r="32" spans="1:25" ht="21" customHeight="1">
      <c r="A32" s="228" t="s">
        <v>130</v>
      </c>
      <c r="B32" s="136"/>
      <c r="C32" s="231"/>
      <c r="D32" s="232"/>
      <c r="E32" s="232"/>
      <c r="F32" s="232"/>
      <c r="G32" s="232">
        <v>1</v>
      </c>
      <c r="H32" s="232"/>
      <c r="I32" s="232"/>
      <c r="J32" s="232"/>
      <c r="K32" s="233">
        <v>1</v>
      </c>
      <c r="L32" s="128"/>
      <c r="M32" s="229" t="s">
        <v>133</v>
      </c>
      <c r="N32" s="230">
        <v>2</v>
      </c>
      <c r="O32" s="128"/>
      <c r="P32" s="128"/>
      <c r="Q32" s="128"/>
      <c r="R32" s="128"/>
      <c r="S32" s="128"/>
      <c r="T32" s="128"/>
      <c r="U32" s="128"/>
      <c r="V32" s="128"/>
      <c r="W32" s="128"/>
      <c r="X32" s="128"/>
      <c r="Y32" s="128"/>
    </row>
    <row r="33" spans="1:25" ht="21" customHeight="1">
      <c r="A33" s="228" t="s">
        <v>131</v>
      </c>
      <c r="B33" s="136"/>
      <c r="C33" s="231"/>
      <c r="D33" s="232"/>
      <c r="E33" s="232"/>
      <c r="F33" s="232"/>
      <c r="G33" s="232"/>
      <c r="H33" s="232"/>
      <c r="I33" s="232"/>
      <c r="J33" s="232"/>
      <c r="K33" s="233">
        <v>0</v>
      </c>
      <c r="L33" s="128"/>
      <c r="M33" s="229" t="s">
        <v>110</v>
      </c>
      <c r="N33" s="230">
        <v>1</v>
      </c>
      <c r="O33" s="128"/>
      <c r="P33" s="128"/>
      <c r="Q33" s="128"/>
      <c r="R33" s="128"/>
      <c r="S33" s="128"/>
      <c r="T33" s="128"/>
      <c r="U33" s="128"/>
      <c r="V33" s="128"/>
      <c r="W33" s="128"/>
      <c r="X33" s="128"/>
      <c r="Y33" s="128"/>
    </row>
    <row r="34" spans="1:25" ht="21" customHeight="1">
      <c r="A34" s="228" t="s">
        <v>132</v>
      </c>
      <c r="B34" s="136"/>
      <c r="C34" s="231"/>
      <c r="D34" s="232"/>
      <c r="E34" s="232">
        <v>1</v>
      </c>
      <c r="F34" s="232"/>
      <c r="G34" s="232"/>
      <c r="H34" s="232"/>
      <c r="I34" s="232">
        <v>1</v>
      </c>
      <c r="J34" s="232"/>
      <c r="K34" s="233">
        <v>2</v>
      </c>
      <c r="L34" s="128"/>
      <c r="M34" s="229" t="s">
        <v>111</v>
      </c>
      <c r="N34" s="230">
        <v>1</v>
      </c>
      <c r="O34" s="128"/>
      <c r="P34" s="128"/>
      <c r="Q34" s="128"/>
      <c r="R34" s="128"/>
      <c r="S34" s="128"/>
      <c r="T34" s="128"/>
      <c r="U34" s="128"/>
      <c r="V34" s="128"/>
      <c r="W34" s="128"/>
      <c r="X34" s="128"/>
      <c r="Y34" s="128"/>
    </row>
    <row r="35" spans="1:25" ht="21" customHeight="1">
      <c r="A35" s="228" t="s">
        <v>133</v>
      </c>
      <c r="B35" s="136"/>
      <c r="C35" s="231"/>
      <c r="D35" s="232"/>
      <c r="E35" s="232">
        <v>2</v>
      </c>
      <c r="F35" s="232"/>
      <c r="G35" s="232"/>
      <c r="H35" s="232"/>
      <c r="I35" s="232"/>
      <c r="J35" s="232"/>
      <c r="K35" s="233">
        <v>2</v>
      </c>
      <c r="L35" s="128"/>
      <c r="M35" s="229" t="s">
        <v>125</v>
      </c>
      <c r="N35" s="230">
        <v>1</v>
      </c>
      <c r="O35" s="128"/>
      <c r="P35" s="128"/>
      <c r="Q35" s="128"/>
      <c r="R35" s="128"/>
      <c r="S35" s="128"/>
      <c r="T35" s="128"/>
      <c r="U35" s="128"/>
      <c r="V35" s="128"/>
      <c r="W35" s="128"/>
      <c r="X35" s="128"/>
      <c r="Y35" s="128"/>
    </row>
    <row r="36" spans="1:25" ht="21" customHeight="1">
      <c r="A36" s="228" t="s">
        <v>134</v>
      </c>
      <c r="B36" s="136"/>
      <c r="C36" s="231"/>
      <c r="D36" s="232"/>
      <c r="E36" s="232">
        <v>1</v>
      </c>
      <c r="F36" s="232"/>
      <c r="G36" s="232"/>
      <c r="H36" s="232"/>
      <c r="I36" s="232"/>
      <c r="J36" s="232"/>
      <c r="K36" s="233">
        <v>1</v>
      </c>
      <c r="L36" s="128"/>
      <c r="M36" s="229" t="s">
        <v>130</v>
      </c>
      <c r="N36" s="230">
        <v>1</v>
      </c>
      <c r="O36" s="128"/>
      <c r="P36" s="128"/>
      <c r="Q36" s="128"/>
      <c r="R36" s="128"/>
      <c r="S36" s="128"/>
      <c r="T36" s="128"/>
      <c r="U36" s="128"/>
      <c r="V36" s="128"/>
      <c r="W36" s="128"/>
      <c r="X36" s="128"/>
      <c r="Y36" s="128"/>
    </row>
    <row r="37" spans="1:25" ht="21" customHeight="1">
      <c r="A37" s="228" t="s">
        <v>135</v>
      </c>
      <c r="B37" s="136"/>
      <c r="C37" s="231">
        <v>1</v>
      </c>
      <c r="D37" s="232"/>
      <c r="E37" s="232">
        <v>3</v>
      </c>
      <c r="F37" s="232"/>
      <c r="G37" s="232">
        <v>2</v>
      </c>
      <c r="H37" s="232"/>
      <c r="I37" s="232">
        <v>4</v>
      </c>
      <c r="J37" s="232"/>
      <c r="K37" s="233">
        <v>10</v>
      </c>
      <c r="L37" s="128"/>
      <c r="M37" s="229" t="s">
        <v>134</v>
      </c>
      <c r="N37" s="230">
        <v>1</v>
      </c>
      <c r="O37" s="128"/>
      <c r="P37" s="128"/>
      <c r="Q37" s="128"/>
      <c r="R37" s="128"/>
      <c r="S37" s="128"/>
      <c r="T37" s="128"/>
      <c r="U37" s="128"/>
      <c r="V37" s="128"/>
      <c r="W37" s="128"/>
      <c r="X37" s="128"/>
      <c r="Y37" s="128"/>
    </row>
    <row r="38" spans="1:25" ht="21" customHeight="1">
      <c r="A38" s="228" t="s">
        <v>136</v>
      </c>
      <c r="B38" s="136"/>
      <c r="C38" s="231"/>
      <c r="D38" s="232"/>
      <c r="E38" s="232">
        <v>1</v>
      </c>
      <c r="F38" s="232"/>
      <c r="G38" s="232"/>
      <c r="H38" s="232"/>
      <c r="I38" s="232"/>
      <c r="J38" s="232"/>
      <c r="K38" s="233">
        <v>1</v>
      </c>
      <c r="L38" s="128"/>
      <c r="M38" s="229" t="s">
        <v>136</v>
      </c>
      <c r="N38" s="230">
        <v>1</v>
      </c>
      <c r="O38" s="128"/>
      <c r="P38" s="128"/>
      <c r="Q38" s="128"/>
      <c r="R38" s="128"/>
      <c r="S38" s="128"/>
      <c r="T38" s="128"/>
      <c r="U38" s="128"/>
      <c r="V38" s="128"/>
      <c r="W38" s="128"/>
      <c r="X38" s="128"/>
      <c r="Y38" s="128"/>
    </row>
    <row r="39" spans="1:25" ht="21" customHeight="1">
      <c r="A39" s="228" t="s">
        <v>137</v>
      </c>
      <c r="B39" s="136"/>
      <c r="C39" s="231">
        <v>2</v>
      </c>
      <c r="D39" s="232"/>
      <c r="E39" s="232">
        <v>8</v>
      </c>
      <c r="F39" s="232"/>
      <c r="G39" s="232">
        <v>2</v>
      </c>
      <c r="H39" s="232"/>
      <c r="I39" s="232">
        <v>2</v>
      </c>
      <c r="J39" s="232"/>
      <c r="K39" s="233">
        <v>14</v>
      </c>
      <c r="L39" s="128"/>
      <c r="M39" s="229" t="s">
        <v>138</v>
      </c>
      <c r="N39" s="230">
        <v>1</v>
      </c>
      <c r="O39" s="128"/>
      <c r="P39" s="128"/>
      <c r="Q39" s="128"/>
      <c r="R39" s="128"/>
      <c r="S39" s="128"/>
      <c r="T39" s="128"/>
      <c r="U39" s="128"/>
      <c r="V39" s="128"/>
      <c r="W39" s="128"/>
      <c r="X39" s="128"/>
      <c r="Y39" s="128"/>
    </row>
    <row r="40" spans="1:25" ht="21" customHeight="1">
      <c r="A40" s="228" t="s">
        <v>138</v>
      </c>
      <c r="B40" s="136"/>
      <c r="C40" s="231"/>
      <c r="D40" s="232"/>
      <c r="E40" s="232"/>
      <c r="F40" s="232"/>
      <c r="G40" s="232"/>
      <c r="H40" s="232"/>
      <c r="I40" s="232">
        <v>1</v>
      </c>
      <c r="J40" s="232"/>
      <c r="K40" s="233">
        <v>1</v>
      </c>
      <c r="L40" s="128"/>
      <c r="M40" s="229" t="s">
        <v>113</v>
      </c>
      <c r="N40" s="230">
        <v>0</v>
      </c>
      <c r="O40" s="128"/>
      <c r="P40" s="128"/>
      <c r="Q40" s="128"/>
      <c r="R40" s="128"/>
      <c r="S40" s="128"/>
      <c r="T40" s="128"/>
      <c r="U40" s="128"/>
      <c r="V40" s="128"/>
      <c r="W40" s="128"/>
      <c r="X40" s="128"/>
      <c r="Y40" s="128"/>
    </row>
    <row r="41" spans="1:25" ht="21" customHeight="1">
      <c r="A41" s="228" t="s">
        <v>139</v>
      </c>
      <c r="B41" s="136"/>
      <c r="C41" s="231"/>
      <c r="D41" s="232"/>
      <c r="E41" s="232">
        <v>3</v>
      </c>
      <c r="F41" s="232"/>
      <c r="G41" s="232"/>
      <c r="H41" s="232"/>
      <c r="I41" s="232"/>
      <c r="J41" s="232"/>
      <c r="K41" s="233">
        <v>3</v>
      </c>
      <c r="L41" s="128"/>
      <c r="M41" s="229" t="s">
        <v>129</v>
      </c>
      <c r="N41" s="230">
        <v>0</v>
      </c>
      <c r="O41" s="128"/>
      <c r="P41" s="128"/>
      <c r="Q41" s="128"/>
      <c r="R41" s="128"/>
      <c r="S41" s="128"/>
      <c r="T41" s="128"/>
      <c r="U41" s="128"/>
      <c r="V41" s="128"/>
      <c r="W41" s="128"/>
      <c r="X41" s="128"/>
      <c r="Y41" s="128"/>
    </row>
    <row r="42" spans="1:25" ht="21" customHeight="1">
      <c r="A42" s="228" t="s">
        <v>510</v>
      </c>
      <c r="B42" s="136"/>
      <c r="C42" s="231"/>
      <c r="D42" s="232"/>
      <c r="E42" s="232"/>
      <c r="F42" s="232"/>
      <c r="G42" s="232"/>
      <c r="H42" s="232"/>
      <c r="I42" s="232">
        <v>3</v>
      </c>
      <c r="J42" s="232"/>
      <c r="K42" s="233">
        <v>3</v>
      </c>
      <c r="L42" s="128"/>
      <c r="M42" s="229" t="s">
        <v>131</v>
      </c>
      <c r="N42" s="230">
        <v>0</v>
      </c>
      <c r="O42" s="128"/>
      <c r="P42" s="128"/>
      <c r="Q42" s="128"/>
      <c r="R42" s="128"/>
      <c r="S42" s="128"/>
      <c r="T42" s="128"/>
      <c r="U42" s="128"/>
      <c r="V42" s="128"/>
      <c r="W42" s="128"/>
      <c r="X42" s="128"/>
      <c r="Y42" s="128"/>
    </row>
    <row r="43" spans="1:25" ht="8.1" customHeight="1">
      <c r="A43" s="136"/>
      <c r="B43" s="136"/>
      <c r="C43" s="234"/>
      <c r="D43" s="234"/>
      <c r="E43" s="234"/>
      <c r="F43" s="234"/>
      <c r="G43" s="234"/>
      <c r="H43" s="234"/>
      <c r="I43" s="234"/>
      <c r="J43" s="234"/>
      <c r="K43" s="234"/>
      <c r="L43" s="128"/>
      <c r="M43" s="128"/>
      <c r="N43" s="128"/>
      <c r="O43" s="128"/>
      <c r="P43" s="128"/>
      <c r="Q43" s="128"/>
      <c r="R43" s="128"/>
      <c r="S43" s="128"/>
      <c r="T43" s="128"/>
      <c r="U43" s="128"/>
      <c r="V43" s="128"/>
      <c r="W43" s="128"/>
      <c r="X43" s="128"/>
      <c r="Y43" s="128"/>
    </row>
    <row r="44" spans="1:25" ht="21" customHeight="1">
      <c r="A44" s="223" t="s">
        <v>104</v>
      </c>
      <c r="B44" s="136"/>
      <c r="C44" s="235">
        <v>11</v>
      </c>
      <c r="D44" s="236">
        <v>0</v>
      </c>
      <c r="E44" s="236">
        <v>62</v>
      </c>
      <c r="F44" s="236">
        <v>0</v>
      </c>
      <c r="G44" s="236">
        <v>14</v>
      </c>
      <c r="H44" s="236">
        <v>0</v>
      </c>
      <c r="I44" s="236">
        <v>42</v>
      </c>
      <c r="J44" s="236">
        <v>0</v>
      </c>
      <c r="K44" s="237">
        <v>129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511</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97BCF-403C-4FAF-8F0C-97DF3D1143E7}">
  <sheetPr>
    <pageSetUpPr fitToPage="1"/>
  </sheetPr>
  <dimension ref="A1:M64"/>
  <sheetViews>
    <sheetView view="pageBreakPreview" zoomScale="55" zoomScaleNormal="100" zoomScaleSheetLayoutView="55" workbookViewId="0">
      <selection activeCell="A5" sqref="A5:A6"/>
    </sheetView>
  </sheetViews>
  <sheetFormatPr baseColWidth="10" defaultRowHeight="12.75"/>
  <cols>
    <col min="1" max="1" width="68.140625" style="239" customWidth="1"/>
    <col min="2" max="2" width="1.7109375" style="239" customWidth="1"/>
    <col min="3" max="11" width="30.7109375" style="239" customWidth="1"/>
    <col min="12" max="12" width="1.7109375" style="239" customWidth="1"/>
    <col min="13" max="13" width="15.7109375" style="239" customWidth="1"/>
    <col min="14" max="16384" width="11.42578125" style="239"/>
  </cols>
  <sheetData>
    <row r="1" spans="1:13">
      <c r="A1" s="239" t="s">
        <v>62</v>
      </c>
    </row>
    <row r="2" spans="1:13" ht="42" customHeight="1">
      <c r="A2" s="671" t="s">
        <v>657</v>
      </c>
      <c r="B2" s="671"/>
      <c r="C2" s="671"/>
      <c r="D2" s="671"/>
      <c r="E2" s="671"/>
      <c r="F2" s="671"/>
      <c r="G2" s="671"/>
      <c r="H2" s="671"/>
      <c r="I2" s="671"/>
      <c r="J2" s="671"/>
      <c r="K2" s="671"/>
      <c r="L2" s="671"/>
      <c r="M2" s="671"/>
    </row>
    <row r="3" spans="1:13" ht="42" customHeight="1">
      <c r="A3" s="671" t="str">
        <f>UPPER(CONCATENATE("Noviembre 2023"))</f>
        <v>NOVIEMBRE 2023</v>
      </c>
      <c r="B3" s="671"/>
      <c r="C3" s="671"/>
      <c r="D3" s="671"/>
      <c r="E3" s="671"/>
      <c r="F3" s="671"/>
      <c r="G3" s="671"/>
      <c r="H3" s="671"/>
      <c r="I3" s="671"/>
      <c r="J3" s="671"/>
      <c r="K3" s="671"/>
      <c r="L3" s="671"/>
      <c r="M3" s="671"/>
    </row>
    <row r="4" spans="1:13">
      <c r="A4" s="240"/>
    </row>
    <row r="5" spans="1:13" ht="33" customHeight="1">
      <c r="A5" s="672" t="s">
        <v>100</v>
      </c>
      <c r="B5" s="673"/>
      <c r="C5" s="672" t="s">
        <v>515</v>
      </c>
      <c r="D5" s="672"/>
      <c r="E5" s="672"/>
      <c r="F5" s="672"/>
      <c r="G5" s="672"/>
      <c r="H5" s="672"/>
      <c r="I5" s="672"/>
      <c r="J5" s="672"/>
      <c r="K5" s="672"/>
      <c r="L5" s="264"/>
      <c r="M5" s="674" t="s">
        <v>104</v>
      </c>
    </row>
    <row r="6" spans="1:13" ht="33" customHeight="1">
      <c r="A6" s="672"/>
      <c r="B6" s="673"/>
      <c r="C6" s="414" t="s">
        <v>523</v>
      </c>
      <c r="D6" s="414" t="s">
        <v>522</v>
      </c>
      <c r="E6" s="414" t="s">
        <v>521</v>
      </c>
      <c r="F6" s="414" t="s">
        <v>520</v>
      </c>
      <c r="G6" s="414" t="s">
        <v>519</v>
      </c>
      <c r="H6" s="414" t="s">
        <v>518</v>
      </c>
      <c r="I6" s="414" t="s">
        <v>517</v>
      </c>
      <c r="J6" s="414" t="s">
        <v>516</v>
      </c>
      <c r="K6" s="414" t="s">
        <v>525</v>
      </c>
      <c r="L6" s="264"/>
      <c r="M6" s="674"/>
    </row>
    <row r="7" spans="1:13" ht="8.1" customHeight="1">
      <c r="A7" s="241"/>
      <c r="B7" s="242"/>
      <c r="K7" s="242"/>
    </row>
    <row r="8" spans="1:13" ht="24" customHeight="1">
      <c r="A8" s="243" t="s">
        <v>108</v>
      </c>
      <c r="B8" s="240"/>
      <c r="C8" s="244">
        <v>263</v>
      </c>
      <c r="D8" s="244">
        <v>367</v>
      </c>
      <c r="E8" s="244">
        <v>402</v>
      </c>
      <c r="F8" s="244">
        <v>362</v>
      </c>
      <c r="G8" s="244">
        <v>255</v>
      </c>
      <c r="H8" s="244">
        <v>185</v>
      </c>
      <c r="I8" s="244">
        <v>107</v>
      </c>
      <c r="J8" s="244">
        <v>65</v>
      </c>
      <c r="K8" s="244">
        <v>58</v>
      </c>
      <c r="M8" s="257">
        <v>2064</v>
      </c>
    </row>
    <row r="9" spans="1:13" ht="24" customHeight="1">
      <c r="A9" s="243" t="s">
        <v>109</v>
      </c>
      <c r="B9" s="240"/>
      <c r="C9" s="246">
        <v>1253</v>
      </c>
      <c r="D9" s="246">
        <v>2210</v>
      </c>
      <c r="E9" s="246">
        <v>2884</v>
      </c>
      <c r="F9" s="246">
        <v>2421</v>
      </c>
      <c r="G9" s="246">
        <v>2114</v>
      </c>
      <c r="H9" s="246">
        <v>1514</v>
      </c>
      <c r="I9" s="244">
        <v>589</v>
      </c>
      <c r="J9" s="244">
        <v>287</v>
      </c>
      <c r="K9" s="244">
        <v>286</v>
      </c>
      <c r="M9" s="257">
        <v>13558</v>
      </c>
    </row>
    <row r="10" spans="1:13" ht="24" customHeight="1">
      <c r="A10" s="243" t="s">
        <v>110</v>
      </c>
      <c r="B10" s="240"/>
      <c r="C10" s="244">
        <v>145</v>
      </c>
      <c r="D10" s="244">
        <v>157</v>
      </c>
      <c r="E10" s="244">
        <v>244</v>
      </c>
      <c r="F10" s="244">
        <v>234</v>
      </c>
      <c r="G10" s="244">
        <v>187</v>
      </c>
      <c r="H10" s="244">
        <v>125</v>
      </c>
      <c r="I10" s="244">
        <v>72</v>
      </c>
      <c r="J10" s="244">
        <v>42</v>
      </c>
      <c r="K10" s="244">
        <v>45</v>
      </c>
      <c r="M10" s="257">
        <v>1251</v>
      </c>
    </row>
    <row r="11" spans="1:13" ht="24" customHeight="1">
      <c r="A11" s="243" t="s">
        <v>111</v>
      </c>
      <c r="B11" s="240"/>
      <c r="C11" s="244">
        <v>81</v>
      </c>
      <c r="D11" s="244">
        <v>141</v>
      </c>
      <c r="E11" s="244">
        <v>187</v>
      </c>
      <c r="F11" s="244">
        <v>170</v>
      </c>
      <c r="G11" s="244">
        <v>143</v>
      </c>
      <c r="H11" s="244">
        <v>121</v>
      </c>
      <c r="I11" s="244">
        <v>75</v>
      </c>
      <c r="J11" s="244">
        <v>40</v>
      </c>
      <c r="K11" s="244">
        <v>49</v>
      </c>
      <c r="M11" s="257">
        <v>1007</v>
      </c>
    </row>
    <row r="12" spans="1:13" ht="24" customHeight="1">
      <c r="A12" s="243" t="s">
        <v>114</v>
      </c>
      <c r="B12" s="240"/>
      <c r="C12" s="246">
        <v>1023</v>
      </c>
      <c r="D12" s="244">
        <v>881</v>
      </c>
      <c r="E12" s="244">
        <v>824</v>
      </c>
      <c r="F12" s="244">
        <v>724</v>
      </c>
      <c r="G12" s="244">
        <v>635</v>
      </c>
      <c r="H12" s="244">
        <v>471</v>
      </c>
      <c r="I12" s="244">
        <v>388</v>
      </c>
      <c r="J12" s="244">
        <v>304</v>
      </c>
      <c r="K12" s="244">
        <v>280</v>
      </c>
      <c r="M12" s="257">
        <v>5530</v>
      </c>
    </row>
    <row r="13" spans="1:13" ht="24" customHeight="1">
      <c r="A13" s="243" t="s">
        <v>115</v>
      </c>
      <c r="B13" s="240"/>
      <c r="C13" s="246">
        <v>1055</v>
      </c>
      <c r="D13" s="246">
        <v>1534</v>
      </c>
      <c r="E13" s="246">
        <v>1788</v>
      </c>
      <c r="F13" s="246">
        <v>1549</v>
      </c>
      <c r="G13" s="246">
        <v>1112</v>
      </c>
      <c r="H13" s="244">
        <v>753</v>
      </c>
      <c r="I13" s="244">
        <v>506</v>
      </c>
      <c r="J13" s="244">
        <v>282</v>
      </c>
      <c r="K13" s="244">
        <v>301</v>
      </c>
      <c r="M13" s="257">
        <v>8880</v>
      </c>
    </row>
    <row r="14" spans="1:13" ht="24" customHeight="1">
      <c r="A14" s="243" t="s">
        <v>116</v>
      </c>
      <c r="B14" s="240"/>
      <c r="C14" s="246">
        <v>1934</v>
      </c>
      <c r="D14" s="246">
        <v>3259</v>
      </c>
      <c r="E14" s="246">
        <v>4386</v>
      </c>
      <c r="F14" s="246">
        <v>4533</v>
      </c>
      <c r="G14" s="246">
        <v>3951</v>
      </c>
      <c r="H14" s="246">
        <v>3025</v>
      </c>
      <c r="I14" s="246">
        <v>2155</v>
      </c>
      <c r="J14" s="246">
        <v>1260</v>
      </c>
      <c r="K14" s="244">
        <v>1143</v>
      </c>
      <c r="M14" s="257">
        <v>25646</v>
      </c>
    </row>
    <row r="15" spans="1:13" ht="24" customHeight="1">
      <c r="A15" s="243" t="s">
        <v>112</v>
      </c>
      <c r="B15" s="240"/>
      <c r="C15" s="244">
        <v>708</v>
      </c>
      <c r="D15" s="244">
        <v>841</v>
      </c>
      <c r="E15" s="244">
        <v>801</v>
      </c>
      <c r="F15" s="244">
        <v>777</v>
      </c>
      <c r="G15" s="244">
        <v>553</v>
      </c>
      <c r="H15" s="244">
        <v>329</v>
      </c>
      <c r="I15" s="244">
        <v>196</v>
      </c>
      <c r="J15" s="244">
        <v>109</v>
      </c>
      <c r="K15" s="244">
        <v>158</v>
      </c>
      <c r="M15" s="257">
        <v>4472</v>
      </c>
    </row>
    <row r="16" spans="1:13" ht="24" customHeight="1">
      <c r="A16" s="243" t="s">
        <v>113</v>
      </c>
      <c r="B16" s="240"/>
      <c r="C16" s="244">
        <v>110</v>
      </c>
      <c r="D16" s="244">
        <v>194</v>
      </c>
      <c r="E16" s="244">
        <v>212</v>
      </c>
      <c r="F16" s="244">
        <v>206</v>
      </c>
      <c r="G16" s="244">
        <v>163</v>
      </c>
      <c r="H16" s="244">
        <v>153</v>
      </c>
      <c r="I16" s="244">
        <v>98</v>
      </c>
      <c r="J16" s="244">
        <v>56</v>
      </c>
      <c r="K16" s="244">
        <v>58</v>
      </c>
      <c r="M16" s="257">
        <v>1250</v>
      </c>
    </row>
    <row r="17" spans="1:13" ht="24" customHeight="1">
      <c r="A17" s="243" t="s">
        <v>117</v>
      </c>
      <c r="B17" s="240"/>
      <c r="C17" s="244">
        <v>414</v>
      </c>
      <c r="D17" s="244">
        <v>673</v>
      </c>
      <c r="E17" s="244">
        <v>833</v>
      </c>
      <c r="F17" s="244">
        <v>683</v>
      </c>
      <c r="G17" s="244">
        <v>550</v>
      </c>
      <c r="H17" s="244">
        <v>370</v>
      </c>
      <c r="I17" s="244">
        <v>256</v>
      </c>
      <c r="J17" s="244">
        <v>142</v>
      </c>
      <c r="K17" s="244">
        <v>156</v>
      </c>
      <c r="M17" s="257">
        <v>4077</v>
      </c>
    </row>
    <row r="18" spans="1:13" ht="24" customHeight="1">
      <c r="A18" s="243" t="s">
        <v>122</v>
      </c>
      <c r="B18" s="240"/>
      <c r="C18" s="246">
        <v>7312</v>
      </c>
      <c r="D18" s="246">
        <v>6744</v>
      </c>
      <c r="E18" s="246">
        <v>5753</v>
      </c>
      <c r="F18" s="246">
        <v>5413</v>
      </c>
      <c r="G18" s="246">
        <v>4145</v>
      </c>
      <c r="H18" s="246">
        <v>2815</v>
      </c>
      <c r="I18" s="246">
        <v>1681</v>
      </c>
      <c r="J18" s="244">
        <v>969</v>
      </c>
      <c r="K18" s="244">
        <v>818</v>
      </c>
      <c r="M18" s="257">
        <v>35650</v>
      </c>
    </row>
    <row r="19" spans="1:13" ht="24" customHeight="1">
      <c r="A19" s="243" t="s">
        <v>118</v>
      </c>
      <c r="B19" s="240"/>
      <c r="C19" s="246">
        <v>1044</v>
      </c>
      <c r="D19" s="246">
        <v>1398</v>
      </c>
      <c r="E19" s="246">
        <v>1379</v>
      </c>
      <c r="F19" s="244">
        <v>951</v>
      </c>
      <c r="G19" s="244">
        <v>748</v>
      </c>
      <c r="H19" s="244">
        <v>518</v>
      </c>
      <c r="I19" s="244">
        <v>281</v>
      </c>
      <c r="J19" s="244">
        <v>147</v>
      </c>
      <c r="K19" s="244">
        <v>220</v>
      </c>
      <c r="M19" s="257">
        <v>6686</v>
      </c>
    </row>
    <row r="20" spans="1:13" ht="24" customHeight="1">
      <c r="A20" s="243" t="s">
        <v>119</v>
      </c>
      <c r="B20" s="240"/>
      <c r="C20" s="244">
        <v>320</v>
      </c>
      <c r="D20" s="244">
        <v>512</v>
      </c>
      <c r="E20" s="244">
        <v>702</v>
      </c>
      <c r="F20" s="244">
        <v>627</v>
      </c>
      <c r="G20" s="244">
        <v>580</v>
      </c>
      <c r="H20" s="244">
        <v>482</v>
      </c>
      <c r="I20" s="244">
        <v>316</v>
      </c>
      <c r="J20" s="244">
        <v>228</v>
      </c>
      <c r="K20" s="244">
        <v>270</v>
      </c>
      <c r="M20" s="257">
        <v>4037</v>
      </c>
    </row>
    <row r="21" spans="1:13" ht="24" customHeight="1">
      <c r="A21" s="243" t="s">
        <v>120</v>
      </c>
      <c r="B21" s="240"/>
      <c r="C21" s="244">
        <v>486</v>
      </c>
      <c r="D21" s="244">
        <v>756</v>
      </c>
      <c r="E21" s="244">
        <v>830</v>
      </c>
      <c r="F21" s="244">
        <v>888</v>
      </c>
      <c r="G21" s="244">
        <v>719</v>
      </c>
      <c r="H21" s="244">
        <v>529</v>
      </c>
      <c r="I21" s="244">
        <v>322</v>
      </c>
      <c r="J21" s="244">
        <v>213</v>
      </c>
      <c r="K21" s="244">
        <v>279</v>
      </c>
      <c r="M21" s="257">
        <v>5022</v>
      </c>
    </row>
    <row r="22" spans="1:13" ht="24" customHeight="1">
      <c r="A22" s="243" t="s">
        <v>121</v>
      </c>
      <c r="B22" s="240"/>
      <c r="C22" s="246">
        <v>1405</v>
      </c>
      <c r="D22" s="246">
        <v>2226</v>
      </c>
      <c r="E22" s="246">
        <v>2560</v>
      </c>
      <c r="F22" s="246">
        <v>2326</v>
      </c>
      <c r="G22" s="246">
        <v>1857</v>
      </c>
      <c r="H22" s="246">
        <v>1280</v>
      </c>
      <c r="I22" s="244">
        <v>840</v>
      </c>
      <c r="J22" s="244">
        <v>459</v>
      </c>
      <c r="K22" s="244">
        <v>461</v>
      </c>
      <c r="M22" s="257">
        <v>13414</v>
      </c>
    </row>
    <row r="23" spans="1:13" ht="24" customHeight="1">
      <c r="A23" s="243" t="s">
        <v>123</v>
      </c>
      <c r="B23" s="240"/>
      <c r="C23" s="246">
        <v>1050</v>
      </c>
      <c r="D23" s="246">
        <v>1142</v>
      </c>
      <c r="E23" s="246">
        <v>1106</v>
      </c>
      <c r="F23" s="244">
        <v>975</v>
      </c>
      <c r="G23" s="244">
        <v>822</v>
      </c>
      <c r="H23" s="244">
        <v>622</v>
      </c>
      <c r="I23" s="244">
        <v>410</v>
      </c>
      <c r="J23" s="244">
        <v>250</v>
      </c>
      <c r="K23" s="244">
        <v>205</v>
      </c>
      <c r="M23" s="257">
        <v>6582</v>
      </c>
    </row>
    <row r="24" spans="1:13" ht="24" customHeight="1">
      <c r="A24" s="243" t="s">
        <v>124</v>
      </c>
      <c r="B24" s="240"/>
      <c r="C24" s="244">
        <v>372</v>
      </c>
      <c r="D24" s="244">
        <v>607</v>
      </c>
      <c r="E24" s="244">
        <v>660</v>
      </c>
      <c r="F24" s="244">
        <v>641</v>
      </c>
      <c r="G24" s="244">
        <v>524</v>
      </c>
      <c r="H24" s="244">
        <v>397</v>
      </c>
      <c r="I24" s="244">
        <v>274</v>
      </c>
      <c r="J24" s="244">
        <v>168</v>
      </c>
      <c r="K24" s="244">
        <v>228</v>
      </c>
      <c r="M24" s="257">
        <v>3871</v>
      </c>
    </row>
    <row r="25" spans="1:13" ht="24" customHeight="1">
      <c r="A25" s="243" t="s">
        <v>125</v>
      </c>
      <c r="B25" s="240"/>
      <c r="C25" s="244">
        <v>198</v>
      </c>
      <c r="D25" s="244">
        <v>325</v>
      </c>
      <c r="E25" s="244">
        <v>448</v>
      </c>
      <c r="F25" s="244">
        <v>466</v>
      </c>
      <c r="G25" s="244">
        <v>447</v>
      </c>
      <c r="H25" s="244">
        <v>327</v>
      </c>
      <c r="I25" s="244">
        <v>212</v>
      </c>
      <c r="J25" s="244">
        <v>108</v>
      </c>
      <c r="K25" s="244">
        <v>148</v>
      </c>
      <c r="M25" s="257">
        <v>2679</v>
      </c>
    </row>
    <row r="26" spans="1:13" ht="24" customHeight="1">
      <c r="A26" s="243" t="s">
        <v>126</v>
      </c>
      <c r="B26" s="240"/>
      <c r="C26" s="246">
        <v>1472</v>
      </c>
      <c r="D26" s="246">
        <v>1915</v>
      </c>
      <c r="E26" s="246">
        <v>2213</v>
      </c>
      <c r="F26" s="246">
        <v>1757</v>
      </c>
      <c r="G26" s="246">
        <v>1216</v>
      </c>
      <c r="H26" s="244">
        <v>840</v>
      </c>
      <c r="I26" s="244">
        <v>475</v>
      </c>
      <c r="J26" s="244">
        <v>263</v>
      </c>
      <c r="K26" s="244">
        <v>212</v>
      </c>
      <c r="M26" s="257">
        <v>10363</v>
      </c>
    </row>
    <row r="27" spans="1:13" ht="24" customHeight="1">
      <c r="A27" s="243" t="s">
        <v>127</v>
      </c>
      <c r="B27" s="240"/>
      <c r="C27" s="244">
        <v>225</v>
      </c>
      <c r="D27" s="244">
        <v>439</v>
      </c>
      <c r="E27" s="244">
        <v>638</v>
      </c>
      <c r="F27" s="244">
        <v>655</v>
      </c>
      <c r="G27" s="244">
        <v>581</v>
      </c>
      <c r="H27" s="244">
        <v>471</v>
      </c>
      <c r="I27" s="244">
        <v>352</v>
      </c>
      <c r="J27" s="244">
        <v>229</v>
      </c>
      <c r="K27" s="244">
        <v>258</v>
      </c>
      <c r="M27" s="257">
        <v>3848</v>
      </c>
    </row>
    <row r="28" spans="1:13" ht="24" customHeight="1">
      <c r="A28" s="243" t="s">
        <v>128</v>
      </c>
      <c r="B28" s="240"/>
      <c r="C28" s="244">
        <v>757</v>
      </c>
      <c r="D28" s="246">
        <v>1073</v>
      </c>
      <c r="E28" s="246">
        <v>1270</v>
      </c>
      <c r="F28" s="246">
        <v>1173</v>
      </c>
      <c r="G28" s="246">
        <v>1073</v>
      </c>
      <c r="H28" s="244">
        <v>835</v>
      </c>
      <c r="I28" s="244">
        <v>647</v>
      </c>
      <c r="J28" s="244">
        <v>429</v>
      </c>
      <c r="K28" s="244">
        <v>519</v>
      </c>
      <c r="M28" s="257">
        <v>7776</v>
      </c>
    </row>
    <row r="29" spans="1:13" ht="24" customHeight="1">
      <c r="A29" s="243" t="s">
        <v>129</v>
      </c>
      <c r="B29" s="240"/>
      <c r="C29" s="244">
        <v>450</v>
      </c>
      <c r="D29" s="244">
        <v>579</v>
      </c>
      <c r="E29" s="244">
        <v>607</v>
      </c>
      <c r="F29" s="244">
        <v>489</v>
      </c>
      <c r="G29" s="244">
        <v>358</v>
      </c>
      <c r="H29" s="244">
        <v>238</v>
      </c>
      <c r="I29" s="244">
        <v>144</v>
      </c>
      <c r="J29" s="244">
        <v>91</v>
      </c>
      <c r="K29" s="244">
        <v>87</v>
      </c>
      <c r="M29" s="257">
        <v>3043</v>
      </c>
    </row>
    <row r="30" spans="1:13" ht="24" customHeight="1">
      <c r="A30" s="243" t="s">
        <v>130</v>
      </c>
      <c r="B30" s="240"/>
      <c r="C30" s="244">
        <v>539</v>
      </c>
      <c r="D30" s="244">
        <v>701</v>
      </c>
      <c r="E30" s="244">
        <v>758</v>
      </c>
      <c r="F30" s="244">
        <v>565</v>
      </c>
      <c r="G30" s="244">
        <v>401</v>
      </c>
      <c r="H30" s="244">
        <v>291</v>
      </c>
      <c r="I30" s="244">
        <v>188</v>
      </c>
      <c r="J30" s="244">
        <v>97</v>
      </c>
      <c r="K30" s="244">
        <v>115</v>
      </c>
      <c r="M30" s="257">
        <v>3655</v>
      </c>
    </row>
    <row r="31" spans="1:13" ht="24" customHeight="1">
      <c r="A31" s="243" t="s">
        <v>131</v>
      </c>
      <c r="B31" s="240"/>
      <c r="C31" s="244">
        <v>453</v>
      </c>
      <c r="D31" s="244">
        <v>615</v>
      </c>
      <c r="E31" s="244">
        <v>599</v>
      </c>
      <c r="F31" s="244">
        <v>469</v>
      </c>
      <c r="G31" s="244">
        <v>361</v>
      </c>
      <c r="H31" s="244">
        <v>225</v>
      </c>
      <c r="I31" s="244">
        <v>150</v>
      </c>
      <c r="J31" s="244">
        <v>94</v>
      </c>
      <c r="K31" s="244">
        <v>112</v>
      </c>
      <c r="M31" s="257">
        <v>3078</v>
      </c>
    </row>
    <row r="32" spans="1:13" ht="24" customHeight="1">
      <c r="A32" s="243" t="s">
        <v>132</v>
      </c>
      <c r="B32" s="240"/>
      <c r="C32" s="244">
        <v>547</v>
      </c>
      <c r="D32" s="244">
        <v>762</v>
      </c>
      <c r="E32" s="244">
        <v>751</v>
      </c>
      <c r="F32" s="244">
        <v>600</v>
      </c>
      <c r="G32" s="244">
        <v>430</v>
      </c>
      <c r="H32" s="244">
        <v>398</v>
      </c>
      <c r="I32" s="244">
        <v>253</v>
      </c>
      <c r="J32" s="244">
        <v>194</v>
      </c>
      <c r="K32" s="244">
        <v>186</v>
      </c>
      <c r="M32" s="257">
        <v>4121</v>
      </c>
    </row>
    <row r="33" spans="1:13" ht="24" customHeight="1">
      <c r="A33" s="243" t="s">
        <v>133</v>
      </c>
      <c r="B33" s="240"/>
      <c r="C33" s="246">
        <v>1523</v>
      </c>
      <c r="D33" s="246">
        <v>1967</v>
      </c>
      <c r="E33" s="246">
        <v>2044</v>
      </c>
      <c r="F33" s="246">
        <v>1654</v>
      </c>
      <c r="G33" s="246">
        <v>1383</v>
      </c>
      <c r="H33" s="244">
        <v>999</v>
      </c>
      <c r="I33" s="244">
        <v>672</v>
      </c>
      <c r="J33" s="244">
        <v>323</v>
      </c>
      <c r="K33" s="244">
        <v>334</v>
      </c>
      <c r="M33" s="257">
        <v>10899</v>
      </c>
    </row>
    <row r="34" spans="1:13" ht="24" customHeight="1">
      <c r="A34" s="243" t="s">
        <v>134</v>
      </c>
      <c r="B34" s="240"/>
      <c r="C34" s="244">
        <v>830</v>
      </c>
      <c r="D34" s="244">
        <v>719</v>
      </c>
      <c r="E34" s="244">
        <v>709</v>
      </c>
      <c r="F34" s="244">
        <v>543</v>
      </c>
      <c r="G34" s="244">
        <v>424</v>
      </c>
      <c r="H34" s="244">
        <v>335</v>
      </c>
      <c r="I34" s="244">
        <v>223</v>
      </c>
      <c r="J34" s="244">
        <v>149</v>
      </c>
      <c r="K34" s="244">
        <v>221</v>
      </c>
      <c r="M34" s="257">
        <v>4153</v>
      </c>
    </row>
    <row r="35" spans="1:13" ht="24" customHeight="1">
      <c r="A35" s="243" t="s">
        <v>135</v>
      </c>
      <c r="B35" s="240"/>
      <c r="C35" s="244">
        <v>388</v>
      </c>
      <c r="D35" s="244">
        <v>659</v>
      </c>
      <c r="E35" s="244">
        <v>732</v>
      </c>
      <c r="F35" s="244">
        <v>624</v>
      </c>
      <c r="G35" s="244">
        <v>532</v>
      </c>
      <c r="H35" s="244">
        <v>390</v>
      </c>
      <c r="I35" s="244">
        <v>311</v>
      </c>
      <c r="J35" s="244">
        <v>147</v>
      </c>
      <c r="K35" s="244">
        <v>234</v>
      </c>
      <c r="M35" s="257">
        <v>4017</v>
      </c>
    </row>
    <row r="36" spans="1:13" ht="24" customHeight="1">
      <c r="A36" s="243" t="s">
        <v>136</v>
      </c>
      <c r="B36" s="240"/>
      <c r="C36" s="244">
        <v>123</v>
      </c>
      <c r="D36" s="244">
        <v>159</v>
      </c>
      <c r="E36" s="244">
        <v>197</v>
      </c>
      <c r="F36" s="244">
        <v>198</v>
      </c>
      <c r="G36" s="244">
        <v>128</v>
      </c>
      <c r="H36" s="244">
        <v>100</v>
      </c>
      <c r="I36" s="244">
        <v>55</v>
      </c>
      <c r="J36" s="244">
        <v>32</v>
      </c>
      <c r="K36" s="244">
        <v>34</v>
      </c>
      <c r="M36" s="257">
        <v>1026</v>
      </c>
    </row>
    <row r="37" spans="1:13" ht="24" customHeight="1">
      <c r="A37" s="243" t="s">
        <v>137</v>
      </c>
      <c r="B37" s="240"/>
      <c r="C37" s="246">
        <v>1062</v>
      </c>
      <c r="D37" s="246">
        <v>1172</v>
      </c>
      <c r="E37" s="246">
        <v>1210</v>
      </c>
      <c r="F37" s="246">
        <v>1111</v>
      </c>
      <c r="G37" s="244">
        <v>991</v>
      </c>
      <c r="H37" s="244">
        <v>858</v>
      </c>
      <c r="I37" s="244">
        <v>700</v>
      </c>
      <c r="J37" s="244">
        <v>415</v>
      </c>
      <c r="K37" s="244">
        <v>350</v>
      </c>
      <c r="M37" s="257">
        <v>7869</v>
      </c>
    </row>
    <row r="38" spans="1:13" ht="24" customHeight="1">
      <c r="A38" s="243" t="s">
        <v>138</v>
      </c>
      <c r="B38" s="240"/>
      <c r="C38" s="244">
        <v>155</v>
      </c>
      <c r="D38" s="244">
        <v>274</v>
      </c>
      <c r="E38" s="244">
        <v>278</v>
      </c>
      <c r="F38" s="244">
        <v>241</v>
      </c>
      <c r="G38" s="244">
        <v>240</v>
      </c>
      <c r="H38" s="244">
        <v>183</v>
      </c>
      <c r="I38" s="244">
        <v>128</v>
      </c>
      <c r="J38" s="244">
        <v>77</v>
      </c>
      <c r="K38" s="244">
        <v>105</v>
      </c>
      <c r="M38" s="257">
        <v>1681</v>
      </c>
    </row>
    <row r="39" spans="1:13" ht="24" customHeight="1">
      <c r="A39" s="243" t="s">
        <v>139</v>
      </c>
      <c r="B39" s="240"/>
      <c r="C39" s="244">
        <v>491</v>
      </c>
      <c r="D39" s="244">
        <v>490</v>
      </c>
      <c r="E39" s="244">
        <v>404</v>
      </c>
      <c r="F39" s="244">
        <v>296</v>
      </c>
      <c r="G39" s="244">
        <v>228</v>
      </c>
      <c r="H39" s="244">
        <v>148</v>
      </c>
      <c r="I39" s="244">
        <v>108</v>
      </c>
      <c r="J39" s="244">
        <v>68</v>
      </c>
      <c r="K39" s="244">
        <v>98</v>
      </c>
      <c r="M39" s="257">
        <v>2331</v>
      </c>
    </row>
    <row r="40" spans="1:13" ht="8.1" customHeight="1">
      <c r="A40" s="249"/>
      <c r="B40" s="240"/>
      <c r="C40" s="248"/>
      <c r="D40" s="248"/>
      <c r="E40" s="248"/>
      <c r="F40" s="248"/>
      <c r="G40" s="248"/>
      <c r="H40" s="248"/>
      <c r="I40" s="248"/>
      <c r="J40" s="248"/>
      <c r="K40" s="248"/>
    </row>
    <row r="41" spans="1:13" ht="24" customHeight="1">
      <c r="A41" s="252" t="s">
        <v>107</v>
      </c>
      <c r="B41" s="240"/>
      <c r="C41" s="253">
        <v>28188</v>
      </c>
      <c r="D41" s="253">
        <v>35491</v>
      </c>
      <c r="E41" s="253">
        <v>38409</v>
      </c>
      <c r="F41" s="253">
        <v>34321</v>
      </c>
      <c r="G41" s="253">
        <v>27851</v>
      </c>
      <c r="H41" s="253">
        <v>20327</v>
      </c>
      <c r="I41" s="253">
        <v>13184</v>
      </c>
      <c r="J41" s="253">
        <v>7737</v>
      </c>
      <c r="K41" s="253">
        <v>8028</v>
      </c>
      <c r="M41" s="256">
        <v>213536</v>
      </c>
    </row>
    <row r="42" spans="1:13" ht="8.1" customHeight="1">
      <c r="A42" s="240"/>
      <c r="B42" s="240"/>
      <c r="K42" s="240"/>
    </row>
    <row r="43" spans="1:13" ht="24" customHeight="1">
      <c r="A43" s="243" t="s">
        <v>140</v>
      </c>
      <c r="B43" s="241"/>
      <c r="C43" s="244">
        <v>17</v>
      </c>
      <c r="D43" s="244">
        <v>35</v>
      </c>
      <c r="E43" s="244">
        <v>84</v>
      </c>
      <c r="F43" s="244">
        <v>102</v>
      </c>
      <c r="G43" s="244">
        <v>101</v>
      </c>
      <c r="H43" s="244">
        <v>85</v>
      </c>
      <c r="I43" s="244">
        <v>57</v>
      </c>
      <c r="J43" s="244">
        <v>35</v>
      </c>
      <c r="K43" s="244">
        <v>42</v>
      </c>
      <c r="M43" s="257">
        <v>558</v>
      </c>
    </row>
    <row r="44" spans="1:13" ht="24" customHeight="1">
      <c r="A44" s="243" t="s">
        <v>141</v>
      </c>
      <c r="B44" s="241"/>
      <c r="C44" s="244">
        <v>87</v>
      </c>
      <c r="D44" s="244">
        <v>306</v>
      </c>
      <c r="E44" s="244">
        <v>384</v>
      </c>
      <c r="F44" s="244">
        <v>311</v>
      </c>
      <c r="G44" s="244">
        <v>351</v>
      </c>
      <c r="H44" s="244">
        <v>283</v>
      </c>
      <c r="I44" s="244">
        <v>225</v>
      </c>
      <c r="J44" s="244">
        <v>133</v>
      </c>
      <c r="K44" s="244">
        <v>55</v>
      </c>
      <c r="M44" s="257">
        <v>2135</v>
      </c>
    </row>
    <row r="45" spans="1:13" ht="24" customHeight="1">
      <c r="A45" s="243" t="s">
        <v>142</v>
      </c>
      <c r="B45" s="241"/>
      <c r="C45" s="244">
        <v>87</v>
      </c>
      <c r="D45" s="244">
        <v>268</v>
      </c>
      <c r="E45" s="244">
        <v>417</v>
      </c>
      <c r="F45" s="244">
        <v>377</v>
      </c>
      <c r="G45" s="244">
        <v>258</v>
      </c>
      <c r="H45" s="244">
        <v>209</v>
      </c>
      <c r="I45" s="244">
        <v>119</v>
      </c>
      <c r="J45" s="244">
        <v>44</v>
      </c>
      <c r="K45" s="244">
        <v>33</v>
      </c>
      <c r="M45" s="257">
        <v>1812</v>
      </c>
    </row>
    <row r="46" spans="1:13" ht="24" customHeight="1">
      <c r="A46" s="243" t="s">
        <v>143</v>
      </c>
      <c r="B46" s="241"/>
      <c r="C46" s="244">
        <v>2</v>
      </c>
      <c r="D46" s="244">
        <v>13</v>
      </c>
      <c r="E46" s="244">
        <v>19</v>
      </c>
      <c r="F46" s="244">
        <v>25</v>
      </c>
      <c r="G46" s="244">
        <v>20</v>
      </c>
      <c r="H46" s="244">
        <v>28</v>
      </c>
      <c r="I46" s="244">
        <v>13</v>
      </c>
      <c r="J46" s="244">
        <v>6</v>
      </c>
      <c r="K46" s="244">
        <v>2</v>
      </c>
      <c r="M46" s="257">
        <v>128</v>
      </c>
    </row>
    <row r="47" spans="1:13" ht="24" customHeight="1">
      <c r="A47" s="243" t="s">
        <v>144</v>
      </c>
      <c r="B47" s="241"/>
      <c r="C47" s="244">
        <v>12</v>
      </c>
      <c r="D47" s="244">
        <v>51</v>
      </c>
      <c r="E47" s="244">
        <v>81</v>
      </c>
      <c r="F47" s="244">
        <v>104</v>
      </c>
      <c r="G47" s="244">
        <v>119</v>
      </c>
      <c r="H47" s="244">
        <v>74</v>
      </c>
      <c r="I47" s="244">
        <v>69</v>
      </c>
      <c r="J47" s="244">
        <v>33</v>
      </c>
      <c r="K47" s="244">
        <v>16</v>
      </c>
      <c r="M47" s="257">
        <v>559</v>
      </c>
    </row>
    <row r="48" spans="1:13" ht="24" customHeight="1">
      <c r="A48" s="243" t="s">
        <v>145</v>
      </c>
      <c r="B48" s="241"/>
      <c r="C48" s="244">
        <v>311</v>
      </c>
      <c r="D48" s="244">
        <v>341</v>
      </c>
      <c r="E48" s="244">
        <v>347</v>
      </c>
      <c r="F48" s="244">
        <v>352</v>
      </c>
      <c r="G48" s="244">
        <v>263</v>
      </c>
      <c r="H48" s="244">
        <v>222</v>
      </c>
      <c r="I48" s="244">
        <v>98</v>
      </c>
      <c r="J48" s="244">
        <v>46</v>
      </c>
      <c r="K48" s="244">
        <v>31</v>
      </c>
      <c r="M48" s="257">
        <v>2011</v>
      </c>
    </row>
    <row r="49" spans="1:13" ht="24" customHeight="1">
      <c r="A49" s="243" t="s">
        <v>146</v>
      </c>
      <c r="B49" s="241"/>
      <c r="C49" s="244">
        <v>177</v>
      </c>
      <c r="D49" s="244">
        <v>340</v>
      </c>
      <c r="E49" s="244">
        <v>391</v>
      </c>
      <c r="F49" s="244">
        <v>351</v>
      </c>
      <c r="G49" s="244">
        <v>269</v>
      </c>
      <c r="H49" s="244">
        <v>181</v>
      </c>
      <c r="I49" s="244">
        <v>109</v>
      </c>
      <c r="J49" s="244">
        <v>54</v>
      </c>
      <c r="K49" s="244">
        <v>62</v>
      </c>
      <c r="M49" s="257">
        <v>1934</v>
      </c>
    </row>
    <row r="50" spans="1:13" ht="24" customHeight="1">
      <c r="A50" s="243" t="s">
        <v>147</v>
      </c>
      <c r="B50" s="241"/>
      <c r="C50" s="244">
        <v>125</v>
      </c>
      <c r="D50" s="244">
        <v>347</v>
      </c>
      <c r="E50" s="244">
        <v>471</v>
      </c>
      <c r="F50" s="244">
        <v>519</v>
      </c>
      <c r="G50" s="244">
        <v>310</v>
      </c>
      <c r="H50" s="244">
        <v>204</v>
      </c>
      <c r="I50" s="244">
        <v>153</v>
      </c>
      <c r="J50" s="244">
        <v>78</v>
      </c>
      <c r="K50" s="244">
        <v>67</v>
      </c>
      <c r="M50" s="257">
        <v>2274</v>
      </c>
    </row>
    <row r="51" spans="1:13" ht="24" customHeight="1">
      <c r="A51" s="243" t="s">
        <v>148</v>
      </c>
      <c r="B51" s="241"/>
      <c r="C51" s="244">
        <v>50</v>
      </c>
      <c r="D51" s="244">
        <v>211</v>
      </c>
      <c r="E51" s="244">
        <v>442</v>
      </c>
      <c r="F51" s="244">
        <v>432</v>
      </c>
      <c r="G51" s="244">
        <v>378</v>
      </c>
      <c r="H51" s="244">
        <v>266</v>
      </c>
      <c r="I51" s="244">
        <v>169</v>
      </c>
      <c r="J51" s="244">
        <v>91</v>
      </c>
      <c r="K51" s="244">
        <v>72</v>
      </c>
      <c r="M51" s="257">
        <v>2111</v>
      </c>
    </row>
    <row r="52" spans="1:13" ht="24" customHeight="1">
      <c r="A52" s="243" t="s">
        <v>149</v>
      </c>
      <c r="B52" s="241"/>
      <c r="C52" s="244">
        <v>94</v>
      </c>
      <c r="D52" s="244">
        <v>285</v>
      </c>
      <c r="E52" s="244">
        <v>448</v>
      </c>
      <c r="F52" s="244">
        <v>424</v>
      </c>
      <c r="G52" s="244">
        <v>367</v>
      </c>
      <c r="H52" s="244">
        <v>202</v>
      </c>
      <c r="I52" s="244">
        <v>120</v>
      </c>
      <c r="J52" s="244">
        <v>70</v>
      </c>
      <c r="K52" s="244">
        <v>44</v>
      </c>
      <c r="M52" s="257">
        <v>2054</v>
      </c>
    </row>
    <row r="53" spans="1:13" ht="24" customHeight="1">
      <c r="A53" s="243" t="s">
        <v>150</v>
      </c>
      <c r="B53" s="241"/>
      <c r="C53" s="244">
        <v>75</v>
      </c>
      <c r="D53" s="244">
        <v>187</v>
      </c>
      <c r="E53" s="244">
        <v>264</v>
      </c>
      <c r="F53" s="244">
        <v>229</v>
      </c>
      <c r="G53" s="244">
        <v>176</v>
      </c>
      <c r="H53" s="244">
        <v>130</v>
      </c>
      <c r="I53" s="244">
        <v>70</v>
      </c>
      <c r="J53" s="244">
        <v>45</v>
      </c>
      <c r="K53" s="244">
        <v>36</v>
      </c>
      <c r="M53" s="257">
        <v>1212</v>
      </c>
    </row>
    <row r="54" spans="1:13" ht="24" customHeight="1">
      <c r="A54" s="243" t="s">
        <v>151</v>
      </c>
      <c r="B54" s="241"/>
      <c r="C54" s="244">
        <v>69</v>
      </c>
      <c r="D54" s="244">
        <v>173</v>
      </c>
      <c r="E54" s="244">
        <v>257</v>
      </c>
      <c r="F54" s="244">
        <v>258</v>
      </c>
      <c r="G54" s="244">
        <v>200</v>
      </c>
      <c r="H54" s="244">
        <v>144</v>
      </c>
      <c r="I54" s="244">
        <v>114</v>
      </c>
      <c r="J54" s="244">
        <v>56</v>
      </c>
      <c r="K54" s="244">
        <v>36</v>
      </c>
      <c r="M54" s="257">
        <v>1307</v>
      </c>
    </row>
    <row r="55" spans="1:13" ht="24" customHeight="1">
      <c r="A55" s="243" t="s">
        <v>152</v>
      </c>
      <c r="B55" s="241"/>
      <c r="C55" s="244">
        <v>113</v>
      </c>
      <c r="D55" s="244">
        <v>266</v>
      </c>
      <c r="E55" s="244">
        <v>454</v>
      </c>
      <c r="F55" s="244">
        <v>435</v>
      </c>
      <c r="G55" s="244">
        <v>319</v>
      </c>
      <c r="H55" s="244">
        <v>248</v>
      </c>
      <c r="I55" s="244">
        <v>125</v>
      </c>
      <c r="J55" s="244">
        <v>71</v>
      </c>
      <c r="K55" s="244">
        <v>45</v>
      </c>
      <c r="M55" s="257">
        <v>2076</v>
      </c>
    </row>
    <row r="56" spans="1:13" ht="24" customHeight="1">
      <c r="A56" s="243" t="s">
        <v>153</v>
      </c>
      <c r="B56" s="241"/>
      <c r="C56" s="244">
        <v>2</v>
      </c>
      <c r="D56" s="244">
        <v>6</v>
      </c>
      <c r="E56" s="244">
        <v>26</v>
      </c>
      <c r="F56" s="244">
        <v>22</v>
      </c>
      <c r="G56" s="244">
        <v>14</v>
      </c>
      <c r="H56" s="244">
        <v>17</v>
      </c>
      <c r="I56" s="244">
        <v>22</v>
      </c>
      <c r="J56" s="244">
        <v>10</v>
      </c>
      <c r="K56" s="244">
        <v>10</v>
      </c>
      <c r="M56" s="257">
        <v>129</v>
      </c>
    </row>
    <row r="57" spans="1:13" ht="8.1" customHeight="1">
      <c r="A57" s="249"/>
      <c r="B57" s="241"/>
      <c r="C57" s="248"/>
      <c r="D57" s="248"/>
      <c r="E57" s="248"/>
      <c r="F57" s="248"/>
      <c r="G57" s="248"/>
      <c r="H57" s="248"/>
      <c r="I57" s="248"/>
      <c r="J57" s="248"/>
      <c r="K57" s="248"/>
    </row>
    <row r="58" spans="1:13" ht="24" customHeight="1">
      <c r="A58" s="252" t="s">
        <v>107</v>
      </c>
      <c r="B58" s="241"/>
      <c r="C58" s="253">
        <v>1221</v>
      </c>
      <c r="D58" s="253">
        <v>2829</v>
      </c>
      <c r="E58" s="253">
        <v>4085</v>
      </c>
      <c r="F58" s="253">
        <v>3941</v>
      </c>
      <c r="G58" s="253">
        <v>3145</v>
      </c>
      <c r="H58" s="253">
        <v>2293</v>
      </c>
      <c r="I58" s="253">
        <v>1463</v>
      </c>
      <c r="J58" s="253">
        <v>772</v>
      </c>
      <c r="K58" s="253">
        <v>551</v>
      </c>
      <c r="M58" s="256">
        <v>20300</v>
      </c>
    </row>
    <row r="59" spans="1:13" ht="8.1" customHeight="1">
      <c r="A59" s="247"/>
      <c r="B59" s="242"/>
      <c r="K59" s="241"/>
    </row>
    <row r="60" spans="1:13" ht="24" customHeight="1">
      <c r="A60" s="252" t="s">
        <v>104</v>
      </c>
      <c r="B60" s="242"/>
      <c r="C60" s="253">
        <v>29409</v>
      </c>
      <c r="D60" s="254">
        <v>38320</v>
      </c>
      <c r="E60" s="254">
        <v>42494</v>
      </c>
      <c r="F60" s="254">
        <v>38262</v>
      </c>
      <c r="G60" s="254">
        <v>30996</v>
      </c>
      <c r="H60" s="254">
        <v>22620</v>
      </c>
      <c r="I60" s="254">
        <v>14647</v>
      </c>
      <c r="J60" s="254">
        <v>8509</v>
      </c>
      <c r="K60" s="255">
        <v>8579</v>
      </c>
      <c r="M60" s="256">
        <v>233836</v>
      </c>
    </row>
    <row r="61" spans="1:13">
      <c r="A61" s="240"/>
    </row>
    <row r="62" spans="1:13" ht="14.1" customHeight="1">
      <c r="A62" s="251" t="s">
        <v>524</v>
      </c>
    </row>
    <row r="63" spans="1:13" ht="14.1" customHeight="1">
      <c r="A63" s="251" t="s">
        <v>95</v>
      </c>
    </row>
    <row r="64" spans="1:13" ht="14.1" customHeight="1">
      <c r="A64" s="251" t="s">
        <v>96</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DB402-A68B-4E27-97FD-486B8DC57F9D}">
  <sheetPr>
    <pageSetUpPr fitToPage="1"/>
  </sheetPr>
  <dimension ref="A1:L32"/>
  <sheetViews>
    <sheetView view="pageBreakPreview" zoomScale="115" zoomScaleNormal="100" zoomScaleSheetLayoutView="115" workbookViewId="0">
      <selection activeCell="M30" sqref="M30"/>
    </sheetView>
  </sheetViews>
  <sheetFormatPr baseColWidth="10" defaultRowHeight="12.75"/>
  <cols>
    <col min="1" max="3" width="11.42578125" style="128"/>
    <col min="4" max="6" width="11.42578125" style="239"/>
    <col min="7" max="7" width="12.7109375" style="239" bestFit="1" customWidth="1"/>
    <col min="8" max="16384" width="11.42578125" style="239"/>
  </cols>
  <sheetData>
    <row r="1" spans="1:12" ht="18.75">
      <c r="A1" s="675" t="s">
        <v>526</v>
      </c>
      <c r="B1" s="675"/>
      <c r="C1" s="675"/>
      <c r="D1" s="675"/>
      <c r="E1" s="675"/>
      <c r="F1" s="675"/>
      <c r="G1" s="675"/>
      <c r="H1" s="675"/>
      <c r="I1" s="675"/>
      <c r="J1" s="675"/>
      <c r="K1" s="675"/>
      <c r="L1" s="415"/>
    </row>
    <row r="2" spans="1:12" ht="18.75">
      <c r="A2" s="675" t="s">
        <v>89</v>
      </c>
      <c r="B2" s="675"/>
      <c r="C2" s="675"/>
      <c r="D2" s="675"/>
      <c r="E2" s="675"/>
      <c r="F2" s="675"/>
      <c r="G2" s="675"/>
      <c r="H2" s="675"/>
      <c r="I2" s="675"/>
      <c r="J2" s="675"/>
      <c r="K2" s="675"/>
      <c r="L2" s="415"/>
    </row>
    <row r="10" spans="1:12">
      <c r="A10" s="258" t="s">
        <v>523</v>
      </c>
      <c r="B10" s="258" t="s">
        <v>522</v>
      </c>
      <c r="C10" s="258" t="s">
        <v>521</v>
      </c>
      <c r="D10" s="258" t="s">
        <v>520</v>
      </c>
      <c r="E10" s="258" t="s">
        <v>519</v>
      </c>
      <c r="F10" s="258" t="s">
        <v>518</v>
      </c>
      <c r="G10" s="258" t="s">
        <v>517</v>
      </c>
      <c r="H10" s="258" t="s">
        <v>516</v>
      </c>
      <c r="I10" s="258" t="s">
        <v>525</v>
      </c>
      <c r="J10" s="258" t="s">
        <v>104</v>
      </c>
      <c r="K10" s="258">
        <v>233836</v>
      </c>
      <c r="L10" s="128"/>
    </row>
    <row r="11" spans="1:12">
      <c r="A11" s="259">
        <v>29409</v>
      </c>
      <c r="B11" s="259">
        <v>38320</v>
      </c>
      <c r="C11" s="259">
        <v>42494</v>
      </c>
      <c r="D11" s="259">
        <v>38262</v>
      </c>
      <c r="E11" s="259">
        <v>30996</v>
      </c>
      <c r="F11" s="259">
        <v>22620</v>
      </c>
      <c r="G11" s="259">
        <v>14647</v>
      </c>
      <c r="H11" s="259">
        <v>8509</v>
      </c>
      <c r="I11" s="259">
        <v>8579</v>
      </c>
      <c r="J11" s="258"/>
      <c r="K11" s="258"/>
      <c r="L11" s="128"/>
    </row>
    <row r="28" spans="1:7" ht="66" customHeight="1">
      <c r="F28" s="187" t="s">
        <v>97</v>
      </c>
      <c r="G28" s="310">
        <v>233836</v>
      </c>
    </row>
    <row r="30" spans="1:7" ht="21.75" customHeight="1"/>
    <row r="31" spans="1:7" ht="12" customHeight="1">
      <c r="A31" s="281" t="s">
        <v>95</v>
      </c>
    </row>
    <row r="32" spans="1:7" ht="12" customHeight="1">
      <c r="A32" s="281" t="s">
        <v>96</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B577-6C0B-4AD6-9EB7-91E93155CA22}">
  <sheetPr>
    <pageSetUpPr fitToPage="1"/>
  </sheetPr>
  <dimension ref="A1:Q24"/>
  <sheetViews>
    <sheetView view="pageBreakPreview" zoomScale="85" zoomScaleNormal="100" zoomScaleSheetLayoutView="85" workbookViewId="0">
      <selection activeCell="F15" sqref="F15"/>
    </sheetView>
  </sheetViews>
  <sheetFormatPr baseColWidth="10" defaultRowHeight="12.75"/>
  <cols>
    <col min="1" max="1" width="23.7109375" style="239" customWidth="1"/>
    <col min="2" max="2" width="1.7109375" style="239" customWidth="1"/>
    <col min="3" max="8" width="14.7109375" style="239" customWidth="1"/>
    <col min="9" max="9" width="1.7109375" style="239" customWidth="1"/>
    <col min="10" max="15" width="14.7109375" style="239" customWidth="1"/>
    <col min="16" max="16" width="1.7109375" style="239" customWidth="1"/>
    <col min="17" max="17" width="14.7109375" style="239" customWidth="1"/>
    <col min="18" max="16384" width="11.42578125" style="239"/>
  </cols>
  <sheetData>
    <row r="1" spans="1:17">
      <c r="A1" s="239" t="s">
        <v>62</v>
      </c>
    </row>
    <row r="2" spans="1:17" ht="25.5" customHeight="1">
      <c r="A2" s="676" t="s">
        <v>537</v>
      </c>
      <c r="B2" s="676"/>
      <c r="C2" s="676"/>
      <c r="D2" s="676"/>
      <c r="E2" s="676"/>
      <c r="F2" s="676"/>
      <c r="G2" s="676"/>
      <c r="H2" s="676"/>
      <c r="I2" s="676"/>
      <c r="J2" s="676"/>
      <c r="K2" s="676"/>
      <c r="L2" s="676"/>
      <c r="M2" s="676"/>
      <c r="N2" s="676"/>
      <c r="O2" s="676"/>
      <c r="P2" s="676"/>
      <c r="Q2" s="676"/>
    </row>
    <row r="3" spans="1:17" ht="25.5" customHeight="1">
      <c r="A3" s="676" t="str">
        <f>UPPER(CONCATENATE("Noviembre 2023"))</f>
        <v>NOVIEMBRE 2023</v>
      </c>
      <c r="B3" s="676"/>
      <c r="C3" s="676"/>
      <c r="D3" s="676"/>
      <c r="E3" s="676"/>
      <c r="F3" s="676"/>
      <c r="G3" s="676"/>
      <c r="H3" s="676"/>
      <c r="I3" s="676"/>
      <c r="J3" s="676"/>
      <c r="K3" s="676"/>
      <c r="L3" s="676"/>
      <c r="M3" s="676"/>
      <c r="N3" s="676"/>
      <c r="O3" s="676"/>
      <c r="P3" s="676"/>
      <c r="Q3" s="676"/>
    </row>
    <row r="4" spans="1:17" ht="60" customHeight="1">
      <c r="A4" s="240"/>
    </row>
    <row r="5" spans="1:17" ht="20.100000000000001" customHeight="1">
      <c r="A5" s="636" t="s">
        <v>52</v>
      </c>
      <c r="B5" s="260"/>
      <c r="C5" s="636" t="s">
        <v>101</v>
      </c>
      <c r="D5" s="636"/>
      <c r="E5" s="636"/>
      <c r="F5" s="636"/>
      <c r="G5" s="636"/>
      <c r="H5" s="636"/>
      <c r="I5" s="260"/>
      <c r="J5" s="636" t="s">
        <v>102</v>
      </c>
      <c r="K5" s="636"/>
      <c r="L5" s="636"/>
      <c r="M5" s="636"/>
      <c r="N5" s="636"/>
      <c r="O5" s="636"/>
      <c r="P5" s="677"/>
      <c r="Q5" s="636" t="s">
        <v>104</v>
      </c>
    </row>
    <row r="6" spans="1:17" ht="20.100000000000001" customHeight="1">
      <c r="A6" s="636"/>
      <c r="B6" s="260"/>
      <c r="C6" s="636" t="s">
        <v>157</v>
      </c>
      <c r="D6" s="636"/>
      <c r="E6" s="636" t="s">
        <v>158</v>
      </c>
      <c r="F6" s="636"/>
      <c r="G6" s="636" t="s">
        <v>107</v>
      </c>
      <c r="H6" s="636" t="s">
        <v>48</v>
      </c>
      <c r="I6" s="260"/>
      <c r="J6" s="636" t="s">
        <v>157</v>
      </c>
      <c r="K6" s="636"/>
      <c r="L6" s="636" t="s">
        <v>158</v>
      </c>
      <c r="M6" s="636"/>
      <c r="N6" s="636" t="s">
        <v>107</v>
      </c>
      <c r="O6" s="636" t="s">
        <v>48</v>
      </c>
      <c r="P6" s="677"/>
      <c r="Q6" s="636"/>
    </row>
    <row r="7" spans="1:17" ht="20.100000000000001" customHeight="1">
      <c r="A7" s="636"/>
      <c r="B7" s="260"/>
      <c r="C7" s="356" t="s">
        <v>105</v>
      </c>
      <c r="D7" s="356" t="s">
        <v>106</v>
      </c>
      <c r="E7" s="356" t="s">
        <v>105</v>
      </c>
      <c r="F7" s="356" t="s">
        <v>106</v>
      </c>
      <c r="G7" s="636"/>
      <c r="H7" s="636"/>
      <c r="I7" s="260"/>
      <c r="J7" s="356" t="s">
        <v>105</v>
      </c>
      <c r="K7" s="356" t="s">
        <v>106</v>
      </c>
      <c r="L7" s="356" t="s">
        <v>105</v>
      </c>
      <c r="M7" s="356" t="s">
        <v>106</v>
      </c>
      <c r="N7" s="636"/>
      <c r="O7" s="636"/>
      <c r="P7" s="677"/>
      <c r="Q7" s="636"/>
    </row>
    <row r="8" spans="1:17" ht="8.1" customHeight="1">
      <c r="A8" s="240"/>
      <c r="B8" s="240"/>
      <c r="C8" s="240"/>
      <c r="D8" s="240"/>
      <c r="E8" s="240"/>
      <c r="F8" s="240"/>
      <c r="G8" s="240"/>
      <c r="H8" s="240"/>
      <c r="I8" s="240"/>
      <c r="J8" s="240"/>
      <c r="K8" s="240"/>
      <c r="L8" s="240"/>
      <c r="M8" s="240"/>
      <c r="N8" s="240"/>
      <c r="O8" s="240"/>
      <c r="P8" s="240"/>
      <c r="Q8" s="240"/>
    </row>
    <row r="9" spans="1:17" ht="39.950000000000003" customHeight="1">
      <c r="A9" s="243" t="s">
        <v>528</v>
      </c>
      <c r="B9" s="242"/>
      <c r="C9" s="246">
        <v>11021</v>
      </c>
      <c r="D9" s="246">
        <v>1026</v>
      </c>
      <c r="E9" s="246">
        <v>13077</v>
      </c>
      <c r="F9" s="244">
        <v>840</v>
      </c>
      <c r="G9" s="245">
        <v>25964</v>
      </c>
      <c r="H9" s="589">
        <f>G9/Q9*100</f>
        <v>88.285898874494208</v>
      </c>
      <c r="I9" s="242"/>
      <c r="J9" s="246">
        <v>1584</v>
      </c>
      <c r="K9" s="244">
        <v>171</v>
      </c>
      <c r="L9" s="246">
        <v>1574</v>
      </c>
      <c r="M9" s="244">
        <v>116</v>
      </c>
      <c r="N9" s="245">
        <v>3445</v>
      </c>
      <c r="O9" s="589">
        <f>N9/Q9*100</f>
        <v>11.714101125505797</v>
      </c>
      <c r="P9" s="242"/>
      <c r="Q9" s="245">
        <v>29409</v>
      </c>
    </row>
    <row r="10" spans="1:17" ht="39.950000000000003" customHeight="1">
      <c r="A10" s="243" t="s">
        <v>529</v>
      </c>
      <c r="B10" s="242"/>
      <c r="C10" s="246">
        <v>12331</v>
      </c>
      <c r="D10" s="246">
        <v>1003</v>
      </c>
      <c r="E10" s="246">
        <v>18949</v>
      </c>
      <c r="F10" s="246">
        <v>1102</v>
      </c>
      <c r="G10" s="245">
        <v>33385</v>
      </c>
      <c r="H10" s="589">
        <f t="shared" ref="H10:H17" si="0">G10/Q10*100</f>
        <v>87.121607515657615</v>
      </c>
      <c r="I10" s="242"/>
      <c r="J10" s="246">
        <v>2040</v>
      </c>
      <c r="K10" s="244">
        <v>207</v>
      </c>
      <c r="L10" s="246">
        <v>2538</v>
      </c>
      <c r="M10" s="244">
        <v>150</v>
      </c>
      <c r="N10" s="245">
        <v>4935</v>
      </c>
      <c r="O10" s="589">
        <f t="shared" ref="O10:O17" si="1">N10/Q10*100</f>
        <v>12.878392484342379</v>
      </c>
      <c r="P10" s="242"/>
      <c r="Q10" s="245">
        <v>38320</v>
      </c>
    </row>
    <row r="11" spans="1:17" ht="39.950000000000003" customHeight="1">
      <c r="A11" s="243" t="s">
        <v>530</v>
      </c>
      <c r="B11" s="242"/>
      <c r="C11" s="246">
        <v>12942</v>
      </c>
      <c r="D11" s="246">
        <v>1019</v>
      </c>
      <c r="E11" s="246">
        <v>21867</v>
      </c>
      <c r="F11" s="246">
        <v>1129</v>
      </c>
      <c r="G11" s="245">
        <v>36957</v>
      </c>
      <c r="H11" s="589">
        <f t="shared" si="0"/>
        <v>86.969925165905764</v>
      </c>
      <c r="I11" s="242"/>
      <c r="J11" s="246">
        <v>2213</v>
      </c>
      <c r="K11" s="244">
        <v>213</v>
      </c>
      <c r="L11" s="246">
        <v>2927</v>
      </c>
      <c r="M11" s="244">
        <v>184</v>
      </c>
      <c r="N11" s="245">
        <v>5537</v>
      </c>
      <c r="O11" s="589">
        <f t="shared" si="1"/>
        <v>13.030074834094224</v>
      </c>
      <c r="P11" s="242"/>
      <c r="Q11" s="245">
        <v>42494</v>
      </c>
    </row>
    <row r="12" spans="1:17" ht="39.950000000000003" customHeight="1">
      <c r="A12" s="243" t="s">
        <v>531</v>
      </c>
      <c r="B12" s="242"/>
      <c r="C12" s="246">
        <v>10824</v>
      </c>
      <c r="D12" s="244">
        <v>796</v>
      </c>
      <c r="E12" s="246">
        <v>20633</v>
      </c>
      <c r="F12" s="244">
        <v>929</v>
      </c>
      <c r="G12" s="245">
        <v>33182</v>
      </c>
      <c r="H12" s="589">
        <f t="shared" si="0"/>
        <v>86.723119544195285</v>
      </c>
      <c r="I12" s="242"/>
      <c r="J12" s="246">
        <v>2004</v>
      </c>
      <c r="K12" s="244">
        <v>178</v>
      </c>
      <c r="L12" s="246">
        <v>2750</v>
      </c>
      <c r="M12" s="244">
        <v>148</v>
      </c>
      <c r="N12" s="245">
        <v>5080</v>
      </c>
      <c r="O12" s="589">
        <f t="shared" si="1"/>
        <v>13.276880455804715</v>
      </c>
      <c r="P12" s="242"/>
      <c r="Q12" s="245">
        <v>38262</v>
      </c>
    </row>
    <row r="13" spans="1:17" ht="39.950000000000003" customHeight="1">
      <c r="A13" s="243" t="s">
        <v>532</v>
      </c>
      <c r="B13" s="242"/>
      <c r="C13" s="246">
        <v>8711</v>
      </c>
      <c r="D13" s="244">
        <v>556</v>
      </c>
      <c r="E13" s="246">
        <v>16836</v>
      </c>
      <c r="F13" s="244">
        <v>772</v>
      </c>
      <c r="G13" s="245">
        <v>26875</v>
      </c>
      <c r="H13" s="589">
        <f t="shared" si="0"/>
        <v>86.704736094979992</v>
      </c>
      <c r="I13" s="242"/>
      <c r="J13" s="246">
        <v>1541</v>
      </c>
      <c r="K13" s="244">
        <v>143</v>
      </c>
      <c r="L13" s="246">
        <v>2325</v>
      </c>
      <c r="M13" s="244">
        <v>112</v>
      </c>
      <c r="N13" s="245">
        <v>4121</v>
      </c>
      <c r="O13" s="589">
        <f t="shared" si="1"/>
        <v>13.295263905020002</v>
      </c>
      <c r="P13" s="242"/>
      <c r="Q13" s="245">
        <v>30996</v>
      </c>
    </row>
    <row r="14" spans="1:17" ht="39.950000000000003" customHeight="1">
      <c r="A14" s="243" t="s">
        <v>533</v>
      </c>
      <c r="B14" s="242"/>
      <c r="C14" s="246">
        <v>6264</v>
      </c>
      <c r="D14" s="244">
        <v>392</v>
      </c>
      <c r="E14" s="246">
        <v>12321</v>
      </c>
      <c r="F14" s="244">
        <v>554</v>
      </c>
      <c r="G14" s="245">
        <v>19531</v>
      </c>
      <c r="H14" s="589">
        <f t="shared" si="0"/>
        <v>86.343943412908928</v>
      </c>
      <c r="I14" s="242"/>
      <c r="J14" s="246">
        <v>1114</v>
      </c>
      <c r="K14" s="244">
        <v>93</v>
      </c>
      <c r="L14" s="246">
        <v>1804</v>
      </c>
      <c r="M14" s="244">
        <v>78</v>
      </c>
      <c r="N14" s="245">
        <v>3089</v>
      </c>
      <c r="O14" s="589">
        <f t="shared" si="1"/>
        <v>13.65605658709107</v>
      </c>
      <c r="P14" s="242"/>
      <c r="Q14" s="245">
        <v>22620</v>
      </c>
    </row>
    <row r="15" spans="1:17" ht="39.950000000000003" customHeight="1">
      <c r="A15" s="243" t="s">
        <v>534</v>
      </c>
      <c r="B15" s="242"/>
      <c r="C15" s="246">
        <v>4165</v>
      </c>
      <c r="D15" s="244">
        <v>209</v>
      </c>
      <c r="E15" s="246">
        <v>8002</v>
      </c>
      <c r="F15" s="244">
        <v>321</v>
      </c>
      <c r="G15" s="245">
        <v>12697</v>
      </c>
      <c r="H15" s="589">
        <f t="shared" si="0"/>
        <v>86.686693520857517</v>
      </c>
      <c r="I15" s="242"/>
      <c r="J15" s="244">
        <v>667</v>
      </c>
      <c r="K15" s="244">
        <v>64</v>
      </c>
      <c r="L15" s="246">
        <v>1165</v>
      </c>
      <c r="M15" s="244">
        <v>54</v>
      </c>
      <c r="N15" s="245">
        <v>1950</v>
      </c>
      <c r="O15" s="589">
        <f t="shared" si="1"/>
        <v>13.313306479142486</v>
      </c>
      <c r="P15" s="242"/>
      <c r="Q15" s="245">
        <v>14647</v>
      </c>
    </row>
    <row r="16" spans="1:17" ht="39.950000000000003" customHeight="1">
      <c r="A16" s="243" t="s">
        <v>535</v>
      </c>
      <c r="B16" s="242"/>
      <c r="C16" s="246">
        <v>2311</v>
      </c>
      <c r="D16" s="244">
        <v>146</v>
      </c>
      <c r="E16" s="246">
        <v>4756</v>
      </c>
      <c r="F16" s="244">
        <v>189</v>
      </c>
      <c r="G16" s="245">
        <v>7402</v>
      </c>
      <c r="H16" s="589">
        <f t="shared" si="0"/>
        <v>86.990245622282288</v>
      </c>
      <c r="I16" s="242"/>
      <c r="J16" s="244">
        <v>379</v>
      </c>
      <c r="K16" s="244">
        <v>41</v>
      </c>
      <c r="L16" s="244">
        <v>653</v>
      </c>
      <c r="M16" s="244">
        <v>34</v>
      </c>
      <c r="N16" s="245">
        <v>1107</v>
      </c>
      <c r="O16" s="589">
        <f t="shared" si="1"/>
        <v>13.00975437771771</v>
      </c>
      <c r="P16" s="242"/>
      <c r="Q16" s="245">
        <v>8509</v>
      </c>
    </row>
    <row r="17" spans="1:17" ht="39.950000000000003" customHeight="1">
      <c r="A17" s="243" t="s">
        <v>536</v>
      </c>
      <c r="B17" s="242"/>
      <c r="C17" s="246">
        <v>2221</v>
      </c>
      <c r="D17" s="246">
        <v>92</v>
      </c>
      <c r="E17" s="246">
        <v>5265</v>
      </c>
      <c r="F17" s="246">
        <v>167</v>
      </c>
      <c r="G17" s="245">
        <v>7745</v>
      </c>
      <c r="H17" s="589">
        <f t="shared" si="0"/>
        <v>90.278587247931</v>
      </c>
      <c r="I17" s="242"/>
      <c r="J17" s="246">
        <v>283</v>
      </c>
      <c r="K17" s="246">
        <v>28</v>
      </c>
      <c r="L17" s="246">
        <v>493</v>
      </c>
      <c r="M17" s="246">
        <v>30</v>
      </c>
      <c r="N17" s="245">
        <v>834</v>
      </c>
      <c r="O17" s="589">
        <f t="shared" si="1"/>
        <v>9.7214127520690052</v>
      </c>
      <c r="P17" s="242"/>
      <c r="Q17" s="245">
        <v>8579</v>
      </c>
    </row>
    <row r="18" spans="1:17" ht="8.1" customHeight="1">
      <c r="A18" s="240"/>
      <c r="B18" s="240"/>
      <c r="C18" s="240"/>
      <c r="D18" s="240"/>
      <c r="E18" s="240"/>
      <c r="F18" s="240"/>
      <c r="G18" s="240"/>
      <c r="H18" s="240"/>
      <c r="I18" s="240"/>
      <c r="J18" s="240"/>
      <c r="K18" s="240"/>
      <c r="L18" s="240"/>
      <c r="M18" s="240"/>
      <c r="N18" s="240"/>
      <c r="O18" s="240"/>
      <c r="P18" s="240"/>
      <c r="Q18" s="240"/>
    </row>
    <row r="19" spans="1:17" s="264" customFormat="1" ht="39.950000000000003" customHeight="1">
      <c r="A19" s="263" t="s">
        <v>104</v>
      </c>
      <c r="B19" s="241"/>
      <c r="C19" s="250">
        <v>70790</v>
      </c>
      <c r="D19" s="250">
        <v>5239</v>
      </c>
      <c r="E19" s="250">
        <v>121706</v>
      </c>
      <c r="F19" s="250">
        <v>6003</v>
      </c>
      <c r="G19" s="250">
        <v>203738</v>
      </c>
      <c r="H19" s="590">
        <f>G19/Q19*100</f>
        <v>87.128585846490708</v>
      </c>
      <c r="I19" s="241"/>
      <c r="J19" s="250">
        <v>11825</v>
      </c>
      <c r="K19" s="250">
        <v>1138</v>
      </c>
      <c r="L19" s="250">
        <v>16229</v>
      </c>
      <c r="M19" s="261">
        <v>906</v>
      </c>
      <c r="N19" s="250">
        <v>30098</v>
      </c>
      <c r="O19" s="590">
        <f>N19/Q19*100</f>
        <v>12.871414153509297</v>
      </c>
      <c r="P19" s="241"/>
      <c r="Q19" s="250">
        <v>233836</v>
      </c>
    </row>
    <row r="20" spans="1:17">
      <c r="A20" s="240"/>
    </row>
    <row r="21" spans="1:17">
      <c r="A21" s="262" t="s">
        <v>95</v>
      </c>
    </row>
    <row r="22" spans="1:17">
      <c r="A22" s="262" t="s">
        <v>96</v>
      </c>
    </row>
    <row r="23" spans="1:17">
      <c r="A23" s="262"/>
    </row>
    <row r="24" spans="1:17">
      <c r="A24" s="262"/>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1D14F-3629-4B74-B860-B9C0385B584A}">
  <dimension ref="A1:V65"/>
  <sheetViews>
    <sheetView view="pageBreakPreview" zoomScale="70" zoomScaleNormal="70" zoomScaleSheetLayoutView="70" workbookViewId="0">
      <selection activeCell="A37" sqref="A37"/>
    </sheetView>
  </sheetViews>
  <sheetFormatPr baseColWidth="10" defaultColWidth="11.42578125" defaultRowHeight="15"/>
  <cols>
    <col min="1" max="1" width="75.7109375" style="441" customWidth="1"/>
    <col min="2" max="2" width="1.7109375" style="441" customWidth="1"/>
    <col min="3" max="20" width="14.7109375" style="441" customWidth="1"/>
    <col min="21" max="21" width="1.7109375" style="441" customWidth="1"/>
    <col min="22" max="22" width="20.7109375" style="441" customWidth="1"/>
    <col min="23" max="16384" width="11.42578125" style="441"/>
  </cols>
  <sheetData>
    <row r="1" spans="1:22">
      <c r="A1" s="440" t="s">
        <v>62</v>
      </c>
    </row>
    <row r="2" spans="1:22" ht="30.75" customHeight="1">
      <c r="A2" s="678" t="s">
        <v>697</v>
      </c>
      <c r="B2" s="678"/>
      <c r="C2" s="678"/>
      <c r="D2" s="678"/>
      <c r="E2" s="678"/>
      <c r="F2" s="678"/>
      <c r="G2" s="678"/>
      <c r="H2" s="678"/>
      <c r="I2" s="678"/>
      <c r="J2" s="678"/>
      <c r="K2" s="678"/>
      <c r="L2" s="678"/>
      <c r="M2" s="678"/>
      <c r="N2" s="678"/>
      <c r="O2" s="678"/>
      <c r="P2" s="678"/>
      <c r="Q2" s="678"/>
      <c r="R2" s="678"/>
      <c r="S2" s="678"/>
      <c r="T2" s="678"/>
      <c r="U2" s="678"/>
      <c r="V2" s="678"/>
    </row>
    <row r="3" spans="1:22" ht="30.75" customHeight="1">
      <c r="A3" s="678" t="str">
        <f>UPPER('[1]TOTAL CF Y EF'!P4&amp; " "&amp; '[1]TOTAL CF Y EF'!P3)</f>
        <v>NOVIEMBRE 2023</v>
      </c>
      <c r="B3" s="678"/>
      <c r="C3" s="678"/>
      <c r="D3" s="678"/>
      <c r="E3" s="678"/>
      <c r="F3" s="678"/>
      <c r="G3" s="678"/>
      <c r="H3" s="678"/>
      <c r="I3" s="678"/>
      <c r="J3" s="678"/>
      <c r="K3" s="678"/>
      <c r="L3" s="678"/>
      <c r="M3" s="678"/>
      <c r="N3" s="678"/>
      <c r="O3" s="678"/>
      <c r="P3" s="678"/>
      <c r="Q3" s="678"/>
      <c r="R3" s="678"/>
      <c r="S3" s="678"/>
      <c r="T3" s="678"/>
      <c r="U3" s="678"/>
      <c r="V3" s="678"/>
    </row>
    <row r="4" spans="1:22" ht="30.75" hidden="1" customHeight="1">
      <c r="A4" s="442"/>
      <c r="B4" s="442"/>
      <c r="C4" s="442"/>
      <c r="D4" s="442"/>
      <c r="E4" s="442"/>
      <c r="F4" s="442"/>
      <c r="G4" s="442"/>
      <c r="H4" s="442"/>
      <c r="I4" s="442"/>
      <c r="J4" s="442"/>
      <c r="K4" s="442"/>
      <c r="L4" s="442"/>
      <c r="M4" s="442"/>
      <c r="N4" s="442"/>
      <c r="O4" s="442"/>
      <c r="P4" s="442"/>
      <c r="Q4" s="442"/>
      <c r="R4" s="442"/>
      <c r="S4" s="442"/>
      <c r="T4" s="442"/>
      <c r="U4" s="442"/>
      <c r="V4" s="442"/>
    </row>
    <row r="5" spans="1:22" ht="30.75" customHeight="1">
      <c r="A5" s="442"/>
      <c r="B5" s="442"/>
      <c r="C5" s="442"/>
      <c r="D5" s="442"/>
      <c r="E5" s="442"/>
      <c r="F5" s="442"/>
      <c r="G5" s="442"/>
      <c r="H5" s="442"/>
      <c r="I5" s="442"/>
      <c r="J5" s="442"/>
      <c r="K5" s="442"/>
      <c r="L5" s="442"/>
      <c r="M5" s="442"/>
      <c r="N5" s="442"/>
      <c r="O5" s="442"/>
      <c r="P5" s="442"/>
      <c r="Q5" s="442"/>
      <c r="R5" s="442"/>
      <c r="S5" s="442"/>
      <c r="T5" s="442"/>
      <c r="U5" s="442"/>
      <c r="V5" s="442"/>
    </row>
    <row r="6" spans="1:22" ht="30.75" customHeight="1">
      <c r="A6" s="679" t="s">
        <v>100</v>
      </c>
      <c r="B6" s="680"/>
      <c r="C6" s="679" t="s">
        <v>57</v>
      </c>
      <c r="D6" s="679"/>
      <c r="E6" s="679"/>
      <c r="F6" s="679"/>
      <c r="G6" s="679"/>
      <c r="H6" s="679"/>
      <c r="I6" s="679"/>
      <c r="J6" s="679"/>
      <c r="K6" s="679"/>
      <c r="L6" s="679"/>
      <c r="M6" s="679"/>
      <c r="N6" s="679"/>
      <c r="O6" s="679"/>
      <c r="P6" s="679"/>
      <c r="Q6" s="679"/>
      <c r="R6" s="679"/>
      <c r="S6" s="679"/>
      <c r="T6" s="679"/>
      <c r="U6" s="443"/>
      <c r="V6" s="681" t="s">
        <v>83</v>
      </c>
    </row>
    <row r="7" spans="1:22" ht="112.5" customHeight="1">
      <c r="A7" s="679"/>
      <c r="B7" s="680"/>
      <c r="C7" s="444" t="s">
        <v>698</v>
      </c>
      <c r="D7" s="444" t="s">
        <v>699</v>
      </c>
      <c r="E7" s="444" t="s">
        <v>700</v>
      </c>
      <c r="F7" s="444" t="s">
        <v>701</v>
      </c>
      <c r="G7" s="444" t="s">
        <v>702</v>
      </c>
      <c r="H7" s="444" t="s">
        <v>703</v>
      </c>
      <c r="I7" s="444" t="s">
        <v>704</v>
      </c>
      <c r="J7" s="444" t="s">
        <v>705</v>
      </c>
      <c r="K7" s="444" t="s">
        <v>706</v>
      </c>
      <c r="L7" s="444" t="s">
        <v>707</v>
      </c>
      <c r="M7" s="444" t="s">
        <v>708</v>
      </c>
      <c r="N7" s="444" t="s">
        <v>709</v>
      </c>
      <c r="O7" s="444" t="s">
        <v>710</v>
      </c>
      <c r="P7" s="444" t="s">
        <v>711</v>
      </c>
      <c r="Q7" s="444" t="s">
        <v>712</v>
      </c>
      <c r="R7" s="444" t="s">
        <v>713</v>
      </c>
      <c r="S7" s="444" t="s">
        <v>714</v>
      </c>
      <c r="T7" s="444" t="s">
        <v>715</v>
      </c>
      <c r="U7" s="443"/>
      <c r="V7" s="681"/>
    </row>
    <row r="8" spans="1:22" ht="8.1" customHeight="1">
      <c r="A8" s="445"/>
      <c r="B8" s="446"/>
      <c r="C8" s="446"/>
      <c r="D8" s="446"/>
      <c r="E8" s="446"/>
      <c r="F8" s="445"/>
      <c r="U8" s="446"/>
      <c r="V8" s="446"/>
    </row>
    <row r="9" spans="1:22" s="452" customFormat="1" ht="23.25" customHeight="1">
      <c r="A9" s="447" t="s">
        <v>108</v>
      </c>
      <c r="B9" s="448"/>
      <c r="C9" s="449">
        <v>62</v>
      </c>
      <c r="D9" s="449">
        <v>136</v>
      </c>
      <c r="E9" s="449">
        <v>0</v>
      </c>
      <c r="F9" s="449">
        <v>0</v>
      </c>
      <c r="G9" s="449">
        <v>123</v>
      </c>
      <c r="H9" s="449">
        <v>446</v>
      </c>
      <c r="I9" s="449">
        <v>101</v>
      </c>
      <c r="J9" s="449">
        <v>808</v>
      </c>
      <c r="K9" s="449">
        <v>50</v>
      </c>
      <c r="L9" s="449">
        <v>139</v>
      </c>
      <c r="M9" s="449">
        <v>12</v>
      </c>
      <c r="N9" s="449">
        <v>32</v>
      </c>
      <c r="O9" s="449">
        <v>53</v>
      </c>
      <c r="P9" s="449">
        <v>90</v>
      </c>
      <c r="Q9" s="449">
        <v>0</v>
      </c>
      <c r="R9" s="449">
        <v>12</v>
      </c>
      <c r="S9" s="449">
        <v>0</v>
      </c>
      <c r="T9" s="449">
        <v>0</v>
      </c>
      <c r="U9" s="450">
        <v>0</v>
      </c>
      <c r="V9" s="451">
        <v>2064</v>
      </c>
    </row>
    <row r="10" spans="1:22" s="452" customFormat="1" ht="23.25" customHeight="1">
      <c r="A10" s="447" t="s">
        <v>109</v>
      </c>
      <c r="B10" s="448"/>
      <c r="C10" s="449">
        <v>175</v>
      </c>
      <c r="D10" s="449">
        <v>233</v>
      </c>
      <c r="E10" s="449">
        <v>0</v>
      </c>
      <c r="F10" s="449">
        <v>0</v>
      </c>
      <c r="G10" s="449">
        <v>1013</v>
      </c>
      <c r="H10" s="449">
        <v>2038</v>
      </c>
      <c r="I10" s="449">
        <v>2542</v>
      </c>
      <c r="J10" s="449">
        <v>4206</v>
      </c>
      <c r="K10" s="449">
        <v>1574</v>
      </c>
      <c r="L10" s="449">
        <v>1171</v>
      </c>
      <c r="M10" s="449">
        <v>45</v>
      </c>
      <c r="N10" s="449">
        <v>138</v>
      </c>
      <c r="O10" s="449">
        <v>190</v>
      </c>
      <c r="P10" s="449">
        <v>220</v>
      </c>
      <c r="Q10" s="449">
        <v>0</v>
      </c>
      <c r="R10" s="449">
        <v>11</v>
      </c>
      <c r="S10" s="449">
        <v>0</v>
      </c>
      <c r="T10" s="449">
        <v>2</v>
      </c>
      <c r="U10" s="453"/>
      <c r="V10" s="451">
        <v>13558</v>
      </c>
    </row>
    <row r="11" spans="1:22" s="452" customFormat="1" ht="23.25" customHeight="1">
      <c r="A11" s="447" t="s">
        <v>110</v>
      </c>
      <c r="B11" s="448"/>
      <c r="C11" s="449">
        <v>41</v>
      </c>
      <c r="D11" s="449">
        <v>32</v>
      </c>
      <c r="E11" s="449">
        <v>0</v>
      </c>
      <c r="F11" s="449">
        <v>1</v>
      </c>
      <c r="G11" s="449">
        <v>49</v>
      </c>
      <c r="H11" s="449">
        <v>164</v>
      </c>
      <c r="I11" s="449">
        <v>115</v>
      </c>
      <c r="J11" s="449">
        <v>503</v>
      </c>
      <c r="K11" s="449">
        <v>119</v>
      </c>
      <c r="L11" s="449">
        <v>162</v>
      </c>
      <c r="M11" s="449">
        <v>4</v>
      </c>
      <c r="N11" s="449">
        <v>4</v>
      </c>
      <c r="O11" s="449">
        <v>26</v>
      </c>
      <c r="P11" s="449">
        <v>29</v>
      </c>
      <c r="Q11" s="449">
        <v>0</v>
      </c>
      <c r="R11" s="449">
        <v>1</v>
      </c>
      <c r="S11" s="449">
        <v>0</v>
      </c>
      <c r="T11" s="449">
        <v>1</v>
      </c>
      <c r="U11" s="453"/>
      <c r="V11" s="451">
        <v>1251</v>
      </c>
    </row>
    <row r="12" spans="1:22" s="452" customFormat="1" ht="23.25" customHeight="1">
      <c r="A12" s="447" t="s">
        <v>111</v>
      </c>
      <c r="B12" s="448"/>
      <c r="C12" s="449">
        <v>109</v>
      </c>
      <c r="D12" s="449">
        <v>5</v>
      </c>
      <c r="E12" s="449">
        <v>0</v>
      </c>
      <c r="F12" s="449">
        <v>0</v>
      </c>
      <c r="G12" s="449">
        <v>121</v>
      </c>
      <c r="H12" s="449">
        <v>118</v>
      </c>
      <c r="I12" s="449">
        <v>104</v>
      </c>
      <c r="J12" s="449">
        <v>226</v>
      </c>
      <c r="K12" s="449">
        <v>194</v>
      </c>
      <c r="L12" s="449">
        <v>75</v>
      </c>
      <c r="M12" s="449">
        <v>0</v>
      </c>
      <c r="N12" s="449">
        <v>6</v>
      </c>
      <c r="O12" s="449">
        <v>9</v>
      </c>
      <c r="P12" s="449">
        <v>39</v>
      </c>
      <c r="Q12" s="449">
        <v>0</v>
      </c>
      <c r="R12" s="449">
        <v>1</v>
      </c>
      <c r="S12" s="449">
        <v>0</v>
      </c>
      <c r="T12" s="449">
        <v>0</v>
      </c>
      <c r="U12" s="453"/>
      <c r="V12" s="451">
        <v>1007</v>
      </c>
    </row>
    <row r="13" spans="1:22" s="452" customFormat="1" ht="23.25" customHeight="1">
      <c r="A13" s="447" t="s">
        <v>114</v>
      </c>
      <c r="B13" s="448"/>
      <c r="C13" s="449">
        <v>695</v>
      </c>
      <c r="D13" s="449">
        <v>504</v>
      </c>
      <c r="E13" s="449">
        <v>0</v>
      </c>
      <c r="F13" s="449">
        <v>0</v>
      </c>
      <c r="G13" s="449">
        <v>874</v>
      </c>
      <c r="H13" s="449">
        <v>863</v>
      </c>
      <c r="I13" s="449">
        <v>616</v>
      </c>
      <c r="J13" s="449">
        <v>825</v>
      </c>
      <c r="K13" s="449">
        <v>269</v>
      </c>
      <c r="L13" s="449">
        <v>351</v>
      </c>
      <c r="M13" s="449">
        <v>26</v>
      </c>
      <c r="N13" s="449">
        <v>124</v>
      </c>
      <c r="O13" s="449">
        <v>117</v>
      </c>
      <c r="P13" s="449">
        <v>226</v>
      </c>
      <c r="Q13" s="449">
        <v>16</v>
      </c>
      <c r="R13" s="449">
        <v>22</v>
      </c>
      <c r="S13" s="449">
        <v>0</v>
      </c>
      <c r="T13" s="449">
        <v>2</v>
      </c>
      <c r="U13" s="453"/>
      <c r="V13" s="451">
        <v>5530</v>
      </c>
    </row>
    <row r="14" spans="1:22" s="452" customFormat="1" ht="23.25" customHeight="1">
      <c r="A14" s="447" t="s">
        <v>115</v>
      </c>
      <c r="B14" s="448"/>
      <c r="C14" s="449">
        <v>116</v>
      </c>
      <c r="D14" s="449">
        <v>92</v>
      </c>
      <c r="E14" s="449">
        <v>73</v>
      </c>
      <c r="F14" s="449">
        <v>52</v>
      </c>
      <c r="G14" s="449">
        <v>1099</v>
      </c>
      <c r="H14" s="449">
        <v>1785</v>
      </c>
      <c r="I14" s="449">
        <v>1023</v>
      </c>
      <c r="J14" s="449">
        <v>1997</v>
      </c>
      <c r="K14" s="449">
        <v>1046</v>
      </c>
      <c r="L14" s="449">
        <v>1068</v>
      </c>
      <c r="M14" s="449">
        <v>72</v>
      </c>
      <c r="N14" s="449">
        <v>102</v>
      </c>
      <c r="O14" s="449">
        <v>170</v>
      </c>
      <c r="P14" s="449">
        <v>163</v>
      </c>
      <c r="Q14" s="449">
        <v>10</v>
      </c>
      <c r="R14" s="449">
        <v>11</v>
      </c>
      <c r="S14" s="449">
        <v>0</v>
      </c>
      <c r="T14" s="449">
        <v>1</v>
      </c>
      <c r="U14" s="453"/>
      <c r="V14" s="451">
        <v>8880</v>
      </c>
    </row>
    <row r="15" spans="1:22" s="452" customFormat="1" ht="23.25" customHeight="1">
      <c r="A15" s="447" t="s">
        <v>116</v>
      </c>
      <c r="B15" s="448"/>
      <c r="C15" s="449">
        <v>454</v>
      </c>
      <c r="D15" s="449">
        <v>287</v>
      </c>
      <c r="E15" s="449">
        <v>0</v>
      </c>
      <c r="F15" s="449">
        <v>0</v>
      </c>
      <c r="G15" s="449">
        <v>1648</v>
      </c>
      <c r="H15" s="449">
        <v>3994</v>
      </c>
      <c r="I15" s="449">
        <v>3101</v>
      </c>
      <c r="J15" s="449">
        <v>9032</v>
      </c>
      <c r="K15" s="449">
        <v>1725</v>
      </c>
      <c r="L15" s="449">
        <v>2432</v>
      </c>
      <c r="M15" s="449">
        <v>0</v>
      </c>
      <c r="N15" s="449">
        <v>353</v>
      </c>
      <c r="O15" s="449">
        <v>969</v>
      </c>
      <c r="P15" s="449">
        <v>1586</v>
      </c>
      <c r="Q15" s="449">
        <v>0</v>
      </c>
      <c r="R15" s="449">
        <v>61</v>
      </c>
      <c r="S15" s="449">
        <v>0</v>
      </c>
      <c r="T15" s="449">
        <v>4</v>
      </c>
      <c r="U15" s="453"/>
      <c r="V15" s="451">
        <v>25646</v>
      </c>
    </row>
    <row r="16" spans="1:22" s="452" customFormat="1" ht="23.25" customHeight="1">
      <c r="A16" s="447" t="s">
        <v>112</v>
      </c>
      <c r="B16" s="448"/>
      <c r="C16" s="449">
        <v>180</v>
      </c>
      <c r="D16" s="449">
        <v>17</v>
      </c>
      <c r="E16" s="449">
        <v>0</v>
      </c>
      <c r="F16" s="449">
        <v>0</v>
      </c>
      <c r="G16" s="449">
        <v>310</v>
      </c>
      <c r="H16" s="449">
        <v>752</v>
      </c>
      <c r="I16" s="449">
        <v>342</v>
      </c>
      <c r="J16" s="449">
        <v>1970</v>
      </c>
      <c r="K16" s="449">
        <v>206</v>
      </c>
      <c r="L16" s="449">
        <v>466</v>
      </c>
      <c r="M16" s="449">
        <v>37</v>
      </c>
      <c r="N16" s="449">
        <v>32</v>
      </c>
      <c r="O16" s="449">
        <v>48</v>
      </c>
      <c r="P16" s="449">
        <v>110</v>
      </c>
      <c r="Q16" s="449">
        <v>0</v>
      </c>
      <c r="R16" s="449">
        <v>1</v>
      </c>
      <c r="S16" s="449">
        <v>0</v>
      </c>
      <c r="T16" s="449">
        <v>1</v>
      </c>
      <c r="U16" s="453"/>
      <c r="V16" s="451">
        <v>4472</v>
      </c>
    </row>
    <row r="17" spans="1:22" s="452" customFormat="1" ht="23.25" customHeight="1">
      <c r="A17" s="447" t="s">
        <v>113</v>
      </c>
      <c r="B17" s="448"/>
      <c r="C17" s="449">
        <v>24</v>
      </c>
      <c r="D17" s="449">
        <v>5</v>
      </c>
      <c r="E17" s="449">
        <v>0</v>
      </c>
      <c r="F17" s="449">
        <v>0</v>
      </c>
      <c r="G17" s="449">
        <v>134</v>
      </c>
      <c r="H17" s="449">
        <v>214</v>
      </c>
      <c r="I17" s="449">
        <v>272</v>
      </c>
      <c r="J17" s="449">
        <v>341</v>
      </c>
      <c r="K17" s="449">
        <v>112</v>
      </c>
      <c r="L17" s="449">
        <v>118</v>
      </c>
      <c r="M17" s="449">
        <v>0</v>
      </c>
      <c r="N17" s="449">
        <v>3</v>
      </c>
      <c r="O17" s="449">
        <v>13</v>
      </c>
      <c r="P17" s="449">
        <v>12</v>
      </c>
      <c r="Q17" s="449">
        <v>0</v>
      </c>
      <c r="R17" s="449">
        <v>1</v>
      </c>
      <c r="S17" s="449">
        <v>0</v>
      </c>
      <c r="T17" s="449">
        <v>1</v>
      </c>
      <c r="U17" s="453"/>
      <c r="V17" s="451">
        <v>1250</v>
      </c>
    </row>
    <row r="18" spans="1:22" s="452" customFormat="1" ht="23.25" customHeight="1">
      <c r="A18" s="447" t="s">
        <v>117</v>
      </c>
      <c r="B18" s="448"/>
      <c r="C18" s="449">
        <v>129</v>
      </c>
      <c r="D18" s="449">
        <v>32</v>
      </c>
      <c r="E18" s="449">
        <v>2</v>
      </c>
      <c r="F18" s="449">
        <v>8</v>
      </c>
      <c r="G18" s="449">
        <v>282</v>
      </c>
      <c r="H18" s="449">
        <v>608</v>
      </c>
      <c r="I18" s="449">
        <v>267</v>
      </c>
      <c r="J18" s="449">
        <v>1760</v>
      </c>
      <c r="K18" s="449">
        <v>335</v>
      </c>
      <c r="L18" s="449">
        <v>412</v>
      </c>
      <c r="M18" s="449">
        <v>7</v>
      </c>
      <c r="N18" s="449">
        <v>25</v>
      </c>
      <c r="O18" s="449">
        <v>58</v>
      </c>
      <c r="P18" s="449">
        <v>138</v>
      </c>
      <c r="Q18" s="449">
        <v>4</v>
      </c>
      <c r="R18" s="449">
        <v>8</v>
      </c>
      <c r="S18" s="449">
        <v>1</v>
      </c>
      <c r="T18" s="449">
        <v>1</v>
      </c>
      <c r="U18" s="453"/>
      <c r="V18" s="451">
        <v>4077</v>
      </c>
    </row>
    <row r="19" spans="1:22" s="452" customFormat="1" ht="23.25" customHeight="1">
      <c r="A19" s="447" t="s">
        <v>122</v>
      </c>
      <c r="B19" s="448"/>
      <c r="C19" s="449">
        <v>6538</v>
      </c>
      <c r="D19" s="449">
        <v>3906</v>
      </c>
      <c r="E19" s="449">
        <v>146</v>
      </c>
      <c r="F19" s="449">
        <v>128</v>
      </c>
      <c r="G19" s="449">
        <v>4263</v>
      </c>
      <c r="H19" s="449">
        <v>4197</v>
      </c>
      <c r="I19" s="449">
        <v>3803</v>
      </c>
      <c r="J19" s="449">
        <v>5346</v>
      </c>
      <c r="K19" s="449">
        <v>2439</v>
      </c>
      <c r="L19" s="449">
        <v>2220</v>
      </c>
      <c r="M19" s="449">
        <v>1097</v>
      </c>
      <c r="N19" s="449">
        <v>697</v>
      </c>
      <c r="O19" s="449">
        <v>421</v>
      </c>
      <c r="P19" s="449">
        <v>423</v>
      </c>
      <c r="Q19" s="449">
        <v>8</v>
      </c>
      <c r="R19" s="449">
        <v>12</v>
      </c>
      <c r="S19" s="449">
        <v>1</v>
      </c>
      <c r="T19" s="449">
        <v>5</v>
      </c>
      <c r="U19" s="453"/>
      <c r="V19" s="451">
        <v>35650</v>
      </c>
    </row>
    <row r="20" spans="1:22" s="452" customFormat="1" ht="23.25" customHeight="1">
      <c r="A20" s="447" t="s">
        <v>118</v>
      </c>
      <c r="B20" s="448"/>
      <c r="C20" s="449">
        <v>130</v>
      </c>
      <c r="D20" s="449">
        <v>118</v>
      </c>
      <c r="E20" s="449">
        <v>0</v>
      </c>
      <c r="F20" s="449">
        <v>0</v>
      </c>
      <c r="G20" s="449">
        <v>682</v>
      </c>
      <c r="H20" s="449">
        <v>776</v>
      </c>
      <c r="I20" s="449">
        <v>795</v>
      </c>
      <c r="J20" s="449">
        <v>1820</v>
      </c>
      <c r="K20" s="449">
        <v>1420</v>
      </c>
      <c r="L20" s="449">
        <v>707</v>
      </c>
      <c r="M20" s="449">
        <v>6</v>
      </c>
      <c r="N20" s="449">
        <v>25</v>
      </c>
      <c r="O20" s="449">
        <v>109</v>
      </c>
      <c r="P20" s="449">
        <v>93</v>
      </c>
      <c r="Q20" s="449">
        <v>2</v>
      </c>
      <c r="R20" s="449">
        <v>3</v>
      </c>
      <c r="S20" s="449">
        <v>0</v>
      </c>
      <c r="T20" s="449">
        <v>0</v>
      </c>
      <c r="U20" s="453"/>
      <c r="V20" s="451">
        <v>6686</v>
      </c>
    </row>
    <row r="21" spans="1:22" s="452" customFormat="1" ht="23.25" customHeight="1">
      <c r="A21" s="447" t="s">
        <v>119</v>
      </c>
      <c r="B21" s="448"/>
      <c r="C21" s="449">
        <v>247</v>
      </c>
      <c r="D21" s="449">
        <v>425</v>
      </c>
      <c r="E21" s="449">
        <v>29</v>
      </c>
      <c r="F21" s="449">
        <v>1</v>
      </c>
      <c r="G21" s="449">
        <v>513</v>
      </c>
      <c r="H21" s="449">
        <v>480</v>
      </c>
      <c r="I21" s="449">
        <v>446</v>
      </c>
      <c r="J21" s="449">
        <v>654</v>
      </c>
      <c r="K21" s="449">
        <v>360</v>
      </c>
      <c r="L21" s="449">
        <v>323</v>
      </c>
      <c r="M21" s="449">
        <v>103</v>
      </c>
      <c r="N21" s="449">
        <v>125</v>
      </c>
      <c r="O21" s="449">
        <v>131</v>
      </c>
      <c r="P21" s="449">
        <v>172</v>
      </c>
      <c r="Q21" s="449">
        <v>9</v>
      </c>
      <c r="R21" s="449">
        <v>12</v>
      </c>
      <c r="S21" s="449">
        <v>7</v>
      </c>
      <c r="T21" s="449">
        <v>0</v>
      </c>
      <c r="U21" s="453"/>
      <c r="V21" s="451">
        <v>4037</v>
      </c>
    </row>
    <row r="22" spans="1:22" s="452" customFormat="1" ht="23.25" customHeight="1">
      <c r="A22" s="447" t="s">
        <v>120</v>
      </c>
      <c r="B22" s="448"/>
      <c r="C22" s="449">
        <v>120</v>
      </c>
      <c r="D22" s="449">
        <v>12</v>
      </c>
      <c r="E22" s="449">
        <v>12</v>
      </c>
      <c r="F22" s="449">
        <v>0</v>
      </c>
      <c r="G22" s="449">
        <v>408</v>
      </c>
      <c r="H22" s="449">
        <v>560</v>
      </c>
      <c r="I22" s="449">
        <v>459</v>
      </c>
      <c r="J22" s="449">
        <v>1650</v>
      </c>
      <c r="K22" s="449">
        <v>916</v>
      </c>
      <c r="L22" s="449">
        <v>542</v>
      </c>
      <c r="M22" s="449">
        <v>3</v>
      </c>
      <c r="N22" s="449">
        <v>36</v>
      </c>
      <c r="O22" s="449">
        <v>93</v>
      </c>
      <c r="P22" s="449">
        <v>204</v>
      </c>
      <c r="Q22" s="449">
        <v>0</v>
      </c>
      <c r="R22" s="449">
        <v>6</v>
      </c>
      <c r="S22" s="449">
        <v>0</v>
      </c>
      <c r="T22" s="449">
        <v>1</v>
      </c>
      <c r="U22" s="453"/>
      <c r="V22" s="451">
        <v>5022</v>
      </c>
    </row>
    <row r="23" spans="1:22" s="452" customFormat="1" ht="23.25" customHeight="1">
      <c r="A23" s="447" t="s">
        <v>121</v>
      </c>
      <c r="B23" s="448"/>
      <c r="C23" s="449">
        <v>119</v>
      </c>
      <c r="D23" s="449">
        <v>411</v>
      </c>
      <c r="E23" s="449">
        <v>0</v>
      </c>
      <c r="F23" s="449">
        <v>0</v>
      </c>
      <c r="G23" s="449">
        <v>1946</v>
      </c>
      <c r="H23" s="449">
        <v>2429</v>
      </c>
      <c r="I23" s="449">
        <v>2047</v>
      </c>
      <c r="J23" s="449">
        <v>3558</v>
      </c>
      <c r="K23" s="449">
        <v>1199</v>
      </c>
      <c r="L23" s="449">
        <v>1002</v>
      </c>
      <c r="M23" s="449">
        <v>48</v>
      </c>
      <c r="N23" s="449">
        <v>129</v>
      </c>
      <c r="O23" s="449">
        <v>298</v>
      </c>
      <c r="P23" s="449">
        <v>214</v>
      </c>
      <c r="Q23" s="449">
        <v>3</v>
      </c>
      <c r="R23" s="449">
        <v>9</v>
      </c>
      <c r="S23" s="449">
        <v>0</v>
      </c>
      <c r="T23" s="449">
        <v>2</v>
      </c>
      <c r="U23" s="453"/>
      <c r="V23" s="451">
        <v>13414</v>
      </c>
    </row>
    <row r="24" spans="1:22" s="452" customFormat="1" ht="23.25" customHeight="1">
      <c r="A24" s="447" t="s">
        <v>123</v>
      </c>
      <c r="B24" s="448"/>
      <c r="C24" s="449">
        <v>291</v>
      </c>
      <c r="D24" s="449">
        <v>130</v>
      </c>
      <c r="E24" s="449">
        <v>0</v>
      </c>
      <c r="F24" s="449">
        <v>0</v>
      </c>
      <c r="G24" s="449">
        <v>1168</v>
      </c>
      <c r="H24" s="449">
        <v>1421</v>
      </c>
      <c r="I24" s="449">
        <v>1238</v>
      </c>
      <c r="J24" s="449">
        <v>1160</v>
      </c>
      <c r="K24" s="449">
        <v>500</v>
      </c>
      <c r="L24" s="449">
        <v>396</v>
      </c>
      <c r="M24" s="449">
        <v>15</v>
      </c>
      <c r="N24" s="449">
        <v>41</v>
      </c>
      <c r="O24" s="449">
        <v>121</v>
      </c>
      <c r="P24" s="449">
        <v>96</v>
      </c>
      <c r="Q24" s="449">
        <v>0</v>
      </c>
      <c r="R24" s="449">
        <v>2</v>
      </c>
      <c r="S24" s="449">
        <v>1</v>
      </c>
      <c r="T24" s="449">
        <v>2</v>
      </c>
      <c r="U24" s="453"/>
      <c r="V24" s="451">
        <v>6582</v>
      </c>
    </row>
    <row r="25" spans="1:22" s="452" customFormat="1" ht="23.25" customHeight="1">
      <c r="A25" s="447" t="s">
        <v>124</v>
      </c>
      <c r="B25" s="448"/>
      <c r="C25" s="449">
        <v>112</v>
      </c>
      <c r="D25" s="449">
        <v>95</v>
      </c>
      <c r="E25" s="449">
        <v>0</v>
      </c>
      <c r="F25" s="449">
        <v>0</v>
      </c>
      <c r="G25" s="449">
        <v>362</v>
      </c>
      <c r="H25" s="449">
        <v>597</v>
      </c>
      <c r="I25" s="449">
        <v>373</v>
      </c>
      <c r="J25" s="449">
        <v>1258</v>
      </c>
      <c r="K25" s="449">
        <v>264</v>
      </c>
      <c r="L25" s="449">
        <v>413</v>
      </c>
      <c r="M25" s="449">
        <v>98</v>
      </c>
      <c r="N25" s="449">
        <v>85</v>
      </c>
      <c r="O25" s="449">
        <v>126</v>
      </c>
      <c r="P25" s="449">
        <v>86</v>
      </c>
      <c r="Q25" s="449">
        <v>1</v>
      </c>
      <c r="R25" s="449">
        <v>1</v>
      </c>
      <c r="S25" s="449">
        <v>0</v>
      </c>
      <c r="T25" s="449">
        <v>0</v>
      </c>
      <c r="U25" s="453"/>
      <c r="V25" s="451">
        <v>3871</v>
      </c>
    </row>
    <row r="26" spans="1:22" s="452" customFormat="1" ht="23.25" customHeight="1">
      <c r="A26" s="447" t="s">
        <v>125</v>
      </c>
      <c r="B26" s="448"/>
      <c r="C26" s="449">
        <v>139</v>
      </c>
      <c r="D26" s="449">
        <v>70</v>
      </c>
      <c r="E26" s="449">
        <v>49</v>
      </c>
      <c r="F26" s="449">
        <v>34</v>
      </c>
      <c r="G26" s="449">
        <v>294</v>
      </c>
      <c r="H26" s="449">
        <v>443</v>
      </c>
      <c r="I26" s="449">
        <v>224</v>
      </c>
      <c r="J26" s="449">
        <v>894</v>
      </c>
      <c r="K26" s="449">
        <v>139</v>
      </c>
      <c r="L26" s="449">
        <v>289</v>
      </c>
      <c r="M26" s="449">
        <v>15</v>
      </c>
      <c r="N26" s="449">
        <v>10</v>
      </c>
      <c r="O26" s="449">
        <v>14</v>
      </c>
      <c r="P26" s="449">
        <v>64</v>
      </c>
      <c r="Q26" s="449">
        <v>0</v>
      </c>
      <c r="R26" s="449">
        <v>0</v>
      </c>
      <c r="S26" s="449">
        <v>0</v>
      </c>
      <c r="T26" s="449">
        <v>1</v>
      </c>
      <c r="U26" s="453"/>
      <c r="V26" s="451">
        <v>2679</v>
      </c>
    </row>
    <row r="27" spans="1:22" s="452" customFormat="1" ht="23.25" customHeight="1">
      <c r="A27" s="447" t="s">
        <v>126</v>
      </c>
      <c r="B27" s="448"/>
      <c r="C27" s="449">
        <v>149</v>
      </c>
      <c r="D27" s="449">
        <v>131</v>
      </c>
      <c r="E27" s="449">
        <v>7</v>
      </c>
      <c r="F27" s="449">
        <v>3</v>
      </c>
      <c r="G27" s="449">
        <v>723</v>
      </c>
      <c r="H27" s="449">
        <v>1300</v>
      </c>
      <c r="I27" s="449">
        <v>1329</v>
      </c>
      <c r="J27" s="449">
        <v>4224</v>
      </c>
      <c r="K27" s="449">
        <v>916</v>
      </c>
      <c r="L27" s="449">
        <v>857</v>
      </c>
      <c r="M27" s="449">
        <v>41</v>
      </c>
      <c r="N27" s="449">
        <v>227</v>
      </c>
      <c r="O27" s="449">
        <v>208</v>
      </c>
      <c r="P27" s="449">
        <v>235</v>
      </c>
      <c r="Q27" s="449">
        <v>2</v>
      </c>
      <c r="R27" s="449">
        <v>10</v>
      </c>
      <c r="S27" s="449">
        <v>0</v>
      </c>
      <c r="T27" s="449">
        <v>1</v>
      </c>
      <c r="U27" s="453"/>
      <c r="V27" s="451">
        <v>10363</v>
      </c>
    </row>
    <row r="28" spans="1:22" s="452" customFormat="1" ht="23.25" customHeight="1">
      <c r="A28" s="447" t="s">
        <v>127</v>
      </c>
      <c r="B28" s="448"/>
      <c r="C28" s="449">
        <v>321</v>
      </c>
      <c r="D28" s="449">
        <v>11</v>
      </c>
      <c r="E28" s="449">
        <v>0</v>
      </c>
      <c r="F28" s="449">
        <v>0</v>
      </c>
      <c r="G28" s="449">
        <v>698</v>
      </c>
      <c r="H28" s="449">
        <v>772</v>
      </c>
      <c r="I28" s="449">
        <v>263</v>
      </c>
      <c r="J28" s="449">
        <v>1026</v>
      </c>
      <c r="K28" s="449">
        <v>163</v>
      </c>
      <c r="L28" s="449">
        <v>343</v>
      </c>
      <c r="M28" s="449">
        <v>5</v>
      </c>
      <c r="N28" s="449">
        <v>21</v>
      </c>
      <c r="O28" s="449">
        <v>61</v>
      </c>
      <c r="P28" s="449">
        <v>159</v>
      </c>
      <c r="Q28" s="449">
        <v>1</v>
      </c>
      <c r="R28" s="449">
        <v>4</v>
      </c>
      <c r="S28" s="449">
        <v>0</v>
      </c>
      <c r="T28" s="449">
        <v>0</v>
      </c>
      <c r="U28" s="453"/>
      <c r="V28" s="451">
        <v>3848</v>
      </c>
    </row>
    <row r="29" spans="1:22" s="452" customFormat="1" ht="23.25" customHeight="1">
      <c r="A29" s="447" t="s">
        <v>128</v>
      </c>
      <c r="B29" s="448"/>
      <c r="C29" s="449">
        <v>446</v>
      </c>
      <c r="D29" s="449">
        <v>37</v>
      </c>
      <c r="E29" s="449">
        <v>0</v>
      </c>
      <c r="F29" s="449">
        <v>9</v>
      </c>
      <c r="G29" s="449">
        <v>663</v>
      </c>
      <c r="H29" s="449">
        <v>2160</v>
      </c>
      <c r="I29" s="449">
        <v>460</v>
      </c>
      <c r="J29" s="449">
        <v>2433</v>
      </c>
      <c r="K29" s="449">
        <v>179</v>
      </c>
      <c r="L29" s="449">
        <v>968</v>
      </c>
      <c r="M29" s="449">
        <v>5</v>
      </c>
      <c r="N29" s="449">
        <v>61</v>
      </c>
      <c r="O29" s="449">
        <v>99</v>
      </c>
      <c r="P29" s="449">
        <v>249</v>
      </c>
      <c r="Q29" s="449">
        <v>0</v>
      </c>
      <c r="R29" s="449">
        <v>6</v>
      </c>
      <c r="S29" s="449">
        <v>0</v>
      </c>
      <c r="T29" s="449">
        <v>1</v>
      </c>
      <c r="U29" s="453"/>
      <c r="V29" s="451">
        <v>7776</v>
      </c>
    </row>
    <row r="30" spans="1:22" s="452" customFormat="1" ht="23.25" customHeight="1">
      <c r="A30" s="447" t="s">
        <v>129</v>
      </c>
      <c r="B30" s="448"/>
      <c r="C30" s="449">
        <v>36</v>
      </c>
      <c r="D30" s="449">
        <v>311</v>
      </c>
      <c r="E30" s="449">
        <v>0</v>
      </c>
      <c r="F30" s="449">
        <v>0</v>
      </c>
      <c r="G30" s="449">
        <v>249</v>
      </c>
      <c r="H30" s="449">
        <v>389</v>
      </c>
      <c r="I30" s="449">
        <v>296</v>
      </c>
      <c r="J30" s="449">
        <v>1085</v>
      </c>
      <c r="K30" s="449">
        <v>283</v>
      </c>
      <c r="L30" s="449">
        <v>241</v>
      </c>
      <c r="M30" s="449">
        <v>2</v>
      </c>
      <c r="N30" s="449">
        <v>43</v>
      </c>
      <c r="O30" s="449">
        <v>65</v>
      </c>
      <c r="P30" s="449">
        <v>43</v>
      </c>
      <c r="Q30" s="449">
        <v>0</v>
      </c>
      <c r="R30" s="449">
        <v>0</v>
      </c>
      <c r="S30" s="449">
        <v>0</v>
      </c>
      <c r="T30" s="449">
        <v>0</v>
      </c>
      <c r="U30" s="453"/>
      <c r="V30" s="451">
        <v>3043</v>
      </c>
    </row>
    <row r="31" spans="1:22" s="452" customFormat="1" ht="23.25" customHeight="1">
      <c r="A31" s="447" t="s">
        <v>130</v>
      </c>
      <c r="B31" s="448"/>
      <c r="C31" s="449">
        <v>126</v>
      </c>
      <c r="D31" s="449">
        <v>117</v>
      </c>
      <c r="E31" s="449">
        <v>0</v>
      </c>
      <c r="F31" s="449">
        <v>0</v>
      </c>
      <c r="G31" s="449">
        <v>257</v>
      </c>
      <c r="H31" s="449">
        <v>587</v>
      </c>
      <c r="I31" s="449">
        <v>213</v>
      </c>
      <c r="J31" s="449">
        <v>1516</v>
      </c>
      <c r="K31" s="449">
        <v>106</v>
      </c>
      <c r="L31" s="449">
        <v>530</v>
      </c>
      <c r="M31" s="449">
        <v>4</v>
      </c>
      <c r="N31" s="449">
        <v>25</v>
      </c>
      <c r="O31" s="449">
        <v>36</v>
      </c>
      <c r="P31" s="449">
        <v>131</v>
      </c>
      <c r="Q31" s="449">
        <v>0</v>
      </c>
      <c r="R31" s="449">
        <v>5</v>
      </c>
      <c r="S31" s="449">
        <v>0</v>
      </c>
      <c r="T31" s="449">
        <v>2</v>
      </c>
      <c r="U31" s="454"/>
      <c r="V31" s="451">
        <v>3655</v>
      </c>
    </row>
    <row r="32" spans="1:22" s="452" customFormat="1" ht="23.25" customHeight="1">
      <c r="A32" s="447" t="s">
        <v>131</v>
      </c>
      <c r="B32" s="448"/>
      <c r="C32" s="449">
        <v>92</v>
      </c>
      <c r="D32" s="449">
        <v>5</v>
      </c>
      <c r="E32" s="449">
        <v>0</v>
      </c>
      <c r="F32" s="449">
        <v>0</v>
      </c>
      <c r="G32" s="449">
        <v>259</v>
      </c>
      <c r="H32" s="449">
        <v>580</v>
      </c>
      <c r="I32" s="449">
        <v>227</v>
      </c>
      <c r="J32" s="449">
        <v>1167</v>
      </c>
      <c r="K32" s="449">
        <v>93</v>
      </c>
      <c r="L32" s="449">
        <v>465</v>
      </c>
      <c r="M32" s="449">
        <v>0</v>
      </c>
      <c r="N32" s="449">
        <v>27</v>
      </c>
      <c r="O32" s="449">
        <v>55</v>
      </c>
      <c r="P32" s="449">
        <v>106</v>
      </c>
      <c r="Q32" s="449">
        <v>0</v>
      </c>
      <c r="R32" s="449">
        <v>2</v>
      </c>
      <c r="S32" s="449">
        <v>0</v>
      </c>
      <c r="T32" s="449">
        <v>0</v>
      </c>
      <c r="U32" s="453"/>
      <c r="V32" s="451">
        <v>3078</v>
      </c>
    </row>
    <row r="33" spans="1:22" s="452" customFormat="1" ht="23.25" customHeight="1">
      <c r="A33" s="447" t="s">
        <v>132</v>
      </c>
      <c r="B33" s="448"/>
      <c r="C33" s="449">
        <v>88</v>
      </c>
      <c r="D33" s="449">
        <v>61</v>
      </c>
      <c r="E33" s="449">
        <v>0</v>
      </c>
      <c r="F33" s="449">
        <v>0</v>
      </c>
      <c r="G33" s="449">
        <v>568</v>
      </c>
      <c r="H33" s="449">
        <v>399</v>
      </c>
      <c r="I33" s="449">
        <v>904</v>
      </c>
      <c r="J33" s="449">
        <v>975</v>
      </c>
      <c r="K33" s="449">
        <v>548</v>
      </c>
      <c r="L33" s="449">
        <v>273</v>
      </c>
      <c r="M33" s="449">
        <v>3</v>
      </c>
      <c r="N33" s="449">
        <v>7</v>
      </c>
      <c r="O33" s="449">
        <v>183</v>
      </c>
      <c r="P33" s="449">
        <v>111</v>
      </c>
      <c r="Q33" s="449">
        <v>1</v>
      </c>
      <c r="R33" s="449">
        <v>0</v>
      </c>
      <c r="S33" s="449">
        <v>0</v>
      </c>
      <c r="T33" s="449">
        <v>0</v>
      </c>
      <c r="U33" s="453"/>
      <c r="V33" s="451">
        <v>4121</v>
      </c>
    </row>
    <row r="34" spans="1:22" s="452" customFormat="1" ht="23.25" customHeight="1">
      <c r="A34" s="447" t="s">
        <v>133</v>
      </c>
      <c r="B34" s="448"/>
      <c r="C34" s="449">
        <v>279</v>
      </c>
      <c r="D34" s="449">
        <v>29</v>
      </c>
      <c r="E34" s="449">
        <v>11</v>
      </c>
      <c r="F34" s="449">
        <v>5</v>
      </c>
      <c r="G34" s="449">
        <v>780</v>
      </c>
      <c r="H34" s="449">
        <v>1227</v>
      </c>
      <c r="I34" s="449">
        <v>1852</v>
      </c>
      <c r="J34" s="449">
        <v>4011</v>
      </c>
      <c r="K34" s="449">
        <v>1182</v>
      </c>
      <c r="L34" s="449">
        <v>975</v>
      </c>
      <c r="M34" s="449">
        <v>40</v>
      </c>
      <c r="N34" s="449">
        <v>105</v>
      </c>
      <c r="O34" s="449">
        <v>182</v>
      </c>
      <c r="P34" s="449">
        <v>216</v>
      </c>
      <c r="Q34" s="449">
        <v>2</v>
      </c>
      <c r="R34" s="449">
        <v>2</v>
      </c>
      <c r="S34" s="449">
        <v>0</v>
      </c>
      <c r="T34" s="449">
        <v>1</v>
      </c>
      <c r="U34" s="453"/>
      <c r="V34" s="451">
        <v>10899</v>
      </c>
    </row>
    <row r="35" spans="1:22" s="452" customFormat="1" ht="23.25" customHeight="1">
      <c r="A35" s="447" t="s">
        <v>134</v>
      </c>
      <c r="B35" s="448"/>
      <c r="C35" s="449">
        <v>374</v>
      </c>
      <c r="D35" s="449">
        <v>384</v>
      </c>
      <c r="E35" s="449">
        <v>0</v>
      </c>
      <c r="F35" s="449">
        <v>28</v>
      </c>
      <c r="G35" s="449">
        <v>334</v>
      </c>
      <c r="H35" s="449">
        <v>805</v>
      </c>
      <c r="I35" s="449">
        <v>409</v>
      </c>
      <c r="J35" s="449">
        <v>1170</v>
      </c>
      <c r="K35" s="449">
        <v>144</v>
      </c>
      <c r="L35" s="449">
        <v>340</v>
      </c>
      <c r="M35" s="449">
        <v>5</v>
      </c>
      <c r="N35" s="449">
        <v>34</v>
      </c>
      <c r="O35" s="449">
        <v>42</v>
      </c>
      <c r="P35" s="449">
        <v>82</v>
      </c>
      <c r="Q35" s="449">
        <v>1</v>
      </c>
      <c r="R35" s="449">
        <v>1</v>
      </c>
      <c r="S35" s="449">
        <v>0</v>
      </c>
      <c r="T35" s="449">
        <v>0</v>
      </c>
      <c r="U35" s="453"/>
      <c r="V35" s="451">
        <v>4153</v>
      </c>
    </row>
    <row r="36" spans="1:22" s="452" customFormat="1" ht="23.25" customHeight="1">
      <c r="A36" s="447" t="s">
        <v>135</v>
      </c>
      <c r="B36" s="448"/>
      <c r="C36" s="449">
        <v>103</v>
      </c>
      <c r="D36" s="449">
        <v>216</v>
      </c>
      <c r="E36" s="449">
        <v>0</v>
      </c>
      <c r="F36" s="449">
        <v>0</v>
      </c>
      <c r="G36" s="449">
        <v>452</v>
      </c>
      <c r="H36" s="449">
        <v>583</v>
      </c>
      <c r="I36" s="449">
        <v>452</v>
      </c>
      <c r="J36" s="449">
        <v>1246</v>
      </c>
      <c r="K36" s="449">
        <v>486</v>
      </c>
      <c r="L36" s="449">
        <v>266</v>
      </c>
      <c r="M36" s="449">
        <v>0</v>
      </c>
      <c r="N36" s="449">
        <v>0</v>
      </c>
      <c r="O36" s="449">
        <v>95</v>
      </c>
      <c r="P36" s="449">
        <v>109</v>
      </c>
      <c r="Q36" s="449">
        <v>4</v>
      </c>
      <c r="R36" s="449">
        <v>5</v>
      </c>
      <c r="S36" s="449">
        <v>0</v>
      </c>
      <c r="T36" s="449">
        <v>0</v>
      </c>
      <c r="U36" s="453"/>
      <c r="V36" s="451">
        <v>4017</v>
      </c>
    </row>
    <row r="37" spans="1:22" s="452" customFormat="1" ht="23.25" customHeight="1">
      <c r="A37" s="447" t="s">
        <v>136</v>
      </c>
      <c r="B37" s="448"/>
      <c r="C37" s="449">
        <v>19</v>
      </c>
      <c r="D37" s="449">
        <v>193</v>
      </c>
      <c r="E37" s="449">
        <v>1</v>
      </c>
      <c r="F37" s="449">
        <v>0</v>
      </c>
      <c r="G37" s="449">
        <v>28</v>
      </c>
      <c r="H37" s="449">
        <v>86</v>
      </c>
      <c r="I37" s="449">
        <v>47</v>
      </c>
      <c r="J37" s="449">
        <v>308</v>
      </c>
      <c r="K37" s="449">
        <v>101</v>
      </c>
      <c r="L37" s="449">
        <v>185</v>
      </c>
      <c r="M37" s="449">
        <v>1</v>
      </c>
      <c r="N37" s="449">
        <v>4</v>
      </c>
      <c r="O37" s="449">
        <v>18</v>
      </c>
      <c r="P37" s="449">
        <v>31</v>
      </c>
      <c r="Q37" s="449">
        <v>1</v>
      </c>
      <c r="R37" s="449">
        <v>3</v>
      </c>
      <c r="S37" s="449">
        <v>0</v>
      </c>
      <c r="T37" s="449">
        <v>0</v>
      </c>
      <c r="U37" s="453"/>
      <c r="V37" s="451">
        <v>1026</v>
      </c>
    </row>
    <row r="38" spans="1:22" s="452" customFormat="1" ht="23.25" customHeight="1">
      <c r="A38" s="447" t="s">
        <v>137</v>
      </c>
      <c r="B38" s="448"/>
      <c r="C38" s="449">
        <v>299</v>
      </c>
      <c r="D38" s="449">
        <v>439</v>
      </c>
      <c r="E38" s="449">
        <v>33</v>
      </c>
      <c r="F38" s="449">
        <v>18</v>
      </c>
      <c r="G38" s="449">
        <v>859</v>
      </c>
      <c r="H38" s="449">
        <v>992</v>
      </c>
      <c r="I38" s="449">
        <v>974</v>
      </c>
      <c r="J38" s="449">
        <v>1173</v>
      </c>
      <c r="K38" s="449">
        <v>924</v>
      </c>
      <c r="L38" s="449">
        <v>843</v>
      </c>
      <c r="M38" s="449">
        <v>464</v>
      </c>
      <c r="N38" s="449">
        <v>300</v>
      </c>
      <c r="O38" s="449">
        <v>353</v>
      </c>
      <c r="P38" s="449">
        <v>193</v>
      </c>
      <c r="Q38" s="449">
        <v>0</v>
      </c>
      <c r="R38" s="449">
        <v>3</v>
      </c>
      <c r="S38" s="449">
        <v>0</v>
      </c>
      <c r="T38" s="449">
        <v>2</v>
      </c>
      <c r="U38" s="453"/>
      <c r="V38" s="451">
        <v>7869</v>
      </c>
    </row>
    <row r="39" spans="1:22" s="452" customFormat="1" ht="23.25" customHeight="1">
      <c r="A39" s="447" t="s">
        <v>138</v>
      </c>
      <c r="B39" s="448"/>
      <c r="C39" s="449">
        <v>69</v>
      </c>
      <c r="D39" s="449">
        <v>2</v>
      </c>
      <c r="E39" s="449">
        <v>0</v>
      </c>
      <c r="F39" s="449">
        <v>2</v>
      </c>
      <c r="G39" s="449">
        <v>232</v>
      </c>
      <c r="H39" s="449">
        <v>299</v>
      </c>
      <c r="I39" s="449">
        <v>216</v>
      </c>
      <c r="J39" s="449">
        <v>512</v>
      </c>
      <c r="K39" s="449">
        <v>77</v>
      </c>
      <c r="L39" s="449">
        <v>175</v>
      </c>
      <c r="M39" s="449">
        <v>0</v>
      </c>
      <c r="N39" s="449">
        <v>9</v>
      </c>
      <c r="O39" s="449">
        <v>23</v>
      </c>
      <c r="P39" s="449">
        <v>65</v>
      </c>
      <c r="Q39" s="449">
        <v>0</v>
      </c>
      <c r="R39" s="449">
        <v>0</v>
      </c>
      <c r="S39" s="449">
        <v>0</v>
      </c>
      <c r="T39" s="449">
        <v>0</v>
      </c>
      <c r="U39" s="453"/>
      <c r="V39" s="451">
        <v>1681</v>
      </c>
    </row>
    <row r="40" spans="1:22" s="452" customFormat="1" ht="23.25" customHeight="1">
      <c r="A40" s="447" t="s">
        <v>139</v>
      </c>
      <c r="B40" s="448"/>
      <c r="C40" s="449">
        <v>82</v>
      </c>
      <c r="D40" s="449">
        <v>195</v>
      </c>
      <c r="E40" s="449">
        <v>2</v>
      </c>
      <c r="F40" s="449">
        <v>1</v>
      </c>
      <c r="G40" s="449">
        <v>233</v>
      </c>
      <c r="H40" s="449">
        <v>249</v>
      </c>
      <c r="I40" s="449">
        <v>322</v>
      </c>
      <c r="J40" s="449">
        <v>449</v>
      </c>
      <c r="K40" s="449">
        <v>233</v>
      </c>
      <c r="L40" s="449">
        <v>189</v>
      </c>
      <c r="M40" s="449">
        <v>103</v>
      </c>
      <c r="N40" s="449">
        <v>106</v>
      </c>
      <c r="O40" s="449">
        <v>93</v>
      </c>
      <c r="P40" s="449">
        <v>73</v>
      </c>
      <c r="Q40" s="449">
        <v>0</v>
      </c>
      <c r="R40" s="449">
        <v>1</v>
      </c>
      <c r="S40" s="449">
        <v>0</v>
      </c>
      <c r="T40" s="449">
        <v>0</v>
      </c>
      <c r="U40" s="453"/>
      <c r="V40" s="451">
        <v>2331</v>
      </c>
    </row>
    <row r="41" spans="1:22" ht="8.1" customHeight="1">
      <c r="A41" s="455"/>
      <c r="B41" s="455"/>
      <c r="C41" s="456"/>
      <c r="D41" s="457"/>
      <c r="E41" s="458"/>
      <c r="F41" s="458"/>
      <c r="G41" s="458"/>
      <c r="H41" s="458"/>
      <c r="I41" s="458"/>
      <c r="J41" s="458"/>
      <c r="K41" s="458"/>
      <c r="L41" s="459"/>
      <c r="M41" s="459"/>
      <c r="N41" s="459"/>
      <c r="O41" s="459"/>
      <c r="P41" s="460"/>
      <c r="Q41" s="460"/>
      <c r="R41" s="460"/>
      <c r="S41" s="459"/>
      <c r="T41" s="459"/>
      <c r="U41" s="461"/>
      <c r="V41" s="462"/>
    </row>
    <row r="42" spans="1:22" s="452" customFormat="1" ht="27" customHeight="1">
      <c r="A42" s="463" t="s">
        <v>527</v>
      </c>
      <c r="B42" s="448"/>
      <c r="C42" s="464">
        <v>12164</v>
      </c>
      <c r="D42" s="464">
        <v>8641</v>
      </c>
      <c r="E42" s="464">
        <v>365</v>
      </c>
      <c r="F42" s="464">
        <v>290</v>
      </c>
      <c r="G42" s="464">
        <v>21624</v>
      </c>
      <c r="H42" s="464">
        <v>32313</v>
      </c>
      <c r="I42" s="464">
        <v>25832</v>
      </c>
      <c r="J42" s="464">
        <v>59303</v>
      </c>
      <c r="K42" s="464">
        <v>18302</v>
      </c>
      <c r="L42" s="464">
        <v>18936</v>
      </c>
      <c r="M42" s="464">
        <v>2261</v>
      </c>
      <c r="N42" s="464">
        <v>2936</v>
      </c>
      <c r="O42" s="464">
        <v>4479</v>
      </c>
      <c r="P42" s="464">
        <v>5768</v>
      </c>
      <c r="Q42" s="464">
        <v>65</v>
      </c>
      <c r="R42" s="464">
        <v>216</v>
      </c>
      <c r="S42" s="464">
        <v>10</v>
      </c>
      <c r="T42" s="464">
        <v>31</v>
      </c>
      <c r="U42" s="453"/>
      <c r="V42" s="464">
        <v>213536</v>
      </c>
    </row>
    <row r="43" spans="1:22" ht="8.1" customHeight="1">
      <c r="A43" s="455"/>
      <c r="B43" s="455"/>
      <c r="C43" s="465"/>
      <c r="D43" s="465"/>
      <c r="E43" s="465"/>
      <c r="F43" s="465"/>
      <c r="G43" s="461"/>
      <c r="H43" s="461"/>
      <c r="I43" s="461"/>
      <c r="J43" s="461"/>
      <c r="K43" s="461"/>
      <c r="L43" s="461"/>
      <c r="M43" s="461"/>
      <c r="N43" s="461"/>
      <c r="O43" s="461"/>
      <c r="P43" s="461"/>
      <c r="Q43" s="461"/>
      <c r="R43" s="461"/>
      <c r="S43" s="461"/>
      <c r="T43" s="461"/>
      <c r="U43" s="461"/>
      <c r="V43" s="462"/>
    </row>
    <row r="44" spans="1:22" s="452" customFormat="1" ht="23.25" customHeight="1">
      <c r="A44" s="447" t="s">
        <v>140</v>
      </c>
      <c r="B44" s="443"/>
      <c r="C44" s="449">
        <v>3</v>
      </c>
      <c r="D44" s="449">
        <v>6</v>
      </c>
      <c r="E44" s="449">
        <v>0</v>
      </c>
      <c r="F44" s="449">
        <v>0</v>
      </c>
      <c r="G44" s="449">
        <v>18</v>
      </c>
      <c r="H44" s="449">
        <v>38</v>
      </c>
      <c r="I44" s="449">
        <v>43</v>
      </c>
      <c r="J44" s="449">
        <v>185</v>
      </c>
      <c r="K44" s="449">
        <v>73</v>
      </c>
      <c r="L44" s="449">
        <v>97</v>
      </c>
      <c r="M44" s="449">
        <v>3</v>
      </c>
      <c r="N44" s="449">
        <v>9</v>
      </c>
      <c r="O44" s="449">
        <v>32</v>
      </c>
      <c r="P44" s="449">
        <v>41</v>
      </c>
      <c r="Q44" s="449">
        <v>1</v>
      </c>
      <c r="R44" s="449">
        <v>7</v>
      </c>
      <c r="S44" s="449">
        <v>1</v>
      </c>
      <c r="T44" s="449">
        <v>1</v>
      </c>
      <c r="U44" s="466"/>
      <c r="V44" s="451">
        <v>558</v>
      </c>
    </row>
    <row r="45" spans="1:22" s="452" customFormat="1" ht="23.25" customHeight="1">
      <c r="A45" s="447" t="s">
        <v>141</v>
      </c>
      <c r="B45" s="443"/>
      <c r="C45" s="449">
        <v>4</v>
      </c>
      <c r="D45" s="449">
        <v>5</v>
      </c>
      <c r="E45" s="449">
        <v>0</v>
      </c>
      <c r="F45" s="449">
        <v>0</v>
      </c>
      <c r="G45" s="449">
        <v>187</v>
      </c>
      <c r="H45" s="449">
        <v>245</v>
      </c>
      <c r="I45" s="449">
        <v>116</v>
      </c>
      <c r="J45" s="449">
        <v>745</v>
      </c>
      <c r="K45" s="449">
        <v>255</v>
      </c>
      <c r="L45" s="449">
        <v>449</v>
      </c>
      <c r="M45" s="449">
        <v>0</v>
      </c>
      <c r="N45" s="449">
        <v>7</v>
      </c>
      <c r="O45" s="449">
        <v>56</v>
      </c>
      <c r="P45" s="449">
        <v>64</v>
      </c>
      <c r="Q45" s="449">
        <v>0</v>
      </c>
      <c r="R45" s="449">
        <v>2</v>
      </c>
      <c r="S45" s="449">
        <v>0</v>
      </c>
      <c r="T45" s="449">
        <v>0</v>
      </c>
      <c r="U45" s="466"/>
      <c r="V45" s="451">
        <v>2135</v>
      </c>
    </row>
    <row r="46" spans="1:22" s="452" customFormat="1" ht="23.25" customHeight="1">
      <c r="A46" s="447" t="s">
        <v>142</v>
      </c>
      <c r="B46" s="443"/>
      <c r="C46" s="449">
        <v>20</v>
      </c>
      <c r="D46" s="449">
        <v>31</v>
      </c>
      <c r="E46" s="449">
        <v>0</v>
      </c>
      <c r="F46" s="449">
        <v>0</v>
      </c>
      <c r="G46" s="449">
        <v>115</v>
      </c>
      <c r="H46" s="449">
        <v>260</v>
      </c>
      <c r="I46" s="449">
        <v>182</v>
      </c>
      <c r="J46" s="449">
        <v>682</v>
      </c>
      <c r="K46" s="449">
        <v>237</v>
      </c>
      <c r="L46" s="449">
        <v>171</v>
      </c>
      <c r="M46" s="449">
        <v>1</v>
      </c>
      <c r="N46" s="449">
        <v>6</v>
      </c>
      <c r="O46" s="449">
        <v>59</v>
      </c>
      <c r="P46" s="449">
        <v>46</v>
      </c>
      <c r="Q46" s="449">
        <v>1</v>
      </c>
      <c r="R46" s="449">
        <v>0</v>
      </c>
      <c r="S46" s="449">
        <v>0</v>
      </c>
      <c r="T46" s="449">
        <v>1</v>
      </c>
      <c r="U46" s="466"/>
      <c r="V46" s="451">
        <v>1812</v>
      </c>
    </row>
    <row r="47" spans="1:22" s="452" customFormat="1" ht="23.25" customHeight="1">
      <c r="A47" s="447" t="s">
        <v>143</v>
      </c>
      <c r="B47" s="443"/>
      <c r="C47" s="449">
        <v>0</v>
      </c>
      <c r="D47" s="449">
        <v>0</v>
      </c>
      <c r="E47" s="449">
        <v>0</v>
      </c>
      <c r="F47" s="449">
        <v>0</v>
      </c>
      <c r="G47" s="449">
        <v>0</v>
      </c>
      <c r="H47" s="449">
        <v>0</v>
      </c>
      <c r="I47" s="449">
        <v>4</v>
      </c>
      <c r="J47" s="449">
        <v>8</v>
      </c>
      <c r="K47" s="449">
        <v>37</v>
      </c>
      <c r="L47" s="449">
        <v>38</v>
      </c>
      <c r="M47" s="449">
        <v>0</v>
      </c>
      <c r="N47" s="449">
        <v>1</v>
      </c>
      <c r="O47" s="449">
        <v>34</v>
      </c>
      <c r="P47" s="449">
        <v>6</v>
      </c>
      <c r="Q47" s="449">
        <v>0</v>
      </c>
      <c r="R47" s="449">
        <v>0</v>
      </c>
      <c r="S47" s="449">
        <v>0</v>
      </c>
      <c r="T47" s="449">
        <v>0</v>
      </c>
      <c r="U47" s="466"/>
      <c r="V47" s="451">
        <v>128</v>
      </c>
    </row>
    <row r="48" spans="1:22" s="452" customFormat="1" ht="23.25" customHeight="1">
      <c r="A48" s="447" t="s">
        <v>144</v>
      </c>
      <c r="B48" s="443"/>
      <c r="C48" s="449">
        <v>2</v>
      </c>
      <c r="D48" s="449">
        <v>1</v>
      </c>
      <c r="E48" s="449">
        <v>0</v>
      </c>
      <c r="F48" s="449">
        <v>0</v>
      </c>
      <c r="G48" s="449">
        <v>25</v>
      </c>
      <c r="H48" s="449">
        <v>52</v>
      </c>
      <c r="I48" s="449">
        <v>24</v>
      </c>
      <c r="J48" s="449">
        <v>179</v>
      </c>
      <c r="K48" s="449">
        <v>169</v>
      </c>
      <c r="L48" s="449">
        <v>67</v>
      </c>
      <c r="M48" s="449">
        <v>0</v>
      </c>
      <c r="N48" s="449">
        <v>0</v>
      </c>
      <c r="O48" s="449">
        <v>28</v>
      </c>
      <c r="P48" s="449">
        <v>11</v>
      </c>
      <c r="Q48" s="449">
        <v>0</v>
      </c>
      <c r="R48" s="449">
        <v>1</v>
      </c>
      <c r="S48" s="449">
        <v>0</v>
      </c>
      <c r="T48" s="449">
        <v>0</v>
      </c>
      <c r="U48" s="466"/>
      <c r="V48" s="451">
        <v>559</v>
      </c>
    </row>
    <row r="49" spans="1:22" s="452" customFormat="1" ht="23.25" customHeight="1">
      <c r="A49" s="447" t="s">
        <v>145</v>
      </c>
      <c r="B49" s="443"/>
      <c r="C49" s="449">
        <v>14</v>
      </c>
      <c r="D49" s="449">
        <v>24</v>
      </c>
      <c r="E49" s="449">
        <v>0</v>
      </c>
      <c r="F49" s="449">
        <v>0</v>
      </c>
      <c r="G49" s="449">
        <v>80</v>
      </c>
      <c r="H49" s="449">
        <v>222</v>
      </c>
      <c r="I49" s="449">
        <v>198</v>
      </c>
      <c r="J49" s="449">
        <v>836</v>
      </c>
      <c r="K49" s="449">
        <v>311</v>
      </c>
      <c r="L49" s="449">
        <v>198</v>
      </c>
      <c r="M49" s="449">
        <v>5</v>
      </c>
      <c r="N49" s="449">
        <v>17</v>
      </c>
      <c r="O49" s="449">
        <v>79</v>
      </c>
      <c r="P49" s="449">
        <v>26</v>
      </c>
      <c r="Q49" s="449">
        <v>1</v>
      </c>
      <c r="R49" s="449">
        <v>0</v>
      </c>
      <c r="S49" s="449">
        <v>0</v>
      </c>
      <c r="T49" s="449">
        <v>0</v>
      </c>
      <c r="U49" s="466"/>
      <c r="V49" s="451">
        <v>2011</v>
      </c>
    </row>
    <row r="50" spans="1:22" s="452" customFormat="1" ht="23.25" customHeight="1">
      <c r="A50" s="447" t="s">
        <v>146</v>
      </c>
      <c r="B50" s="443"/>
      <c r="C50" s="449">
        <v>9</v>
      </c>
      <c r="D50" s="449">
        <v>9</v>
      </c>
      <c r="E50" s="449">
        <v>0</v>
      </c>
      <c r="F50" s="449">
        <v>0</v>
      </c>
      <c r="G50" s="449">
        <v>129</v>
      </c>
      <c r="H50" s="449">
        <v>239</v>
      </c>
      <c r="I50" s="449">
        <v>230</v>
      </c>
      <c r="J50" s="449">
        <v>915</v>
      </c>
      <c r="K50" s="449">
        <v>189</v>
      </c>
      <c r="L50" s="449">
        <v>101</v>
      </c>
      <c r="M50" s="449">
        <v>1</v>
      </c>
      <c r="N50" s="449">
        <v>12</v>
      </c>
      <c r="O50" s="449">
        <v>42</v>
      </c>
      <c r="P50" s="449">
        <v>55</v>
      </c>
      <c r="Q50" s="449">
        <v>1</v>
      </c>
      <c r="R50" s="449">
        <v>2</v>
      </c>
      <c r="S50" s="449">
        <v>0</v>
      </c>
      <c r="T50" s="449">
        <v>0</v>
      </c>
      <c r="U50" s="466"/>
      <c r="V50" s="451">
        <v>1934</v>
      </c>
    </row>
    <row r="51" spans="1:22" s="452" customFormat="1" ht="23.25" customHeight="1">
      <c r="A51" s="447" t="s">
        <v>147</v>
      </c>
      <c r="B51" s="443"/>
      <c r="C51" s="449">
        <v>29</v>
      </c>
      <c r="D51" s="449">
        <v>257</v>
      </c>
      <c r="E51" s="449">
        <v>0</v>
      </c>
      <c r="F51" s="449">
        <v>0</v>
      </c>
      <c r="G51" s="449">
        <v>121</v>
      </c>
      <c r="H51" s="449">
        <v>302</v>
      </c>
      <c r="I51" s="449">
        <v>178</v>
      </c>
      <c r="J51" s="449">
        <v>807</v>
      </c>
      <c r="K51" s="449">
        <v>206</v>
      </c>
      <c r="L51" s="449">
        <v>209</v>
      </c>
      <c r="M51" s="449">
        <v>2</v>
      </c>
      <c r="N51" s="449">
        <v>35</v>
      </c>
      <c r="O51" s="449">
        <v>65</v>
      </c>
      <c r="P51" s="449">
        <v>57</v>
      </c>
      <c r="Q51" s="449">
        <v>0</v>
      </c>
      <c r="R51" s="449">
        <v>5</v>
      </c>
      <c r="S51" s="449">
        <v>0</v>
      </c>
      <c r="T51" s="449">
        <v>1</v>
      </c>
      <c r="U51" s="466"/>
      <c r="V51" s="451">
        <v>2274</v>
      </c>
    </row>
    <row r="52" spans="1:22" s="452" customFormat="1" ht="23.25" customHeight="1">
      <c r="A52" s="447" t="s">
        <v>148</v>
      </c>
      <c r="B52" s="443"/>
      <c r="C52" s="449">
        <v>7</v>
      </c>
      <c r="D52" s="449">
        <v>18</v>
      </c>
      <c r="E52" s="449">
        <v>0</v>
      </c>
      <c r="F52" s="449">
        <v>0</v>
      </c>
      <c r="G52" s="449">
        <v>148</v>
      </c>
      <c r="H52" s="449">
        <v>291</v>
      </c>
      <c r="I52" s="449">
        <v>239</v>
      </c>
      <c r="J52" s="449">
        <v>758</v>
      </c>
      <c r="K52" s="449">
        <v>267</v>
      </c>
      <c r="L52" s="449">
        <v>211</v>
      </c>
      <c r="M52" s="449">
        <v>8</v>
      </c>
      <c r="N52" s="449">
        <v>17</v>
      </c>
      <c r="O52" s="449">
        <v>79</v>
      </c>
      <c r="P52" s="449">
        <v>61</v>
      </c>
      <c r="Q52" s="449">
        <v>1</v>
      </c>
      <c r="R52" s="449">
        <v>5</v>
      </c>
      <c r="S52" s="449">
        <v>0</v>
      </c>
      <c r="T52" s="449">
        <v>1</v>
      </c>
      <c r="U52" s="466"/>
      <c r="V52" s="451">
        <v>2111</v>
      </c>
    </row>
    <row r="53" spans="1:22" s="452" customFormat="1" ht="23.25" customHeight="1">
      <c r="A53" s="447" t="s">
        <v>149</v>
      </c>
      <c r="B53" s="443"/>
      <c r="C53" s="449">
        <v>38</v>
      </c>
      <c r="D53" s="449">
        <v>204</v>
      </c>
      <c r="E53" s="449">
        <v>0</v>
      </c>
      <c r="F53" s="449">
        <v>0</v>
      </c>
      <c r="G53" s="449">
        <v>0</v>
      </c>
      <c r="H53" s="449">
        <v>553</v>
      </c>
      <c r="I53" s="449">
        <v>0</v>
      </c>
      <c r="J53" s="449">
        <v>926</v>
      </c>
      <c r="K53" s="449">
        <v>0</v>
      </c>
      <c r="L53" s="449">
        <v>277</v>
      </c>
      <c r="M53" s="449">
        <v>0</v>
      </c>
      <c r="N53" s="449">
        <v>18</v>
      </c>
      <c r="O53" s="449">
        <v>0</v>
      </c>
      <c r="P53" s="449">
        <v>32</v>
      </c>
      <c r="Q53" s="449">
        <v>0</v>
      </c>
      <c r="R53" s="449">
        <v>6</v>
      </c>
      <c r="S53" s="449">
        <v>0</v>
      </c>
      <c r="T53" s="449">
        <v>0</v>
      </c>
      <c r="U53" s="466"/>
      <c r="V53" s="451">
        <v>2054</v>
      </c>
    </row>
    <row r="54" spans="1:22" s="452" customFormat="1" ht="23.25" customHeight="1">
      <c r="A54" s="447" t="s">
        <v>150</v>
      </c>
      <c r="B54" s="443"/>
      <c r="C54" s="449">
        <v>9</v>
      </c>
      <c r="D54" s="449">
        <v>7</v>
      </c>
      <c r="E54" s="449">
        <v>0</v>
      </c>
      <c r="F54" s="449">
        <v>0</v>
      </c>
      <c r="G54" s="449">
        <v>37</v>
      </c>
      <c r="H54" s="449">
        <v>101</v>
      </c>
      <c r="I54" s="449">
        <v>96</v>
      </c>
      <c r="J54" s="449">
        <v>492</v>
      </c>
      <c r="K54" s="449">
        <v>191</v>
      </c>
      <c r="L54" s="449">
        <v>134</v>
      </c>
      <c r="M54" s="449">
        <v>2</v>
      </c>
      <c r="N54" s="449">
        <v>24</v>
      </c>
      <c r="O54" s="449">
        <v>50</v>
      </c>
      <c r="P54" s="449">
        <v>58</v>
      </c>
      <c r="Q54" s="449">
        <v>4</v>
      </c>
      <c r="R54" s="449">
        <v>6</v>
      </c>
      <c r="S54" s="449">
        <v>0</v>
      </c>
      <c r="T54" s="449">
        <v>1</v>
      </c>
      <c r="U54" s="466"/>
      <c r="V54" s="451">
        <v>1212</v>
      </c>
    </row>
    <row r="55" spans="1:22" s="452" customFormat="1" ht="23.25" customHeight="1">
      <c r="A55" s="447" t="s">
        <v>151</v>
      </c>
      <c r="B55" s="443"/>
      <c r="C55" s="449">
        <v>0</v>
      </c>
      <c r="D55" s="449">
        <v>347</v>
      </c>
      <c r="E55" s="449">
        <v>0</v>
      </c>
      <c r="F55" s="449">
        <v>0</v>
      </c>
      <c r="G55" s="449">
        <v>69</v>
      </c>
      <c r="H55" s="449">
        <v>179</v>
      </c>
      <c r="I55" s="449">
        <v>127</v>
      </c>
      <c r="J55" s="449">
        <v>443</v>
      </c>
      <c r="K55" s="449">
        <v>65</v>
      </c>
      <c r="L55" s="449">
        <v>6</v>
      </c>
      <c r="M55" s="449">
        <v>0</v>
      </c>
      <c r="N55" s="449">
        <v>5</v>
      </c>
      <c r="O55" s="449">
        <v>17</v>
      </c>
      <c r="P55" s="449">
        <v>49</v>
      </c>
      <c r="Q55" s="449">
        <v>0</v>
      </c>
      <c r="R55" s="449">
        <v>0</v>
      </c>
      <c r="S55" s="449">
        <v>0</v>
      </c>
      <c r="T55" s="449">
        <v>0</v>
      </c>
      <c r="U55" s="466"/>
      <c r="V55" s="451">
        <v>1307</v>
      </c>
    </row>
    <row r="56" spans="1:22" s="452" customFormat="1" ht="23.25" customHeight="1">
      <c r="A56" s="447" t="s">
        <v>152</v>
      </c>
      <c r="B56" s="443"/>
      <c r="C56" s="449">
        <v>0</v>
      </c>
      <c r="D56" s="449">
        <v>37</v>
      </c>
      <c r="E56" s="449">
        <v>0</v>
      </c>
      <c r="F56" s="449">
        <v>0</v>
      </c>
      <c r="G56" s="449">
        <v>171</v>
      </c>
      <c r="H56" s="449">
        <v>281</v>
      </c>
      <c r="I56" s="449">
        <v>256</v>
      </c>
      <c r="J56" s="449">
        <v>759</v>
      </c>
      <c r="K56" s="449">
        <v>156</v>
      </c>
      <c r="L56" s="449">
        <v>236</v>
      </c>
      <c r="M56" s="449">
        <v>32</v>
      </c>
      <c r="N56" s="449">
        <v>27</v>
      </c>
      <c r="O56" s="449">
        <v>69</v>
      </c>
      <c r="P56" s="449">
        <v>49</v>
      </c>
      <c r="Q56" s="449">
        <v>0</v>
      </c>
      <c r="R56" s="449">
        <v>3</v>
      </c>
      <c r="S56" s="449">
        <v>0</v>
      </c>
      <c r="T56" s="449">
        <v>0</v>
      </c>
      <c r="U56" s="466"/>
      <c r="V56" s="451">
        <v>2076</v>
      </c>
    </row>
    <row r="57" spans="1:22" s="452" customFormat="1" ht="23.25" customHeight="1">
      <c r="A57" s="447" t="s">
        <v>153</v>
      </c>
      <c r="B57" s="443"/>
      <c r="C57" s="449">
        <v>0</v>
      </c>
      <c r="D57" s="449">
        <v>8</v>
      </c>
      <c r="E57" s="449">
        <v>0</v>
      </c>
      <c r="F57" s="449">
        <v>0</v>
      </c>
      <c r="G57" s="449">
        <v>24</v>
      </c>
      <c r="H57" s="449">
        <v>20</v>
      </c>
      <c r="I57" s="449">
        <v>9</v>
      </c>
      <c r="J57" s="449">
        <v>39</v>
      </c>
      <c r="K57" s="449">
        <v>9</v>
      </c>
      <c r="L57" s="449">
        <v>11</v>
      </c>
      <c r="M57" s="449">
        <v>1</v>
      </c>
      <c r="N57" s="449">
        <v>1</v>
      </c>
      <c r="O57" s="449">
        <v>4</v>
      </c>
      <c r="P57" s="449">
        <v>3</v>
      </c>
      <c r="Q57" s="449">
        <v>0</v>
      </c>
      <c r="R57" s="449">
        <v>0</v>
      </c>
      <c r="S57" s="449">
        <v>0</v>
      </c>
      <c r="T57" s="449">
        <v>0</v>
      </c>
      <c r="U57" s="466"/>
      <c r="V57" s="451">
        <v>129</v>
      </c>
    </row>
    <row r="58" spans="1:22" ht="8.1" customHeight="1">
      <c r="A58" s="455"/>
      <c r="B58" s="455"/>
      <c r="C58" s="465"/>
      <c r="D58" s="465"/>
      <c r="E58" s="465"/>
      <c r="F58" s="465"/>
      <c r="G58" s="461"/>
      <c r="H58" s="461"/>
      <c r="I58" s="461"/>
      <c r="J58" s="461"/>
      <c r="K58" s="461"/>
      <c r="L58" s="461"/>
      <c r="M58" s="461"/>
      <c r="N58" s="461"/>
      <c r="O58" s="461"/>
      <c r="P58" s="461"/>
      <c r="Q58" s="461"/>
      <c r="R58" s="461"/>
      <c r="S58" s="461"/>
      <c r="T58" s="461"/>
      <c r="U58" s="461"/>
      <c r="V58" s="462"/>
    </row>
    <row r="59" spans="1:22" s="452" customFormat="1" ht="23.25" customHeight="1">
      <c r="A59" s="463" t="s">
        <v>527</v>
      </c>
      <c r="B59" s="448"/>
      <c r="C59" s="464">
        <v>135</v>
      </c>
      <c r="D59" s="464">
        <v>954</v>
      </c>
      <c r="E59" s="464">
        <v>0</v>
      </c>
      <c r="F59" s="464">
        <v>0</v>
      </c>
      <c r="G59" s="464">
        <v>1124</v>
      </c>
      <c r="H59" s="464">
        <v>2783</v>
      </c>
      <c r="I59" s="464">
        <v>1702</v>
      </c>
      <c r="J59" s="464">
        <v>7774</v>
      </c>
      <c r="K59" s="464">
        <v>2165</v>
      </c>
      <c r="L59" s="464">
        <v>2205</v>
      </c>
      <c r="M59" s="464">
        <v>55</v>
      </c>
      <c r="N59" s="464">
        <v>179</v>
      </c>
      <c r="O59" s="464">
        <v>614</v>
      </c>
      <c r="P59" s="464">
        <v>558</v>
      </c>
      <c r="Q59" s="464">
        <v>9</v>
      </c>
      <c r="R59" s="464">
        <v>37</v>
      </c>
      <c r="S59" s="464">
        <v>1</v>
      </c>
      <c r="T59" s="464">
        <v>5</v>
      </c>
      <c r="U59" s="453"/>
      <c r="V59" s="464">
        <v>20300</v>
      </c>
    </row>
    <row r="60" spans="1:22" ht="8.1" customHeight="1">
      <c r="A60" s="455"/>
      <c r="B60" s="455"/>
      <c r="C60" s="465"/>
      <c r="D60" s="465"/>
      <c r="E60" s="465"/>
      <c r="F60" s="465"/>
      <c r="G60" s="461"/>
      <c r="H60" s="461"/>
      <c r="I60" s="461"/>
      <c r="J60" s="461"/>
      <c r="K60" s="461"/>
      <c r="L60" s="461"/>
      <c r="M60" s="461"/>
      <c r="N60" s="461"/>
      <c r="O60" s="461"/>
      <c r="P60" s="461"/>
      <c r="Q60" s="461"/>
      <c r="R60" s="461"/>
      <c r="S60" s="461"/>
      <c r="T60" s="461"/>
      <c r="U60" s="461"/>
      <c r="V60" s="462"/>
    </row>
    <row r="61" spans="1:22" s="452" customFormat="1" ht="31.5" customHeight="1">
      <c r="A61" s="463" t="s">
        <v>104</v>
      </c>
      <c r="B61" s="448"/>
      <c r="C61" s="464">
        <v>12299</v>
      </c>
      <c r="D61" s="464">
        <v>9595</v>
      </c>
      <c r="E61" s="464">
        <v>365</v>
      </c>
      <c r="F61" s="464">
        <v>290</v>
      </c>
      <c r="G61" s="464">
        <v>22748</v>
      </c>
      <c r="H61" s="464">
        <v>35096</v>
      </c>
      <c r="I61" s="464">
        <v>27534</v>
      </c>
      <c r="J61" s="464">
        <v>67077</v>
      </c>
      <c r="K61" s="464">
        <v>20467</v>
      </c>
      <c r="L61" s="464">
        <v>21141</v>
      </c>
      <c r="M61" s="464">
        <v>2316</v>
      </c>
      <c r="N61" s="464">
        <v>3115</v>
      </c>
      <c r="O61" s="464">
        <v>5093</v>
      </c>
      <c r="P61" s="464">
        <v>6326</v>
      </c>
      <c r="Q61" s="464">
        <v>74</v>
      </c>
      <c r="R61" s="464">
        <v>253</v>
      </c>
      <c r="S61" s="464">
        <v>11</v>
      </c>
      <c r="T61" s="464">
        <v>36</v>
      </c>
      <c r="U61" s="453"/>
      <c r="V61" s="464">
        <v>233836</v>
      </c>
    </row>
    <row r="62" spans="1:22" ht="7.5" customHeight="1">
      <c r="A62" s="455"/>
    </row>
    <row r="63" spans="1:22" ht="19.149999999999999" customHeight="1">
      <c r="A63" s="467" t="s">
        <v>716</v>
      </c>
    </row>
    <row r="64" spans="1:22" ht="19.149999999999999" customHeight="1">
      <c r="A64" s="467" t="str">
        <f>CONCATENATE("Elaboró: SSPC, Prevención y Readaptación Social; Ciudad de México, " &amp; LOWER(NextMes) &amp; " de " &amp;  CAnio &amp; ".")</f>
        <v>Elaboró: SSPC, Prevención y Readaptación Social; Ciudad de México, diciembre de 2023.</v>
      </c>
    </row>
    <row r="65" spans="1:1" ht="14.1" customHeight="1">
      <c r="A65" s="468"/>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fitToWidth="0" fitToHeight="0"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568F-A5C3-4CF8-B574-59089F262EF5}">
  <sheetPr>
    <pageSetUpPr fitToPage="1"/>
  </sheetPr>
  <dimension ref="A1:Q67"/>
  <sheetViews>
    <sheetView view="pageBreakPreview" zoomScale="85" zoomScaleNormal="100" zoomScaleSheetLayoutView="85" workbookViewId="0">
      <selection activeCell="D54" sqref="D54"/>
    </sheetView>
  </sheetViews>
  <sheetFormatPr baseColWidth="10" defaultColWidth="11.42578125" defaultRowHeight="15"/>
  <cols>
    <col min="1" max="1" width="55.7109375" style="470" customWidth="1"/>
    <col min="2" max="2" width="1.7109375" style="470" customWidth="1"/>
    <col min="3" max="8" width="14.7109375" style="470" customWidth="1"/>
    <col min="9" max="9" width="1.7109375" style="470" customWidth="1"/>
    <col min="10" max="15" width="14.7109375" style="470" customWidth="1"/>
    <col min="16" max="16" width="1.7109375" style="470" customWidth="1"/>
    <col min="17" max="17" width="14.7109375" style="470" customWidth="1"/>
    <col min="18" max="16384" width="11.42578125" style="470"/>
  </cols>
  <sheetData>
    <row r="1" spans="1:17" ht="9.75" customHeight="1">
      <c r="A1" s="469" t="s">
        <v>62</v>
      </c>
    </row>
    <row r="2" spans="1:17" ht="53.25" customHeight="1">
      <c r="A2" s="682" t="s">
        <v>717</v>
      </c>
      <c r="B2" s="682"/>
      <c r="C2" s="682"/>
      <c r="D2" s="682"/>
      <c r="E2" s="682"/>
      <c r="F2" s="682"/>
      <c r="G2" s="682"/>
      <c r="H2" s="682"/>
      <c r="I2" s="682"/>
      <c r="J2" s="682"/>
      <c r="K2" s="682"/>
      <c r="L2" s="682"/>
      <c r="M2" s="682"/>
      <c r="N2" s="682"/>
      <c r="O2" s="682"/>
      <c r="P2" s="682"/>
      <c r="Q2" s="682"/>
    </row>
    <row r="3" spans="1:17" ht="20.100000000000001" customHeight="1">
      <c r="A3" s="683" t="str">
        <f>UPPER('[1]TOTAL CF Y EF'!P4&amp; " "&amp; '[1]TOTAL CF Y EF'!P3)</f>
        <v>NOVIEMBRE 2023</v>
      </c>
      <c r="B3" s="683"/>
      <c r="C3" s="683"/>
      <c r="D3" s="683"/>
      <c r="E3" s="683"/>
      <c r="F3" s="683"/>
      <c r="G3" s="683"/>
      <c r="H3" s="683"/>
      <c r="I3" s="683"/>
      <c r="J3" s="683"/>
      <c r="K3" s="683"/>
      <c r="L3" s="683"/>
      <c r="M3" s="683"/>
      <c r="N3" s="683"/>
      <c r="O3" s="683"/>
      <c r="P3" s="683"/>
      <c r="Q3" s="683"/>
    </row>
    <row r="4" spans="1:17" ht="6" customHeight="1">
      <c r="A4" s="471"/>
    </row>
    <row r="5" spans="1:17" ht="15.75" customHeight="1">
      <c r="A5" s="684" t="s">
        <v>100</v>
      </c>
      <c r="B5" s="472"/>
      <c r="C5" s="685" t="s">
        <v>101</v>
      </c>
      <c r="D5" s="685"/>
      <c r="E5" s="685"/>
      <c r="F5" s="685"/>
      <c r="G5" s="685"/>
      <c r="H5" s="685"/>
      <c r="I5" s="472"/>
      <c r="J5" s="685" t="s">
        <v>102</v>
      </c>
      <c r="K5" s="685"/>
      <c r="L5" s="685"/>
      <c r="M5" s="685"/>
      <c r="N5" s="685"/>
      <c r="O5" s="685"/>
      <c r="P5" s="686"/>
      <c r="Q5" s="684" t="s">
        <v>83</v>
      </c>
    </row>
    <row r="6" spans="1:17" ht="15.75" customHeight="1">
      <c r="A6" s="684"/>
      <c r="B6" s="472"/>
      <c r="C6" s="687" t="s">
        <v>157</v>
      </c>
      <c r="D6" s="688"/>
      <c r="E6" s="687" t="s">
        <v>158</v>
      </c>
      <c r="F6" s="688"/>
      <c r="G6" s="685" t="s">
        <v>107</v>
      </c>
      <c r="H6" s="685" t="s">
        <v>48</v>
      </c>
      <c r="I6" s="472"/>
      <c r="J6" s="689" t="s">
        <v>157</v>
      </c>
      <c r="K6" s="689"/>
      <c r="L6" s="687" t="s">
        <v>158</v>
      </c>
      <c r="M6" s="688"/>
      <c r="N6" s="685" t="s">
        <v>107</v>
      </c>
      <c r="O6" s="685" t="s">
        <v>48</v>
      </c>
      <c r="P6" s="686"/>
      <c r="Q6" s="684"/>
    </row>
    <row r="7" spans="1:17" ht="15.75" customHeight="1">
      <c r="A7" s="684"/>
      <c r="B7" s="472"/>
      <c r="C7" s="473" t="s">
        <v>105</v>
      </c>
      <c r="D7" s="473" t="s">
        <v>106</v>
      </c>
      <c r="E7" s="473" t="s">
        <v>105</v>
      </c>
      <c r="F7" s="473" t="s">
        <v>106</v>
      </c>
      <c r="G7" s="685"/>
      <c r="H7" s="685"/>
      <c r="I7" s="472"/>
      <c r="J7" s="473" t="s">
        <v>105</v>
      </c>
      <c r="K7" s="473" t="s">
        <v>106</v>
      </c>
      <c r="L7" s="473" t="s">
        <v>105</v>
      </c>
      <c r="M7" s="473" t="s">
        <v>106</v>
      </c>
      <c r="N7" s="685"/>
      <c r="O7" s="685"/>
      <c r="P7" s="686"/>
      <c r="Q7" s="684"/>
    </row>
    <row r="8" spans="1:17" ht="8.1" customHeight="1">
      <c r="A8" s="471"/>
      <c r="B8" s="471"/>
      <c r="C8" s="471"/>
      <c r="D8" s="471"/>
      <c r="E8" s="471"/>
      <c r="F8" s="471"/>
      <c r="G8" s="471"/>
      <c r="H8" s="471"/>
      <c r="I8" s="471"/>
      <c r="J8" s="471"/>
      <c r="K8" s="471"/>
      <c r="L8" s="471"/>
      <c r="M8" s="471"/>
      <c r="N8" s="471"/>
      <c r="O8" s="471"/>
      <c r="P8" s="471"/>
      <c r="Q8" s="471"/>
    </row>
    <row r="9" spans="1:17" ht="17.100000000000001" customHeight="1">
      <c r="A9" s="474" t="s">
        <v>108</v>
      </c>
      <c r="B9" s="475"/>
      <c r="C9" s="476">
        <v>497</v>
      </c>
      <c r="D9" s="476">
        <v>47</v>
      </c>
      <c r="E9" s="476">
        <v>1230</v>
      </c>
      <c r="F9" s="476">
        <v>65</v>
      </c>
      <c r="G9" s="477">
        <v>1839</v>
      </c>
      <c r="H9" s="591">
        <f>G9/Q9*100</f>
        <v>89.098837209302332</v>
      </c>
      <c r="I9" s="478"/>
      <c r="J9" s="476">
        <v>101</v>
      </c>
      <c r="K9" s="476">
        <v>13</v>
      </c>
      <c r="L9" s="476">
        <v>99</v>
      </c>
      <c r="M9" s="476">
        <v>12</v>
      </c>
      <c r="N9" s="477">
        <v>225</v>
      </c>
      <c r="O9" s="591">
        <v>10.901162790697674</v>
      </c>
      <c r="P9" s="479"/>
      <c r="Q9" s="477">
        <v>2064</v>
      </c>
    </row>
    <row r="10" spans="1:17" ht="17.100000000000001" customHeight="1">
      <c r="A10" s="474" t="s">
        <v>109</v>
      </c>
      <c r="B10" s="475"/>
      <c r="C10" s="476">
        <v>4989</v>
      </c>
      <c r="D10" s="476">
        <v>237</v>
      </c>
      <c r="E10" s="476">
        <v>5677</v>
      </c>
      <c r="F10" s="476">
        <v>205</v>
      </c>
      <c r="G10" s="477">
        <v>11108</v>
      </c>
      <c r="H10" s="591">
        <v>81.929488125092192</v>
      </c>
      <c r="I10" s="478"/>
      <c r="J10" s="476">
        <v>1407</v>
      </c>
      <c r="K10" s="476">
        <v>120</v>
      </c>
      <c r="L10" s="476">
        <v>843</v>
      </c>
      <c r="M10" s="476">
        <v>80</v>
      </c>
      <c r="N10" s="477">
        <v>2450</v>
      </c>
      <c r="O10" s="591">
        <v>18.070511874907805</v>
      </c>
      <c r="P10" s="479"/>
      <c r="Q10" s="477">
        <v>13558</v>
      </c>
    </row>
    <row r="11" spans="1:17" ht="17.100000000000001" customHeight="1">
      <c r="A11" s="474" t="s">
        <v>110</v>
      </c>
      <c r="B11" s="475"/>
      <c r="C11" s="476">
        <v>434</v>
      </c>
      <c r="D11" s="476">
        <v>13</v>
      </c>
      <c r="E11" s="476">
        <v>666</v>
      </c>
      <c r="F11" s="476">
        <v>13</v>
      </c>
      <c r="G11" s="477">
        <v>1126</v>
      </c>
      <c r="H11" s="591">
        <v>90.007993605115914</v>
      </c>
      <c r="I11" s="478"/>
      <c r="J11" s="476">
        <v>45</v>
      </c>
      <c r="K11" s="476">
        <v>6</v>
      </c>
      <c r="L11" s="476">
        <v>70</v>
      </c>
      <c r="M11" s="476">
        <v>4</v>
      </c>
      <c r="N11" s="477">
        <v>125</v>
      </c>
      <c r="O11" s="591">
        <v>9.9920063948840934</v>
      </c>
      <c r="P11" s="479"/>
      <c r="Q11" s="477">
        <v>1251</v>
      </c>
    </row>
    <row r="12" spans="1:17" ht="17.100000000000001" customHeight="1">
      <c r="A12" s="474" t="s">
        <v>111</v>
      </c>
      <c r="B12" s="475"/>
      <c r="C12" s="476">
        <v>188</v>
      </c>
      <c r="D12" s="476">
        <v>9</v>
      </c>
      <c r="E12" s="476">
        <v>727</v>
      </c>
      <c r="F12" s="476">
        <v>15</v>
      </c>
      <c r="G12" s="477">
        <v>939</v>
      </c>
      <c r="H12" s="591">
        <v>93.247269116186686</v>
      </c>
      <c r="I12" s="478"/>
      <c r="J12" s="476">
        <v>23</v>
      </c>
      <c r="K12" s="476">
        <v>3</v>
      </c>
      <c r="L12" s="476">
        <v>39</v>
      </c>
      <c r="M12" s="476">
        <v>3</v>
      </c>
      <c r="N12" s="477">
        <v>68</v>
      </c>
      <c r="O12" s="591">
        <v>6.7527308838133067</v>
      </c>
      <c r="P12" s="479"/>
      <c r="Q12" s="477">
        <v>1007</v>
      </c>
    </row>
    <row r="13" spans="1:17" ht="17.100000000000001" customHeight="1">
      <c r="A13" s="474" t="s">
        <v>114</v>
      </c>
      <c r="B13" s="475"/>
      <c r="C13" s="476">
        <v>2319</v>
      </c>
      <c r="D13" s="476">
        <v>173</v>
      </c>
      <c r="E13" s="476">
        <v>2709</v>
      </c>
      <c r="F13" s="476">
        <v>84</v>
      </c>
      <c r="G13" s="477">
        <v>5285</v>
      </c>
      <c r="H13" s="591">
        <v>95.569620253164558</v>
      </c>
      <c r="I13" s="478"/>
      <c r="J13" s="476">
        <v>73</v>
      </c>
      <c r="K13" s="476">
        <v>2</v>
      </c>
      <c r="L13" s="476">
        <v>156</v>
      </c>
      <c r="M13" s="476">
        <v>14</v>
      </c>
      <c r="N13" s="477">
        <v>245</v>
      </c>
      <c r="O13" s="591">
        <v>4.4303797468354427</v>
      </c>
      <c r="P13" s="479"/>
      <c r="Q13" s="477">
        <v>5530</v>
      </c>
    </row>
    <row r="14" spans="1:17" ht="17.100000000000001" customHeight="1">
      <c r="A14" s="474" t="s">
        <v>115</v>
      </c>
      <c r="B14" s="475"/>
      <c r="C14" s="476">
        <v>2423</v>
      </c>
      <c r="D14" s="476">
        <v>147</v>
      </c>
      <c r="E14" s="476">
        <v>4869</v>
      </c>
      <c r="F14" s="476">
        <v>201</v>
      </c>
      <c r="G14" s="477">
        <v>7640</v>
      </c>
      <c r="H14" s="591">
        <v>86.036036036036037</v>
      </c>
      <c r="I14" s="478"/>
      <c r="J14" s="476">
        <v>465</v>
      </c>
      <c r="K14" s="476">
        <v>67</v>
      </c>
      <c r="L14" s="476">
        <v>633</v>
      </c>
      <c r="M14" s="476">
        <v>75</v>
      </c>
      <c r="N14" s="477">
        <v>1240</v>
      </c>
      <c r="O14" s="591">
        <v>13.963963963963964</v>
      </c>
      <c r="P14" s="479"/>
      <c r="Q14" s="477">
        <v>8880</v>
      </c>
    </row>
    <row r="15" spans="1:17" ht="17.100000000000001" customHeight="1">
      <c r="A15" s="474" t="s">
        <v>116</v>
      </c>
      <c r="B15" s="475"/>
      <c r="C15" s="476">
        <v>5598</v>
      </c>
      <c r="D15" s="476">
        <v>557</v>
      </c>
      <c r="E15" s="476">
        <v>16021</v>
      </c>
      <c r="F15" s="476">
        <v>794</v>
      </c>
      <c r="G15" s="477">
        <v>22970</v>
      </c>
      <c r="H15" s="591">
        <v>89.565624268891838</v>
      </c>
      <c r="I15" s="478"/>
      <c r="J15" s="476">
        <v>453</v>
      </c>
      <c r="K15" s="476">
        <v>73</v>
      </c>
      <c r="L15" s="476">
        <v>2044</v>
      </c>
      <c r="M15" s="476">
        <v>106</v>
      </c>
      <c r="N15" s="477">
        <v>2676</v>
      </c>
      <c r="O15" s="591">
        <v>10.434375731108165</v>
      </c>
      <c r="P15" s="479"/>
      <c r="Q15" s="477">
        <v>25646</v>
      </c>
    </row>
    <row r="16" spans="1:17" ht="17.100000000000001" customHeight="1">
      <c r="A16" s="474" t="s">
        <v>112</v>
      </c>
      <c r="B16" s="475"/>
      <c r="C16" s="476">
        <v>2119</v>
      </c>
      <c r="D16" s="476">
        <v>110</v>
      </c>
      <c r="E16" s="476">
        <v>2105</v>
      </c>
      <c r="F16" s="476">
        <v>111</v>
      </c>
      <c r="G16" s="477">
        <v>4445</v>
      </c>
      <c r="H16" s="591">
        <v>99.396243291592128</v>
      </c>
      <c r="I16" s="478"/>
      <c r="J16" s="476">
        <v>8</v>
      </c>
      <c r="K16" s="476">
        <v>1</v>
      </c>
      <c r="L16" s="476">
        <v>14</v>
      </c>
      <c r="M16" s="476">
        <v>4</v>
      </c>
      <c r="N16" s="477">
        <v>27</v>
      </c>
      <c r="O16" s="591">
        <v>0.60375670840787121</v>
      </c>
      <c r="P16" s="479"/>
      <c r="Q16" s="477">
        <v>4472</v>
      </c>
    </row>
    <row r="17" spans="1:17" ht="17.100000000000001" customHeight="1">
      <c r="A17" s="474" t="s">
        <v>113</v>
      </c>
      <c r="B17" s="475"/>
      <c r="C17" s="476">
        <v>295</v>
      </c>
      <c r="D17" s="476">
        <v>11</v>
      </c>
      <c r="E17" s="476">
        <v>520</v>
      </c>
      <c r="F17" s="476">
        <v>16</v>
      </c>
      <c r="G17" s="477">
        <v>842</v>
      </c>
      <c r="H17" s="591">
        <v>67.36</v>
      </c>
      <c r="I17" s="478"/>
      <c r="J17" s="476">
        <v>132</v>
      </c>
      <c r="K17" s="476">
        <v>10</v>
      </c>
      <c r="L17" s="476">
        <v>253</v>
      </c>
      <c r="M17" s="476">
        <v>13</v>
      </c>
      <c r="N17" s="477">
        <v>408</v>
      </c>
      <c r="O17" s="591">
        <v>32.64</v>
      </c>
      <c r="P17" s="479"/>
      <c r="Q17" s="477">
        <v>1250</v>
      </c>
    </row>
    <row r="18" spans="1:17" ht="17.100000000000001" customHeight="1">
      <c r="A18" s="474" t="s">
        <v>117</v>
      </c>
      <c r="B18" s="475"/>
      <c r="C18" s="476">
        <v>1434</v>
      </c>
      <c r="D18" s="476">
        <v>122</v>
      </c>
      <c r="E18" s="476">
        <v>2344</v>
      </c>
      <c r="F18" s="476">
        <v>135</v>
      </c>
      <c r="G18" s="477">
        <v>4035</v>
      </c>
      <c r="H18" s="591">
        <v>98.969830757910231</v>
      </c>
      <c r="I18" s="478"/>
      <c r="J18" s="476">
        <v>4</v>
      </c>
      <c r="K18" s="476">
        <v>0</v>
      </c>
      <c r="L18" s="476">
        <v>36</v>
      </c>
      <c r="M18" s="476">
        <v>2</v>
      </c>
      <c r="N18" s="477">
        <v>42</v>
      </c>
      <c r="O18" s="591">
        <v>1.0301692420897719</v>
      </c>
      <c r="P18" s="479"/>
      <c r="Q18" s="477">
        <v>4077</v>
      </c>
    </row>
    <row r="19" spans="1:17" ht="17.100000000000001" customHeight="1">
      <c r="A19" s="474" t="s">
        <v>122</v>
      </c>
      <c r="B19" s="475"/>
      <c r="C19" s="476">
        <v>7180</v>
      </c>
      <c r="D19" s="476">
        <v>691</v>
      </c>
      <c r="E19" s="476">
        <v>24970</v>
      </c>
      <c r="F19" s="476">
        <v>1436</v>
      </c>
      <c r="G19" s="477">
        <v>34277</v>
      </c>
      <c r="H19" s="591">
        <v>96.14866760168303</v>
      </c>
      <c r="I19" s="478"/>
      <c r="J19" s="476">
        <v>687</v>
      </c>
      <c r="K19" s="476">
        <v>102</v>
      </c>
      <c r="L19" s="476">
        <v>534</v>
      </c>
      <c r="M19" s="476">
        <v>50</v>
      </c>
      <c r="N19" s="477">
        <v>1373</v>
      </c>
      <c r="O19" s="591">
        <v>3.8513323983169707</v>
      </c>
      <c r="P19" s="479"/>
      <c r="Q19" s="477">
        <v>35650</v>
      </c>
    </row>
    <row r="20" spans="1:17" ht="17.100000000000001" customHeight="1">
      <c r="A20" s="474" t="s">
        <v>118</v>
      </c>
      <c r="B20" s="475"/>
      <c r="C20" s="476">
        <v>2343</v>
      </c>
      <c r="D20" s="476">
        <v>142</v>
      </c>
      <c r="E20" s="476">
        <v>3763</v>
      </c>
      <c r="F20" s="476">
        <v>146</v>
      </c>
      <c r="G20" s="477">
        <v>6394</v>
      </c>
      <c r="H20" s="591">
        <v>95.632665270714924</v>
      </c>
      <c r="I20" s="478"/>
      <c r="J20" s="476">
        <v>91</v>
      </c>
      <c r="K20" s="476">
        <v>28</v>
      </c>
      <c r="L20" s="476">
        <v>149</v>
      </c>
      <c r="M20" s="476">
        <v>24</v>
      </c>
      <c r="N20" s="477">
        <v>292</v>
      </c>
      <c r="O20" s="591">
        <v>4.3673347292850737</v>
      </c>
      <c r="P20" s="479"/>
      <c r="Q20" s="477">
        <v>6686</v>
      </c>
    </row>
    <row r="21" spans="1:17" ht="17.100000000000001" customHeight="1">
      <c r="A21" s="474" t="s">
        <v>119</v>
      </c>
      <c r="B21" s="475"/>
      <c r="C21" s="476">
        <v>1107</v>
      </c>
      <c r="D21" s="476">
        <v>96</v>
      </c>
      <c r="E21" s="476">
        <v>2027</v>
      </c>
      <c r="F21" s="476">
        <v>86</v>
      </c>
      <c r="G21" s="477">
        <v>3316</v>
      </c>
      <c r="H21" s="591">
        <v>82.140203121129545</v>
      </c>
      <c r="I21" s="478"/>
      <c r="J21" s="476">
        <v>233</v>
      </c>
      <c r="K21" s="476">
        <v>17</v>
      </c>
      <c r="L21" s="476">
        <v>458</v>
      </c>
      <c r="M21" s="476">
        <v>13</v>
      </c>
      <c r="N21" s="477">
        <v>721</v>
      </c>
      <c r="O21" s="591">
        <v>17.859796878870448</v>
      </c>
      <c r="P21" s="479"/>
      <c r="Q21" s="477">
        <v>4037</v>
      </c>
    </row>
    <row r="22" spans="1:17" ht="17.100000000000001" customHeight="1">
      <c r="A22" s="474" t="s">
        <v>120</v>
      </c>
      <c r="B22" s="475"/>
      <c r="C22" s="476">
        <v>1390</v>
      </c>
      <c r="D22" s="476">
        <v>135</v>
      </c>
      <c r="E22" s="476">
        <v>2932</v>
      </c>
      <c r="F22" s="476">
        <v>214</v>
      </c>
      <c r="G22" s="477">
        <v>4671</v>
      </c>
      <c r="H22" s="591">
        <v>93.010752688172047</v>
      </c>
      <c r="I22" s="478"/>
      <c r="J22" s="476">
        <v>154</v>
      </c>
      <c r="K22" s="476">
        <v>23</v>
      </c>
      <c r="L22" s="476">
        <v>162</v>
      </c>
      <c r="M22" s="476">
        <v>12</v>
      </c>
      <c r="N22" s="477">
        <v>351</v>
      </c>
      <c r="O22" s="591">
        <v>6.989247311827957</v>
      </c>
      <c r="P22" s="479"/>
      <c r="Q22" s="477">
        <v>5022</v>
      </c>
    </row>
    <row r="23" spans="1:17" ht="17.100000000000001" customHeight="1">
      <c r="A23" s="474" t="s">
        <v>121</v>
      </c>
      <c r="B23" s="475"/>
      <c r="C23" s="476">
        <v>6125</v>
      </c>
      <c r="D23" s="476">
        <v>350</v>
      </c>
      <c r="E23" s="476">
        <v>5029</v>
      </c>
      <c r="F23" s="476">
        <v>211</v>
      </c>
      <c r="G23" s="477">
        <v>11715</v>
      </c>
      <c r="H23" s="591">
        <v>87.334128522439244</v>
      </c>
      <c r="I23" s="478"/>
      <c r="J23" s="476">
        <v>901</v>
      </c>
      <c r="K23" s="476">
        <v>44</v>
      </c>
      <c r="L23" s="476">
        <v>724</v>
      </c>
      <c r="M23" s="476">
        <v>30</v>
      </c>
      <c r="N23" s="477">
        <v>1699</v>
      </c>
      <c r="O23" s="591">
        <v>12.665871477560758</v>
      </c>
      <c r="P23" s="479"/>
      <c r="Q23" s="477">
        <v>13414</v>
      </c>
    </row>
    <row r="24" spans="1:17" ht="17.100000000000001" customHeight="1">
      <c r="A24" s="474" t="s">
        <v>123</v>
      </c>
      <c r="B24" s="475"/>
      <c r="C24" s="476">
        <v>2203</v>
      </c>
      <c r="D24" s="476">
        <v>188</v>
      </c>
      <c r="E24" s="476">
        <v>2624</v>
      </c>
      <c r="F24" s="476">
        <v>95</v>
      </c>
      <c r="G24" s="477">
        <v>5110</v>
      </c>
      <c r="H24" s="591">
        <v>77.635976906715285</v>
      </c>
      <c r="I24" s="478"/>
      <c r="J24" s="476">
        <v>843</v>
      </c>
      <c r="K24" s="476">
        <v>67</v>
      </c>
      <c r="L24" s="476">
        <v>557</v>
      </c>
      <c r="M24" s="476">
        <v>5</v>
      </c>
      <c r="N24" s="477">
        <v>1472</v>
      </c>
      <c r="O24" s="591">
        <v>22.364023093284715</v>
      </c>
      <c r="P24" s="479"/>
      <c r="Q24" s="477">
        <v>6582</v>
      </c>
    </row>
    <row r="25" spans="1:17" ht="17.100000000000001" customHeight="1">
      <c r="A25" s="474" t="s">
        <v>124</v>
      </c>
      <c r="B25" s="475"/>
      <c r="C25" s="476">
        <v>966</v>
      </c>
      <c r="D25" s="476">
        <v>71</v>
      </c>
      <c r="E25" s="476">
        <v>2342</v>
      </c>
      <c r="F25" s="476">
        <v>154</v>
      </c>
      <c r="G25" s="477">
        <v>3533</v>
      </c>
      <c r="H25" s="591">
        <v>91.268406096615863</v>
      </c>
      <c r="I25" s="478"/>
      <c r="J25" s="476">
        <v>136</v>
      </c>
      <c r="K25" s="476">
        <v>7</v>
      </c>
      <c r="L25" s="476">
        <v>193</v>
      </c>
      <c r="M25" s="476">
        <v>2</v>
      </c>
      <c r="N25" s="477">
        <v>338</v>
      </c>
      <c r="O25" s="591">
        <v>8.7315939033841392</v>
      </c>
      <c r="P25" s="479"/>
      <c r="Q25" s="477">
        <v>3871</v>
      </c>
    </row>
    <row r="26" spans="1:17" ht="17.100000000000001" customHeight="1">
      <c r="A26" s="474" t="s">
        <v>125</v>
      </c>
      <c r="B26" s="475"/>
      <c r="C26" s="476">
        <v>1248</v>
      </c>
      <c r="D26" s="476">
        <v>76</v>
      </c>
      <c r="E26" s="476">
        <v>1230</v>
      </c>
      <c r="F26" s="476">
        <v>80</v>
      </c>
      <c r="G26" s="477">
        <v>2634</v>
      </c>
      <c r="H26" s="591">
        <v>98.320268756998885</v>
      </c>
      <c r="I26" s="478"/>
      <c r="J26" s="476">
        <v>20</v>
      </c>
      <c r="K26" s="476">
        <v>4</v>
      </c>
      <c r="L26" s="476">
        <v>20</v>
      </c>
      <c r="M26" s="476">
        <v>1</v>
      </c>
      <c r="N26" s="477">
        <v>45</v>
      </c>
      <c r="O26" s="591">
        <v>1.6797312430011198</v>
      </c>
      <c r="P26" s="479"/>
      <c r="Q26" s="477">
        <v>2679</v>
      </c>
    </row>
    <row r="27" spans="1:17" ht="17.100000000000001" customHeight="1">
      <c r="A27" s="474" t="s">
        <v>126</v>
      </c>
      <c r="B27" s="475"/>
      <c r="C27" s="476">
        <v>3554</v>
      </c>
      <c r="D27" s="476">
        <v>264</v>
      </c>
      <c r="E27" s="476">
        <v>5584</v>
      </c>
      <c r="F27" s="476">
        <v>249</v>
      </c>
      <c r="G27" s="477">
        <v>9651</v>
      </c>
      <c r="H27" s="591">
        <v>93.129402682620864</v>
      </c>
      <c r="I27" s="478"/>
      <c r="J27" s="476">
        <v>315</v>
      </c>
      <c r="K27" s="476">
        <v>27</v>
      </c>
      <c r="L27" s="476">
        <v>358</v>
      </c>
      <c r="M27" s="476">
        <v>12</v>
      </c>
      <c r="N27" s="477">
        <v>712</v>
      </c>
      <c r="O27" s="591">
        <v>6.8705973173791373</v>
      </c>
      <c r="P27" s="479"/>
      <c r="Q27" s="477">
        <v>10363</v>
      </c>
    </row>
    <row r="28" spans="1:17" ht="17.100000000000001" customHeight="1">
      <c r="A28" s="474" t="s">
        <v>127</v>
      </c>
      <c r="B28" s="475"/>
      <c r="C28" s="476">
        <v>1848</v>
      </c>
      <c r="D28" s="476">
        <v>95</v>
      </c>
      <c r="E28" s="476">
        <v>1775</v>
      </c>
      <c r="F28" s="476">
        <v>51</v>
      </c>
      <c r="G28" s="477">
        <v>3769</v>
      </c>
      <c r="H28" s="591">
        <v>97.946985446985451</v>
      </c>
      <c r="I28" s="478"/>
      <c r="J28" s="476">
        <v>15</v>
      </c>
      <c r="K28" s="476">
        <v>16</v>
      </c>
      <c r="L28" s="476">
        <v>37</v>
      </c>
      <c r="M28" s="476">
        <v>11</v>
      </c>
      <c r="N28" s="477">
        <v>79</v>
      </c>
      <c r="O28" s="591">
        <v>2.0530145530145529</v>
      </c>
      <c r="P28" s="479"/>
      <c r="Q28" s="477">
        <v>3848</v>
      </c>
    </row>
    <row r="29" spans="1:17" ht="17.100000000000001" customHeight="1">
      <c r="A29" s="474" t="s">
        <v>128</v>
      </c>
      <c r="B29" s="475"/>
      <c r="C29" s="476">
        <v>3752</v>
      </c>
      <c r="D29" s="476">
        <v>338</v>
      </c>
      <c r="E29" s="476">
        <v>2879</v>
      </c>
      <c r="F29" s="476">
        <v>197</v>
      </c>
      <c r="G29" s="477">
        <v>7166</v>
      </c>
      <c r="H29" s="591">
        <v>92.155349794238688</v>
      </c>
      <c r="I29" s="478"/>
      <c r="J29" s="476">
        <v>167</v>
      </c>
      <c r="K29" s="476">
        <v>13</v>
      </c>
      <c r="L29" s="476">
        <v>408</v>
      </c>
      <c r="M29" s="476">
        <v>22</v>
      </c>
      <c r="N29" s="477">
        <v>610</v>
      </c>
      <c r="O29" s="591">
        <v>7.844650205761317</v>
      </c>
      <c r="P29" s="479"/>
      <c r="Q29" s="477">
        <v>7776</v>
      </c>
    </row>
    <row r="30" spans="1:17" ht="17.100000000000001" customHeight="1">
      <c r="A30" s="474" t="s">
        <v>129</v>
      </c>
      <c r="B30" s="475"/>
      <c r="C30" s="476">
        <v>777</v>
      </c>
      <c r="D30" s="476">
        <v>53</v>
      </c>
      <c r="E30" s="476">
        <v>1912</v>
      </c>
      <c r="F30" s="476">
        <v>113</v>
      </c>
      <c r="G30" s="477">
        <v>2855</v>
      </c>
      <c r="H30" s="591">
        <v>93.821886296418015</v>
      </c>
      <c r="I30" s="478"/>
      <c r="J30" s="476">
        <v>37</v>
      </c>
      <c r="K30" s="476">
        <v>4</v>
      </c>
      <c r="L30" s="476">
        <v>143</v>
      </c>
      <c r="M30" s="476">
        <v>4</v>
      </c>
      <c r="N30" s="477">
        <v>188</v>
      </c>
      <c r="O30" s="591">
        <v>6.1781137035819915</v>
      </c>
      <c r="P30" s="479"/>
      <c r="Q30" s="477">
        <v>3043</v>
      </c>
    </row>
    <row r="31" spans="1:17" ht="17.100000000000001" customHeight="1">
      <c r="A31" s="474" t="s">
        <v>130</v>
      </c>
      <c r="B31" s="475"/>
      <c r="C31" s="476">
        <v>2116</v>
      </c>
      <c r="D31" s="476">
        <v>146</v>
      </c>
      <c r="E31" s="476">
        <v>1053</v>
      </c>
      <c r="F31" s="476">
        <v>29</v>
      </c>
      <c r="G31" s="477">
        <v>3344</v>
      </c>
      <c r="H31" s="591">
        <v>91.491108071135429</v>
      </c>
      <c r="I31" s="478"/>
      <c r="J31" s="476">
        <v>100</v>
      </c>
      <c r="K31" s="476">
        <v>5</v>
      </c>
      <c r="L31" s="476">
        <v>196</v>
      </c>
      <c r="M31" s="476">
        <v>10</v>
      </c>
      <c r="N31" s="477">
        <v>311</v>
      </c>
      <c r="O31" s="591">
        <v>8.5088919288645695</v>
      </c>
      <c r="P31" s="479"/>
      <c r="Q31" s="477">
        <v>3655</v>
      </c>
    </row>
    <row r="32" spans="1:17" ht="17.100000000000001" customHeight="1">
      <c r="A32" s="474" t="s">
        <v>131</v>
      </c>
      <c r="B32" s="475"/>
      <c r="C32" s="476">
        <v>1886</v>
      </c>
      <c r="D32" s="476">
        <v>116</v>
      </c>
      <c r="E32" s="476">
        <v>839</v>
      </c>
      <c r="F32" s="476">
        <v>33</v>
      </c>
      <c r="G32" s="477">
        <v>2874</v>
      </c>
      <c r="H32" s="591">
        <v>93.372319688109158</v>
      </c>
      <c r="I32" s="478"/>
      <c r="J32" s="476">
        <v>77</v>
      </c>
      <c r="K32" s="476">
        <v>6</v>
      </c>
      <c r="L32" s="476">
        <v>117</v>
      </c>
      <c r="M32" s="476">
        <v>4</v>
      </c>
      <c r="N32" s="477">
        <v>204</v>
      </c>
      <c r="O32" s="591">
        <v>6.6276803118908383</v>
      </c>
      <c r="P32" s="479"/>
      <c r="Q32" s="477">
        <v>3078</v>
      </c>
    </row>
    <row r="33" spans="1:17" ht="17.100000000000001" customHeight="1">
      <c r="A33" s="474" t="s">
        <v>132</v>
      </c>
      <c r="B33" s="475"/>
      <c r="C33" s="476">
        <v>1075</v>
      </c>
      <c r="D33" s="476">
        <v>38</v>
      </c>
      <c r="E33" s="476">
        <v>2291</v>
      </c>
      <c r="F33" s="476">
        <v>70</v>
      </c>
      <c r="G33" s="477">
        <v>3474</v>
      </c>
      <c r="H33" s="591">
        <v>84.299927202135407</v>
      </c>
      <c r="I33" s="478"/>
      <c r="J33" s="476">
        <v>270</v>
      </c>
      <c r="K33" s="476">
        <v>10</v>
      </c>
      <c r="L33" s="476">
        <v>340</v>
      </c>
      <c r="M33" s="476">
        <v>27</v>
      </c>
      <c r="N33" s="477">
        <v>647</v>
      </c>
      <c r="O33" s="591">
        <v>15.700072797864596</v>
      </c>
      <c r="P33" s="479"/>
      <c r="Q33" s="477">
        <v>4121</v>
      </c>
    </row>
    <row r="34" spans="1:17" ht="17.100000000000001" customHeight="1">
      <c r="A34" s="474" t="s">
        <v>133</v>
      </c>
      <c r="B34" s="475"/>
      <c r="C34" s="476">
        <v>3320</v>
      </c>
      <c r="D34" s="476">
        <v>234</v>
      </c>
      <c r="E34" s="476">
        <v>6838</v>
      </c>
      <c r="F34" s="476">
        <v>266</v>
      </c>
      <c r="G34" s="477">
        <v>10658</v>
      </c>
      <c r="H34" s="591">
        <v>97.78878796219837</v>
      </c>
      <c r="I34" s="478"/>
      <c r="J34" s="476">
        <v>35</v>
      </c>
      <c r="K34" s="476">
        <v>29</v>
      </c>
      <c r="L34" s="476">
        <v>112</v>
      </c>
      <c r="M34" s="476">
        <v>65</v>
      </c>
      <c r="N34" s="477">
        <v>241</v>
      </c>
      <c r="O34" s="591">
        <v>2.2112120378016331</v>
      </c>
      <c r="P34" s="479"/>
      <c r="Q34" s="477">
        <v>10899</v>
      </c>
    </row>
    <row r="35" spans="1:17" ht="17.100000000000001" customHeight="1">
      <c r="A35" s="474" t="s">
        <v>134</v>
      </c>
      <c r="B35" s="475"/>
      <c r="C35" s="476">
        <v>1126</v>
      </c>
      <c r="D35" s="476">
        <v>74</v>
      </c>
      <c r="E35" s="476">
        <v>2799</v>
      </c>
      <c r="F35" s="476">
        <v>100</v>
      </c>
      <c r="G35" s="477">
        <v>4099</v>
      </c>
      <c r="H35" s="591">
        <v>98.69973513123044</v>
      </c>
      <c r="I35" s="478"/>
      <c r="J35" s="476">
        <v>31</v>
      </c>
      <c r="K35" s="476">
        <v>1</v>
      </c>
      <c r="L35" s="476">
        <v>22</v>
      </c>
      <c r="M35" s="476">
        <v>0</v>
      </c>
      <c r="N35" s="477">
        <v>54</v>
      </c>
      <c r="O35" s="591">
        <v>1.3002648687695642</v>
      </c>
      <c r="P35" s="479"/>
      <c r="Q35" s="477">
        <v>4153</v>
      </c>
    </row>
    <row r="36" spans="1:17" ht="17.100000000000001" customHeight="1">
      <c r="A36" s="474" t="s">
        <v>135</v>
      </c>
      <c r="B36" s="475"/>
      <c r="C36" s="476">
        <v>915</v>
      </c>
      <c r="D36" s="476">
        <v>77</v>
      </c>
      <c r="E36" s="476">
        <v>2314</v>
      </c>
      <c r="F36" s="476">
        <v>115</v>
      </c>
      <c r="G36" s="477">
        <v>3421</v>
      </c>
      <c r="H36" s="591">
        <v>85.1630570077172</v>
      </c>
      <c r="I36" s="478"/>
      <c r="J36" s="476">
        <v>179</v>
      </c>
      <c r="K36" s="476">
        <v>20</v>
      </c>
      <c r="L36" s="476">
        <v>380</v>
      </c>
      <c r="M36" s="476">
        <v>17</v>
      </c>
      <c r="N36" s="477">
        <v>596</v>
      </c>
      <c r="O36" s="591">
        <v>14.836942992282799</v>
      </c>
      <c r="P36" s="479"/>
      <c r="Q36" s="477">
        <v>4017</v>
      </c>
    </row>
    <row r="37" spans="1:17" ht="17.100000000000001" customHeight="1">
      <c r="A37" s="474" t="s">
        <v>136</v>
      </c>
      <c r="B37" s="475"/>
      <c r="C37" s="476">
        <v>591</v>
      </c>
      <c r="D37" s="476">
        <v>59</v>
      </c>
      <c r="E37" s="476">
        <v>184</v>
      </c>
      <c r="F37" s="476">
        <v>15</v>
      </c>
      <c r="G37" s="477">
        <v>849</v>
      </c>
      <c r="H37" s="591">
        <v>82.748538011695913</v>
      </c>
      <c r="I37" s="478"/>
      <c r="J37" s="476">
        <v>62</v>
      </c>
      <c r="K37" s="476">
        <v>2</v>
      </c>
      <c r="L37" s="476">
        <v>110</v>
      </c>
      <c r="M37" s="476">
        <v>3</v>
      </c>
      <c r="N37" s="477">
        <v>177</v>
      </c>
      <c r="O37" s="591">
        <v>17.251461988304094</v>
      </c>
      <c r="P37" s="479"/>
      <c r="Q37" s="477">
        <v>1026</v>
      </c>
    </row>
    <row r="38" spans="1:17" ht="17.100000000000001" customHeight="1">
      <c r="A38" s="474" t="s">
        <v>137</v>
      </c>
      <c r="B38" s="475"/>
      <c r="C38" s="476">
        <v>4496</v>
      </c>
      <c r="D38" s="476">
        <v>358</v>
      </c>
      <c r="E38" s="476">
        <v>2687</v>
      </c>
      <c r="F38" s="476">
        <v>139</v>
      </c>
      <c r="G38" s="477">
        <v>7680</v>
      </c>
      <c r="H38" s="591">
        <v>97.598170034311863</v>
      </c>
      <c r="I38" s="478"/>
      <c r="J38" s="476">
        <v>69</v>
      </c>
      <c r="K38" s="476">
        <v>11</v>
      </c>
      <c r="L38" s="476">
        <v>99</v>
      </c>
      <c r="M38" s="476">
        <v>10</v>
      </c>
      <c r="N38" s="477">
        <v>189</v>
      </c>
      <c r="O38" s="591">
        <v>2.4018299656881434</v>
      </c>
      <c r="P38" s="479"/>
      <c r="Q38" s="477">
        <v>7869</v>
      </c>
    </row>
    <row r="39" spans="1:17" ht="17.100000000000001" customHeight="1">
      <c r="A39" s="474" t="s">
        <v>138</v>
      </c>
      <c r="B39" s="475"/>
      <c r="C39" s="476">
        <v>521</v>
      </c>
      <c r="D39" s="476">
        <v>25</v>
      </c>
      <c r="E39" s="476">
        <v>1034</v>
      </c>
      <c r="F39" s="476">
        <v>27</v>
      </c>
      <c r="G39" s="477">
        <v>1607</v>
      </c>
      <c r="H39" s="591">
        <v>95.597858417608563</v>
      </c>
      <c r="I39" s="478"/>
      <c r="J39" s="476">
        <v>24</v>
      </c>
      <c r="K39" s="476">
        <v>4</v>
      </c>
      <c r="L39" s="476">
        <v>43</v>
      </c>
      <c r="M39" s="476">
        <v>3</v>
      </c>
      <c r="N39" s="477">
        <v>74</v>
      </c>
      <c r="O39" s="591">
        <v>4.402141582391434</v>
      </c>
      <c r="P39" s="479"/>
      <c r="Q39" s="477">
        <v>1681</v>
      </c>
    </row>
    <row r="40" spans="1:17" ht="17.100000000000001" customHeight="1">
      <c r="A40" s="474" t="s">
        <v>139</v>
      </c>
      <c r="B40" s="475"/>
      <c r="C40" s="476">
        <v>392</v>
      </c>
      <c r="D40" s="476">
        <v>56</v>
      </c>
      <c r="E40" s="476">
        <v>949</v>
      </c>
      <c r="F40" s="476">
        <v>61</v>
      </c>
      <c r="G40" s="477">
        <v>1458</v>
      </c>
      <c r="H40" s="591">
        <v>62.548262548262549</v>
      </c>
      <c r="I40" s="478"/>
      <c r="J40" s="476">
        <v>230</v>
      </c>
      <c r="K40" s="476">
        <v>26</v>
      </c>
      <c r="L40" s="476">
        <v>576</v>
      </c>
      <c r="M40" s="476">
        <v>41</v>
      </c>
      <c r="N40" s="477">
        <v>873</v>
      </c>
      <c r="O40" s="591">
        <v>37.451737451737451</v>
      </c>
      <c r="P40" s="479"/>
      <c r="Q40" s="477">
        <v>2331</v>
      </c>
    </row>
    <row r="41" spans="1:17" ht="8.1" customHeight="1">
      <c r="A41" s="471"/>
      <c r="B41" s="471"/>
      <c r="C41" s="476"/>
      <c r="D41" s="476"/>
      <c r="E41" s="476"/>
      <c r="F41" s="476"/>
      <c r="G41" s="480"/>
      <c r="H41" s="481"/>
      <c r="I41" s="482"/>
      <c r="J41" s="483"/>
      <c r="K41" s="484"/>
      <c r="L41" s="476"/>
      <c r="M41" s="476"/>
      <c r="N41" s="480"/>
      <c r="O41" s="481"/>
      <c r="P41" s="482"/>
      <c r="Q41" s="480"/>
    </row>
    <row r="42" spans="1:17" ht="17.100000000000001" customHeight="1">
      <c r="A42" s="485" t="s">
        <v>527</v>
      </c>
      <c r="B42" s="486"/>
      <c r="C42" s="487">
        <v>69227</v>
      </c>
      <c r="D42" s="487">
        <v>5108</v>
      </c>
      <c r="E42" s="487">
        <v>114923</v>
      </c>
      <c r="F42" s="487">
        <v>5526</v>
      </c>
      <c r="G42" s="487">
        <v>194784</v>
      </c>
      <c r="H42" s="592">
        <v>91.218342574554171</v>
      </c>
      <c r="I42" s="479"/>
      <c r="J42" s="487">
        <v>7387</v>
      </c>
      <c r="K42" s="487">
        <v>761</v>
      </c>
      <c r="L42" s="487">
        <v>9925</v>
      </c>
      <c r="M42" s="487">
        <v>679</v>
      </c>
      <c r="N42" s="487">
        <v>18752</v>
      </c>
      <c r="O42" s="592">
        <v>8.7816574254458271</v>
      </c>
      <c r="P42" s="479"/>
      <c r="Q42" s="487">
        <v>213536</v>
      </c>
    </row>
    <row r="43" spans="1:17" ht="8.1" customHeight="1">
      <c r="A43" s="471"/>
      <c r="B43" s="471"/>
      <c r="C43" s="480"/>
      <c r="D43" s="480"/>
      <c r="E43" s="480"/>
      <c r="F43" s="480"/>
      <c r="G43" s="480"/>
      <c r="H43" s="481"/>
      <c r="I43" s="482"/>
      <c r="J43" s="480"/>
      <c r="K43" s="480"/>
      <c r="L43" s="480"/>
      <c r="M43" s="480"/>
      <c r="N43" s="480"/>
      <c r="O43" s="481"/>
      <c r="P43" s="482"/>
      <c r="Q43" s="480"/>
    </row>
    <row r="44" spans="1:17" ht="17.100000000000001" customHeight="1">
      <c r="A44" s="474" t="s">
        <v>140</v>
      </c>
      <c r="B44" s="486"/>
      <c r="C44" s="476">
        <v>27</v>
      </c>
      <c r="D44" s="476">
        <v>0</v>
      </c>
      <c r="E44" s="476">
        <v>71</v>
      </c>
      <c r="F44" s="476">
        <v>0</v>
      </c>
      <c r="G44" s="477">
        <v>98</v>
      </c>
      <c r="H44" s="591">
        <v>17.562724014336919</v>
      </c>
      <c r="I44" s="479"/>
      <c r="J44" s="476">
        <v>309</v>
      </c>
      <c r="K44" s="476">
        <v>0</v>
      </c>
      <c r="L44" s="476">
        <v>151</v>
      </c>
      <c r="M44" s="476">
        <v>0</v>
      </c>
      <c r="N44" s="477">
        <v>460</v>
      </c>
      <c r="O44" s="591">
        <v>82.437275985663078</v>
      </c>
      <c r="P44" s="479"/>
      <c r="Q44" s="477">
        <v>558</v>
      </c>
    </row>
    <row r="45" spans="1:17" ht="17.100000000000001" customHeight="1">
      <c r="A45" s="474" t="s">
        <v>141</v>
      </c>
      <c r="B45" s="486"/>
      <c r="C45" s="476">
        <v>268</v>
      </c>
      <c r="D45" s="476">
        <v>0</v>
      </c>
      <c r="E45" s="476">
        <v>1091</v>
      </c>
      <c r="F45" s="476">
        <v>0</v>
      </c>
      <c r="G45" s="477">
        <v>1359</v>
      </c>
      <c r="H45" s="591">
        <v>63.653395784543328</v>
      </c>
      <c r="I45" s="479"/>
      <c r="J45" s="476">
        <v>338</v>
      </c>
      <c r="K45" s="476">
        <v>0</v>
      </c>
      <c r="L45" s="476">
        <v>438</v>
      </c>
      <c r="M45" s="476">
        <v>0</v>
      </c>
      <c r="N45" s="477">
        <v>776</v>
      </c>
      <c r="O45" s="591">
        <v>36.346604215456672</v>
      </c>
      <c r="P45" s="479"/>
      <c r="Q45" s="477">
        <v>2135</v>
      </c>
    </row>
    <row r="46" spans="1:17" ht="17.100000000000001" customHeight="1">
      <c r="A46" s="474" t="s">
        <v>142</v>
      </c>
      <c r="B46" s="486"/>
      <c r="C46" s="476">
        <v>192</v>
      </c>
      <c r="D46" s="476">
        <v>0</v>
      </c>
      <c r="E46" s="476">
        <v>789</v>
      </c>
      <c r="F46" s="476">
        <v>0</v>
      </c>
      <c r="G46" s="477">
        <v>981</v>
      </c>
      <c r="H46" s="591">
        <v>54.139072847682122</v>
      </c>
      <c r="I46" s="479"/>
      <c r="J46" s="476">
        <v>278</v>
      </c>
      <c r="K46" s="476">
        <v>0</v>
      </c>
      <c r="L46" s="476">
        <v>553</v>
      </c>
      <c r="M46" s="476">
        <v>0</v>
      </c>
      <c r="N46" s="477">
        <v>831</v>
      </c>
      <c r="O46" s="591">
        <v>45.860927152317878</v>
      </c>
      <c r="P46" s="479"/>
      <c r="Q46" s="477">
        <v>1812</v>
      </c>
    </row>
    <row r="47" spans="1:17" ht="17.100000000000001" customHeight="1">
      <c r="A47" s="474" t="s">
        <v>143</v>
      </c>
      <c r="B47" s="486"/>
      <c r="C47" s="476">
        <v>7</v>
      </c>
      <c r="D47" s="476">
        <v>0</v>
      </c>
      <c r="E47" s="476">
        <v>22</v>
      </c>
      <c r="F47" s="476">
        <v>0</v>
      </c>
      <c r="G47" s="477">
        <v>29</v>
      </c>
      <c r="H47" s="591">
        <v>22.65625</v>
      </c>
      <c r="I47" s="479"/>
      <c r="J47" s="476">
        <v>9</v>
      </c>
      <c r="K47" s="476">
        <v>0</v>
      </c>
      <c r="L47" s="476">
        <v>90</v>
      </c>
      <c r="M47" s="476">
        <v>0</v>
      </c>
      <c r="N47" s="477">
        <v>99</v>
      </c>
      <c r="O47" s="591">
        <v>77.34375</v>
      </c>
      <c r="P47" s="479"/>
      <c r="Q47" s="477">
        <v>128</v>
      </c>
    </row>
    <row r="48" spans="1:17" ht="17.100000000000001" customHeight="1">
      <c r="A48" s="474" t="s">
        <v>144</v>
      </c>
      <c r="B48" s="486"/>
      <c r="C48" s="476">
        <v>15</v>
      </c>
      <c r="D48" s="476">
        <v>0</v>
      </c>
      <c r="E48" s="476">
        <v>131</v>
      </c>
      <c r="F48" s="476">
        <v>0</v>
      </c>
      <c r="G48" s="477">
        <v>146</v>
      </c>
      <c r="H48" s="591">
        <v>26.118067978533094</v>
      </c>
      <c r="I48" s="479"/>
      <c r="J48" s="476">
        <v>17</v>
      </c>
      <c r="K48" s="476">
        <v>0</v>
      </c>
      <c r="L48" s="476">
        <v>396</v>
      </c>
      <c r="M48" s="476">
        <v>0</v>
      </c>
      <c r="N48" s="477">
        <v>413</v>
      </c>
      <c r="O48" s="591">
        <v>73.881932021466909</v>
      </c>
      <c r="P48" s="479"/>
      <c r="Q48" s="477">
        <v>559</v>
      </c>
    </row>
    <row r="49" spans="1:17" ht="17.100000000000001" customHeight="1">
      <c r="A49" s="474" t="s">
        <v>145</v>
      </c>
      <c r="B49" s="486"/>
      <c r="C49" s="476">
        <v>56</v>
      </c>
      <c r="D49" s="476">
        <v>0</v>
      </c>
      <c r="E49" s="476">
        <v>172</v>
      </c>
      <c r="F49" s="476">
        <v>0</v>
      </c>
      <c r="G49" s="477">
        <v>228</v>
      </c>
      <c r="H49" s="591">
        <v>11.337642963699652</v>
      </c>
      <c r="I49" s="479"/>
      <c r="J49" s="476">
        <v>673</v>
      </c>
      <c r="K49" s="476">
        <v>0</v>
      </c>
      <c r="L49" s="476">
        <v>1110</v>
      </c>
      <c r="M49" s="476">
        <v>0</v>
      </c>
      <c r="N49" s="477">
        <v>1783</v>
      </c>
      <c r="O49" s="591">
        <v>88.662357036300349</v>
      </c>
      <c r="P49" s="479"/>
      <c r="Q49" s="477">
        <v>2011</v>
      </c>
    </row>
    <row r="50" spans="1:17" ht="17.100000000000001" customHeight="1">
      <c r="A50" s="474" t="s">
        <v>146</v>
      </c>
      <c r="B50" s="486"/>
      <c r="C50" s="476">
        <v>100</v>
      </c>
      <c r="D50" s="476">
        <v>0</v>
      </c>
      <c r="E50" s="476">
        <v>362</v>
      </c>
      <c r="F50" s="476">
        <v>0</v>
      </c>
      <c r="G50" s="477">
        <v>462</v>
      </c>
      <c r="H50" s="591">
        <v>23.888314374353673</v>
      </c>
      <c r="I50" s="479"/>
      <c r="J50" s="476">
        <v>661</v>
      </c>
      <c r="K50" s="476">
        <v>0</v>
      </c>
      <c r="L50" s="476">
        <v>811</v>
      </c>
      <c r="M50" s="476">
        <v>0</v>
      </c>
      <c r="N50" s="477">
        <v>1472</v>
      </c>
      <c r="O50" s="591">
        <v>76.111685625646331</v>
      </c>
      <c r="P50" s="479"/>
      <c r="Q50" s="477">
        <v>1934</v>
      </c>
    </row>
    <row r="51" spans="1:17" ht="17.100000000000001" customHeight="1">
      <c r="A51" s="474" t="s">
        <v>147</v>
      </c>
      <c r="B51" s="486"/>
      <c r="C51" s="476">
        <v>323</v>
      </c>
      <c r="D51" s="476">
        <v>0</v>
      </c>
      <c r="E51" s="476">
        <v>973</v>
      </c>
      <c r="F51" s="476">
        <v>0</v>
      </c>
      <c r="G51" s="477">
        <v>1296</v>
      </c>
      <c r="H51" s="591">
        <v>56.992084432717675</v>
      </c>
      <c r="I51" s="479"/>
      <c r="J51" s="476">
        <v>511</v>
      </c>
      <c r="K51" s="476">
        <v>0</v>
      </c>
      <c r="L51" s="476">
        <v>467</v>
      </c>
      <c r="M51" s="476">
        <v>0</v>
      </c>
      <c r="N51" s="477">
        <v>978</v>
      </c>
      <c r="O51" s="591">
        <v>43.007915567282325</v>
      </c>
      <c r="P51" s="479"/>
      <c r="Q51" s="477">
        <v>2274</v>
      </c>
    </row>
    <row r="52" spans="1:17" ht="17.100000000000001" customHeight="1">
      <c r="A52" s="474" t="s">
        <v>148</v>
      </c>
      <c r="B52" s="486"/>
      <c r="C52" s="476">
        <v>166</v>
      </c>
      <c r="D52" s="476">
        <v>0</v>
      </c>
      <c r="E52" s="476">
        <v>733</v>
      </c>
      <c r="F52" s="476">
        <v>0</v>
      </c>
      <c r="G52" s="477">
        <v>899</v>
      </c>
      <c r="H52" s="591">
        <v>42.58645191852203</v>
      </c>
      <c r="I52" s="479"/>
      <c r="J52" s="476">
        <v>697</v>
      </c>
      <c r="K52" s="476">
        <v>0</v>
      </c>
      <c r="L52" s="476">
        <v>515</v>
      </c>
      <c r="M52" s="476">
        <v>0</v>
      </c>
      <c r="N52" s="477">
        <v>1212</v>
      </c>
      <c r="O52" s="591">
        <v>57.41354808147797</v>
      </c>
      <c r="P52" s="479"/>
      <c r="Q52" s="477">
        <v>2111</v>
      </c>
    </row>
    <row r="53" spans="1:17" ht="17.100000000000001" customHeight="1">
      <c r="A53" s="474" t="s">
        <v>149</v>
      </c>
      <c r="B53" s="486"/>
      <c r="C53" s="476">
        <v>237</v>
      </c>
      <c r="D53" s="476">
        <v>0</v>
      </c>
      <c r="E53" s="476">
        <v>1185</v>
      </c>
      <c r="F53" s="476">
        <v>0</v>
      </c>
      <c r="G53" s="477">
        <v>1422</v>
      </c>
      <c r="H53" s="591">
        <v>69.230769230769226</v>
      </c>
      <c r="I53" s="479"/>
      <c r="J53" s="476">
        <v>204</v>
      </c>
      <c r="K53" s="476">
        <v>0</v>
      </c>
      <c r="L53" s="476">
        <v>428</v>
      </c>
      <c r="M53" s="476">
        <v>0</v>
      </c>
      <c r="N53" s="477">
        <v>632</v>
      </c>
      <c r="O53" s="591">
        <v>30.76923076923077</v>
      </c>
      <c r="P53" s="479"/>
      <c r="Q53" s="477">
        <v>2054</v>
      </c>
    </row>
    <row r="54" spans="1:17" ht="17.100000000000001" customHeight="1">
      <c r="A54" s="474" t="s">
        <v>150</v>
      </c>
      <c r="B54" s="486"/>
      <c r="C54" s="476">
        <v>0</v>
      </c>
      <c r="D54" s="476">
        <v>131</v>
      </c>
      <c r="E54" s="476">
        <v>0</v>
      </c>
      <c r="F54" s="476">
        <v>477</v>
      </c>
      <c r="G54" s="477">
        <v>608</v>
      </c>
      <c r="H54" s="591">
        <v>50.165016501650165</v>
      </c>
      <c r="I54" s="479"/>
      <c r="J54" s="476">
        <v>0</v>
      </c>
      <c r="K54" s="476">
        <v>377</v>
      </c>
      <c r="L54" s="476">
        <v>0</v>
      </c>
      <c r="M54" s="476">
        <v>227</v>
      </c>
      <c r="N54" s="477">
        <v>604</v>
      </c>
      <c r="O54" s="591">
        <v>49.834983498349835</v>
      </c>
      <c r="P54" s="479"/>
      <c r="Q54" s="477">
        <v>1212</v>
      </c>
    </row>
    <row r="55" spans="1:17" ht="17.100000000000001" customHeight="1">
      <c r="A55" s="474" t="s">
        <v>151</v>
      </c>
      <c r="B55" s="486"/>
      <c r="C55" s="476">
        <v>51</v>
      </c>
      <c r="D55" s="476">
        <v>0</v>
      </c>
      <c r="E55" s="476">
        <v>437</v>
      </c>
      <c r="F55" s="476">
        <v>0</v>
      </c>
      <c r="G55" s="477">
        <v>488</v>
      </c>
      <c r="H55" s="591">
        <v>37.337413925019128</v>
      </c>
      <c r="I55" s="479"/>
      <c r="J55" s="476">
        <v>311</v>
      </c>
      <c r="K55" s="476">
        <v>0</v>
      </c>
      <c r="L55" s="476">
        <v>508</v>
      </c>
      <c r="M55" s="476">
        <v>0</v>
      </c>
      <c r="N55" s="477">
        <v>819</v>
      </c>
      <c r="O55" s="591">
        <v>62.662586074980872</v>
      </c>
      <c r="P55" s="479"/>
      <c r="Q55" s="477">
        <v>1307</v>
      </c>
    </row>
    <row r="56" spans="1:17" ht="17.100000000000001" customHeight="1">
      <c r="A56" s="474" t="s">
        <v>152</v>
      </c>
      <c r="B56" s="486"/>
      <c r="C56" s="476">
        <v>110</v>
      </c>
      <c r="D56" s="476">
        <v>0</v>
      </c>
      <c r="E56" s="476">
        <v>755</v>
      </c>
      <c r="F56" s="476">
        <v>0</v>
      </c>
      <c r="G56" s="477">
        <v>865</v>
      </c>
      <c r="H56" s="591">
        <v>41.666666666666664</v>
      </c>
      <c r="I56" s="479"/>
      <c r="J56" s="476">
        <v>416</v>
      </c>
      <c r="K56" s="476">
        <v>0</v>
      </c>
      <c r="L56" s="476">
        <v>795</v>
      </c>
      <c r="M56" s="476">
        <v>0</v>
      </c>
      <c r="N56" s="477">
        <v>1211</v>
      </c>
      <c r="O56" s="591">
        <v>58.333333333333336</v>
      </c>
      <c r="P56" s="479"/>
      <c r="Q56" s="477">
        <v>2076</v>
      </c>
    </row>
    <row r="57" spans="1:17" ht="17.100000000000001" customHeight="1">
      <c r="A57" s="474" t="s">
        <v>153</v>
      </c>
      <c r="B57" s="486"/>
      <c r="C57" s="476">
        <v>11</v>
      </c>
      <c r="D57" s="476">
        <v>0</v>
      </c>
      <c r="E57" s="476">
        <v>62</v>
      </c>
      <c r="F57" s="476">
        <v>0</v>
      </c>
      <c r="G57" s="477">
        <v>73</v>
      </c>
      <c r="H57" s="591">
        <v>56.589147286821706</v>
      </c>
      <c r="I57" s="479"/>
      <c r="J57" s="476">
        <v>14</v>
      </c>
      <c r="K57" s="476">
        <v>0</v>
      </c>
      <c r="L57" s="476">
        <v>42</v>
      </c>
      <c r="M57" s="476">
        <v>0</v>
      </c>
      <c r="N57" s="477">
        <v>56</v>
      </c>
      <c r="O57" s="591">
        <v>43.410852713178294</v>
      </c>
      <c r="P57" s="479"/>
      <c r="Q57" s="477">
        <v>129</v>
      </c>
    </row>
    <row r="58" spans="1:17" ht="8.1" customHeight="1">
      <c r="A58" s="488"/>
      <c r="B58" s="486"/>
      <c r="C58" s="489"/>
      <c r="D58" s="489"/>
      <c r="E58" s="489"/>
      <c r="F58" s="489"/>
      <c r="G58" s="490"/>
      <c r="H58" s="491"/>
      <c r="I58" s="479"/>
      <c r="J58" s="489"/>
      <c r="K58" s="489"/>
      <c r="L58" s="489"/>
      <c r="M58" s="489"/>
      <c r="N58" s="490"/>
      <c r="O58" s="491"/>
      <c r="P58" s="479"/>
      <c r="Q58" s="490"/>
    </row>
    <row r="59" spans="1:17" ht="17.100000000000001" customHeight="1">
      <c r="A59" s="485" t="s">
        <v>527</v>
      </c>
      <c r="B59" s="486"/>
      <c r="C59" s="487">
        <v>1563</v>
      </c>
      <c r="D59" s="487">
        <v>131</v>
      </c>
      <c r="E59" s="487">
        <v>6783</v>
      </c>
      <c r="F59" s="487">
        <v>477</v>
      </c>
      <c r="G59" s="487">
        <v>8954</v>
      </c>
      <c r="H59" s="592">
        <v>44.108374384236456</v>
      </c>
      <c r="I59" s="479"/>
      <c r="J59" s="487">
        <v>4438</v>
      </c>
      <c r="K59" s="487">
        <v>377</v>
      </c>
      <c r="L59" s="487">
        <v>6304</v>
      </c>
      <c r="M59" s="487">
        <v>227</v>
      </c>
      <c r="N59" s="487">
        <v>11346</v>
      </c>
      <c r="O59" s="592">
        <v>55.891625615763544</v>
      </c>
      <c r="P59" s="479"/>
      <c r="Q59" s="487">
        <v>20300</v>
      </c>
    </row>
    <row r="60" spans="1:17" ht="8.1" customHeight="1">
      <c r="A60" s="471"/>
      <c r="B60" s="471"/>
      <c r="C60" s="480"/>
      <c r="D60" s="480"/>
      <c r="E60" s="480"/>
      <c r="F60" s="480"/>
      <c r="G60" s="480"/>
      <c r="H60" s="481"/>
      <c r="I60" s="482"/>
      <c r="J60" s="480"/>
      <c r="K60" s="480"/>
      <c r="L60" s="480"/>
      <c r="M60" s="480"/>
      <c r="N60" s="480"/>
      <c r="O60" s="481"/>
      <c r="P60" s="482"/>
      <c r="Q60" s="480"/>
    </row>
    <row r="61" spans="1:17" ht="17.100000000000001" customHeight="1">
      <c r="A61" s="492" t="s">
        <v>104</v>
      </c>
      <c r="B61" s="493"/>
      <c r="C61" s="494">
        <v>70790</v>
      </c>
      <c r="D61" s="494">
        <v>5239</v>
      </c>
      <c r="E61" s="494">
        <v>121706</v>
      </c>
      <c r="F61" s="494">
        <v>6003</v>
      </c>
      <c r="G61" s="494">
        <v>203738</v>
      </c>
      <c r="H61" s="592">
        <v>87.128585846490708</v>
      </c>
      <c r="I61" s="495"/>
      <c r="J61" s="494">
        <v>11825</v>
      </c>
      <c r="K61" s="494">
        <v>1138</v>
      </c>
      <c r="L61" s="494">
        <v>16229</v>
      </c>
      <c r="M61" s="494">
        <v>906</v>
      </c>
      <c r="N61" s="494">
        <v>30098</v>
      </c>
      <c r="O61" s="592">
        <v>12.871414153509297</v>
      </c>
      <c r="P61" s="495"/>
      <c r="Q61" s="494">
        <v>233836</v>
      </c>
    </row>
    <row r="62" spans="1:17" ht="7.5" customHeight="1">
      <c r="A62" s="482"/>
    </row>
    <row r="63" spans="1:17" s="497" customFormat="1" ht="13.15" customHeight="1">
      <c r="A63" s="496" t="s">
        <v>95</v>
      </c>
    </row>
    <row r="64" spans="1:17" s="497" customFormat="1" ht="13.15" customHeight="1">
      <c r="A64" s="496" t="str">
        <f>CONCATENATE("Elaboró: SSPC, Prevención y Readaptación Social; Ciudad de México, " &amp; LOWER(NextMes) &amp; " de " &amp;  CAnio &amp; ".")</f>
        <v>Elaboró: SSPC, Prevención y Readaptación Social; Ciudad de México, diciembre de 2023.</v>
      </c>
    </row>
    <row r="65" spans="1:12" s="501" customFormat="1" ht="13.15" customHeight="1">
      <c r="A65" s="498"/>
      <c r="B65" s="499"/>
      <c r="C65" s="499"/>
      <c r="D65" s="499"/>
      <c r="E65" s="499"/>
      <c r="F65" s="499"/>
      <c r="G65" s="499"/>
      <c r="H65" s="499"/>
      <c r="I65" s="499"/>
      <c r="J65" s="499"/>
      <c r="K65" s="500"/>
      <c r="L65" s="500"/>
    </row>
    <row r="66" spans="1:12" s="501" customFormat="1" ht="13.15" customHeight="1">
      <c r="B66" s="502"/>
    </row>
    <row r="67" spans="1:12" s="501" customFormat="1" ht="13.15" customHeight="1">
      <c r="B67" s="502"/>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50" firstPageNumber="46" orientation="landscape" useFirstPageNumber="1" r:id="rId1"/>
  <headerFooter scaleWithDoc="0">
    <oddHeader>&amp;L&amp;G&amp;R&amp;G</oddHeader>
    <oddFooter>&amp;R&amp;"Montserrat Light,Negrita"&amp;9 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D9624-9658-4288-9AEE-626F7A98098B}">
  <sheetPr>
    <pageSetUpPr fitToPage="1"/>
  </sheetPr>
  <dimension ref="A1:IO62"/>
  <sheetViews>
    <sheetView view="pageBreakPreview" zoomScale="70" zoomScaleNormal="60" zoomScaleSheetLayoutView="70" workbookViewId="0">
      <selection activeCell="K26" sqref="K26"/>
    </sheetView>
  </sheetViews>
  <sheetFormatPr baseColWidth="10" defaultColWidth="11.42578125" defaultRowHeight="12.75"/>
  <cols>
    <col min="1" max="1" width="45.28515625" style="504" customWidth="1"/>
    <col min="2" max="5" width="16.28515625" style="504" customWidth="1"/>
    <col min="6" max="6" width="17.7109375" style="555" customWidth="1"/>
    <col min="7" max="7" width="14.7109375" style="555" customWidth="1"/>
    <col min="8" max="8" width="1.28515625" style="555" customWidth="1"/>
    <col min="9" max="11" width="16.28515625" style="504" customWidth="1"/>
    <col min="12" max="12" width="16.28515625" style="505" customWidth="1"/>
    <col min="13" max="13" width="17.7109375" style="505" customWidth="1"/>
    <col min="14" max="14" width="14.7109375" style="555" customWidth="1"/>
    <col min="15" max="15" width="1.28515625" style="504" customWidth="1"/>
    <col min="16" max="16" width="25.7109375" style="504" customWidth="1"/>
    <col min="17" max="17" width="12.7109375" style="503" hidden="1" customWidth="1"/>
    <col min="18" max="18" width="11.42578125" style="503"/>
    <col min="19" max="19" width="21.28515625" style="503" customWidth="1"/>
    <col min="20" max="20" width="24.7109375" style="503" customWidth="1"/>
    <col min="21" max="21" width="15.7109375" style="503" customWidth="1"/>
    <col min="22" max="16384" width="11.42578125" style="503"/>
  </cols>
  <sheetData>
    <row r="1" spans="1:244" ht="28.5" customHeight="1">
      <c r="A1" s="694" t="s">
        <v>718</v>
      </c>
      <c r="B1" s="694"/>
      <c r="C1" s="694"/>
      <c r="D1" s="694"/>
      <c r="E1" s="694"/>
      <c r="F1" s="694"/>
      <c r="G1" s="694"/>
      <c r="H1" s="694"/>
      <c r="I1" s="694"/>
      <c r="J1" s="694"/>
      <c r="K1" s="694"/>
      <c r="L1" s="694"/>
      <c r="M1" s="694"/>
      <c r="N1" s="694"/>
      <c r="O1" s="694"/>
      <c r="P1" s="694"/>
    </row>
    <row r="2" spans="1:244" ht="42" customHeight="1">
      <c r="A2" s="695" t="str">
        <f>UPPER(P4&amp;" "&amp; P3)</f>
        <v>NOVIEMBRE 2023</v>
      </c>
      <c r="B2" s="695"/>
      <c r="C2" s="695"/>
      <c r="D2" s="695"/>
      <c r="E2" s="695"/>
      <c r="F2" s="695"/>
      <c r="G2" s="695"/>
      <c r="H2" s="695"/>
      <c r="I2" s="695"/>
      <c r="J2" s="695"/>
      <c r="K2" s="695"/>
      <c r="L2" s="695"/>
      <c r="M2" s="695"/>
      <c r="N2" s="695"/>
      <c r="O2" s="695"/>
      <c r="P2" s="695"/>
    </row>
    <row r="3" spans="1:244" ht="20.25" hidden="1">
      <c r="F3" s="504"/>
      <c r="G3" s="504"/>
      <c r="H3" s="504"/>
      <c r="N3" s="506" t="s">
        <v>719</v>
      </c>
      <c r="O3" s="507"/>
      <c r="P3" s="506">
        <v>2023</v>
      </c>
    </row>
    <row r="4" spans="1:244" ht="20.25" hidden="1">
      <c r="A4" s="508"/>
      <c r="B4" s="508"/>
      <c r="C4" s="508"/>
      <c r="D4" s="508"/>
      <c r="E4" s="508"/>
      <c r="F4" s="508"/>
      <c r="G4" s="508"/>
      <c r="H4" s="508"/>
      <c r="I4" s="508"/>
      <c r="J4" s="508"/>
      <c r="K4" s="508"/>
      <c r="L4" s="509"/>
      <c r="M4" s="509"/>
      <c r="N4" s="510" t="s">
        <v>720</v>
      </c>
      <c r="O4" s="511"/>
      <c r="P4" s="512" t="s">
        <v>721</v>
      </c>
      <c r="Q4" s="441">
        <f>IF(CMes="Enero",1,IF(CMes="Febrero",2,IF(CMes="Marzo",3,IF(CMes="Abril",4,IF(CMes="Mayo",5,IF(CMes="Junio",6,IF(CMes="Julio",7,IF(CMes="Agosto",8,IF(CMes="Septiembre",9,IF(CMes="Octubre",10,IF(CMes="Noviembre",11,IF(CMes="Diciembre",12))))))))))))</f>
        <v>11</v>
      </c>
      <c r="R4" s="513" cm="1">
        <f t="array" ref="R4">_xlfn.IFS(CMes="Enero",1,CMes="Febrero",2,CMes="Marzo",3,CMes="Abril",4,CMes="Mayo",5, CMes="Junio",6,CMes="Julio",7,CMes="Agosto",8,CMes="Septiembre",9,CMes="Octubre",10,CMes="Noviembre",11,CMes="Diciembre",12)</f>
        <v>11</v>
      </c>
      <c r="S4" s="513">
        <f>R4+1</f>
        <v>12</v>
      </c>
      <c r="T4" s="513" t="str" cm="1">
        <f t="array" ref="T4">_xlfn.IFS(S4=1,"Enero",S4=2,"Febrero",S4=3,"Marzo",S4=4,"Abril",S4=5,"Mayo",S4=6,"Junio",S4=7,"Julio",S4=8,"Agosto",S4=9,"Septiembre",S4=10,"Octubre",S4=11,"Noviembre",S4=12,"Diciembre",S4=13,"Enero")</f>
        <v>Diciembre</v>
      </c>
      <c r="U4" s="514"/>
      <c r="V4" s="514"/>
    </row>
    <row r="5" spans="1:244" ht="15.75">
      <c r="A5" s="508"/>
      <c r="B5" s="508"/>
      <c r="C5" s="508"/>
      <c r="D5" s="508"/>
      <c r="E5" s="508"/>
      <c r="F5" s="508"/>
      <c r="G5" s="508"/>
      <c r="H5" s="508"/>
      <c r="I5" s="508"/>
      <c r="J5" s="508"/>
      <c r="K5" s="508"/>
      <c r="L5" s="509"/>
      <c r="M5" s="509"/>
      <c r="N5" s="508"/>
      <c r="O5" s="508"/>
      <c r="P5" s="508"/>
      <c r="Q5" s="514"/>
      <c r="R5" s="514"/>
      <c r="S5" s="514"/>
      <c r="T5" s="514"/>
      <c r="U5" s="514"/>
      <c r="V5" s="514"/>
    </row>
    <row r="6" spans="1:244" s="519" customFormat="1" ht="21.75" customHeight="1">
      <c r="A6" s="693" t="s">
        <v>722</v>
      </c>
      <c r="B6" s="693" t="s">
        <v>101</v>
      </c>
      <c r="C6" s="693"/>
      <c r="D6" s="693"/>
      <c r="E6" s="693"/>
      <c r="F6" s="693"/>
      <c r="G6" s="693"/>
      <c r="H6" s="516"/>
      <c r="I6" s="693" t="s">
        <v>102</v>
      </c>
      <c r="J6" s="693"/>
      <c r="K6" s="693"/>
      <c r="L6" s="693"/>
      <c r="M6" s="693"/>
      <c r="N6" s="693"/>
      <c r="O6" s="517"/>
      <c r="P6" s="693" t="s">
        <v>83</v>
      </c>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c r="BT6" s="518"/>
      <c r="BU6" s="518"/>
      <c r="BV6" s="518"/>
      <c r="BW6" s="518"/>
      <c r="BX6" s="518"/>
      <c r="BY6" s="518"/>
      <c r="BZ6" s="518"/>
      <c r="CA6" s="518"/>
      <c r="CB6" s="518"/>
      <c r="CC6" s="518"/>
      <c r="CD6" s="518"/>
      <c r="CE6" s="518"/>
      <c r="CF6" s="518"/>
      <c r="CG6" s="518"/>
      <c r="CH6" s="518"/>
      <c r="CI6" s="518"/>
      <c r="CJ6" s="518"/>
      <c r="CK6" s="518"/>
      <c r="CL6" s="518"/>
      <c r="CM6" s="518"/>
      <c r="CN6" s="518"/>
      <c r="CO6" s="518"/>
      <c r="CP6" s="518"/>
      <c r="CQ6" s="518"/>
      <c r="CR6" s="518"/>
      <c r="CS6" s="518"/>
      <c r="CT6" s="518"/>
      <c r="CU6" s="518"/>
      <c r="CV6" s="518"/>
      <c r="CW6" s="518"/>
      <c r="CX6" s="518"/>
      <c r="CY6" s="518"/>
      <c r="CZ6" s="518"/>
      <c r="DA6" s="518"/>
      <c r="DB6" s="518"/>
      <c r="DC6" s="518"/>
      <c r="DD6" s="518"/>
      <c r="DE6" s="518"/>
      <c r="DF6" s="518"/>
      <c r="DG6" s="518"/>
      <c r="DH6" s="518"/>
      <c r="DI6" s="518"/>
      <c r="DJ6" s="518"/>
      <c r="DK6" s="518"/>
      <c r="DL6" s="518"/>
      <c r="DM6" s="518"/>
      <c r="DN6" s="518"/>
      <c r="DO6" s="518"/>
      <c r="DP6" s="518"/>
      <c r="DQ6" s="518"/>
      <c r="DR6" s="518"/>
      <c r="DS6" s="518"/>
      <c r="DT6" s="518"/>
      <c r="DU6" s="518"/>
      <c r="DV6" s="518"/>
      <c r="DW6" s="518"/>
      <c r="DX6" s="518"/>
      <c r="DY6" s="518"/>
      <c r="DZ6" s="518"/>
      <c r="EA6" s="518"/>
      <c r="EB6" s="518"/>
      <c r="EC6" s="518"/>
      <c r="ED6" s="518"/>
      <c r="EE6" s="518"/>
      <c r="EF6" s="518"/>
      <c r="EG6" s="518"/>
      <c r="EH6" s="518"/>
      <c r="EI6" s="518"/>
      <c r="EJ6" s="518"/>
      <c r="EK6" s="518"/>
      <c r="EL6" s="518"/>
      <c r="EM6" s="518"/>
      <c r="EN6" s="518"/>
      <c r="EO6" s="518"/>
      <c r="EP6" s="518"/>
      <c r="EQ6" s="518"/>
      <c r="ER6" s="518"/>
      <c r="ES6" s="518"/>
      <c r="ET6" s="518"/>
      <c r="EU6" s="518"/>
      <c r="EV6" s="518"/>
      <c r="EW6" s="518"/>
      <c r="EX6" s="518"/>
      <c r="EY6" s="518"/>
      <c r="EZ6" s="518"/>
      <c r="FA6" s="518"/>
      <c r="FB6" s="518"/>
      <c r="FC6" s="518"/>
      <c r="FD6" s="518"/>
      <c r="FE6" s="518"/>
      <c r="FF6" s="518"/>
      <c r="FG6" s="518"/>
      <c r="FH6" s="518"/>
      <c r="FI6" s="518"/>
      <c r="FJ6" s="518"/>
      <c r="FK6" s="518"/>
      <c r="FL6" s="518"/>
      <c r="FM6" s="518"/>
      <c r="FN6" s="518"/>
      <c r="FO6" s="518"/>
      <c r="FP6" s="518"/>
      <c r="FQ6" s="518"/>
      <c r="FR6" s="518"/>
      <c r="FS6" s="518"/>
      <c r="FT6" s="518"/>
      <c r="FU6" s="518"/>
      <c r="FV6" s="518"/>
      <c r="FW6" s="518"/>
      <c r="FX6" s="518"/>
      <c r="FY6" s="518"/>
      <c r="FZ6" s="518"/>
      <c r="GA6" s="518"/>
      <c r="GB6" s="518"/>
      <c r="GC6" s="518"/>
      <c r="GD6" s="518"/>
      <c r="GE6" s="518"/>
      <c r="GF6" s="518"/>
      <c r="GG6" s="518"/>
      <c r="GH6" s="518"/>
      <c r="GI6" s="518"/>
      <c r="GJ6" s="518"/>
      <c r="GK6" s="518"/>
      <c r="GL6" s="518"/>
      <c r="GM6" s="518"/>
      <c r="GN6" s="518"/>
      <c r="GO6" s="518"/>
      <c r="GP6" s="518"/>
      <c r="GQ6" s="518"/>
      <c r="GR6" s="518"/>
      <c r="GS6" s="518"/>
      <c r="GT6" s="518"/>
      <c r="GU6" s="518"/>
      <c r="GV6" s="518"/>
      <c r="GW6" s="518"/>
      <c r="GX6" s="518"/>
      <c r="GY6" s="518"/>
      <c r="GZ6" s="518"/>
      <c r="HA6" s="518"/>
      <c r="HB6" s="518"/>
      <c r="HC6" s="518"/>
      <c r="HD6" s="518"/>
      <c r="HE6" s="518"/>
      <c r="HF6" s="518"/>
      <c r="HG6" s="518"/>
      <c r="HH6" s="518"/>
      <c r="HI6" s="518"/>
      <c r="HJ6" s="518"/>
      <c r="HK6" s="518"/>
      <c r="HL6" s="518"/>
      <c r="HM6" s="518"/>
      <c r="HN6" s="518"/>
      <c r="HO6" s="518"/>
      <c r="HP6" s="518"/>
      <c r="HQ6" s="518"/>
      <c r="HR6" s="518"/>
      <c r="HS6" s="518"/>
      <c r="HT6" s="518"/>
      <c r="HU6" s="518"/>
      <c r="HV6" s="518"/>
      <c r="HW6" s="518"/>
      <c r="HX6" s="518"/>
      <c r="HY6" s="518"/>
      <c r="HZ6" s="518"/>
      <c r="IA6" s="518"/>
      <c r="IB6" s="518"/>
      <c r="IC6" s="518"/>
      <c r="ID6" s="518"/>
      <c r="IE6" s="518"/>
      <c r="IF6" s="518"/>
      <c r="IG6" s="518"/>
      <c r="IH6" s="518"/>
      <c r="II6" s="518"/>
      <c r="IJ6" s="518"/>
    </row>
    <row r="7" spans="1:244" s="519" customFormat="1" ht="30.75" customHeight="1">
      <c r="A7" s="696"/>
      <c r="B7" s="691" t="s">
        <v>157</v>
      </c>
      <c r="C7" s="692"/>
      <c r="D7" s="691" t="s">
        <v>158</v>
      </c>
      <c r="E7" s="692"/>
      <c r="F7" s="693" t="s">
        <v>107</v>
      </c>
      <c r="G7" s="693" t="s">
        <v>48</v>
      </c>
      <c r="H7" s="520"/>
      <c r="I7" s="690" t="s">
        <v>157</v>
      </c>
      <c r="J7" s="690"/>
      <c r="K7" s="691" t="s">
        <v>158</v>
      </c>
      <c r="L7" s="692"/>
      <c r="M7" s="693" t="s">
        <v>107</v>
      </c>
      <c r="N7" s="693" t="s">
        <v>48</v>
      </c>
      <c r="O7" s="517"/>
      <c r="P7" s="696"/>
      <c r="Q7" s="521"/>
      <c r="R7" s="521"/>
      <c r="S7" s="521"/>
      <c r="T7" s="521"/>
      <c r="U7" s="521"/>
      <c r="V7" s="521"/>
      <c r="W7" s="518"/>
      <c r="X7" s="518"/>
      <c r="Y7" s="518"/>
      <c r="Z7" s="518"/>
      <c r="AA7" s="518"/>
      <c r="AB7" s="518"/>
      <c r="AC7" s="518"/>
      <c r="AD7" s="518"/>
      <c r="AE7" s="518"/>
      <c r="AF7" s="518"/>
      <c r="AG7" s="518"/>
      <c r="AH7" s="518"/>
      <c r="AI7" s="518"/>
      <c r="AJ7" s="518"/>
      <c r="AK7" s="518"/>
      <c r="AL7" s="518"/>
      <c r="AM7" s="518"/>
      <c r="AN7" s="518"/>
      <c r="AO7" s="518"/>
      <c r="AP7" s="518"/>
      <c r="AQ7" s="518"/>
      <c r="AR7" s="518"/>
      <c r="AS7" s="518"/>
      <c r="AT7" s="518"/>
      <c r="AU7" s="518"/>
      <c r="AV7" s="518"/>
      <c r="AW7" s="518"/>
      <c r="AX7" s="518"/>
      <c r="AY7" s="518"/>
      <c r="AZ7" s="518"/>
      <c r="BA7" s="518"/>
      <c r="BB7" s="518"/>
      <c r="BC7" s="518"/>
      <c r="BD7" s="518"/>
      <c r="BE7" s="518"/>
      <c r="BF7" s="518"/>
      <c r="BG7" s="518"/>
      <c r="BH7" s="518"/>
      <c r="BI7" s="518"/>
      <c r="BJ7" s="518"/>
      <c r="BK7" s="518"/>
      <c r="BL7" s="518"/>
      <c r="BM7" s="518"/>
      <c r="BN7" s="518"/>
      <c r="BO7" s="518"/>
      <c r="BP7" s="518"/>
      <c r="BQ7" s="518"/>
      <c r="BR7" s="518"/>
      <c r="BS7" s="518"/>
      <c r="BT7" s="518"/>
      <c r="BU7" s="518"/>
      <c r="BV7" s="518"/>
      <c r="BW7" s="518"/>
      <c r="BX7" s="518"/>
      <c r="BY7" s="518"/>
      <c r="BZ7" s="518"/>
      <c r="CA7" s="518"/>
      <c r="CB7" s="518"/>
      <c r="CC7" s="518"/>
      <c r="CD7" s="518"/>
      <c r="CE7" s="518"/>
      <c r="CF7" s="518"/>
      <c r="CG7" s="518"/>
      <c r="CH7" s="518"/>
      <c r="CI7" s="518"/>
      <c r="CJ7" s="518"/>
      <c r="CK7" s="518"/>
      <c r="CL7" s="518"/>
      <c r="CM7" s="518"/>
      <c r="CN7" s="518"/>
      <c r="CO7" s="518"/>
      <c r="CP7" s="518"/>
      <c r="CQ7" s="518"/>
      <c r="CR7" s="518"/>
      <c r="CS7" s="518"/>
      <c r="CT7" s="518"/>
      <c r="CU7" s="518"/>
      <c r="CV7" s="518"/>
      <c r="CW7" s="518"/>
      <c r="CX7" s="518"/>
      <c r="CY7" s="518"/>
      <c r="CZ7" s="518"/>
      <c r="DA7" s="518"/>
      <c r="DB7" s="518"/>
      <c r="DC7" s="518"/>
      <c r="DD7" s="518"/>
      <c r="DE7" s="518"/>
      <c r="DF7" s="518"/>
      <c r="DG7" s="518"/>
      <c r="DH7" s="518"/>
      <c r="DI7" s="518"/>
      <c r="DJ7" s="518"/>
      <c r="DK7" s="518"/>
      <c r="DL7" s="518"/>
      <c r="DM7" s="518"/>
      <c r="DN7" s="518"/>
      <c r="DO7" s="518"/>
      <c r="DP7" s="518"/>
      <c r="DQ7" s="518"/>
      <c r="DR7" s="518"/>
      <c r="DS7" s="518"/>
      <c r="DT7" s="518"/>
      <c r="DU7" s="518"/>
      <c r="DV7" s="518"/>
      <c r="DW7" s="518"/>
      <c r="DX7" s="518"/>
      <c r="DY7" s="518"/>
      <c r="DZ7" s="518"/>
      <c r="EA7" s="518"/>
      <c r="EB7" s="518"/>
      <c r="EC7" s="518"/>
      <c r="ED7" s="518"/>
      <c r="EE7" s="518"/>
      <c r="EF7" s="518"/>
      <c r="EG7" s="518"/>
      <c r="EH7" s="518"/>
      <c r="EI7" s="518"/>
      <c r="EJ7" s="518"/>
      <c r="EK7" s="518"/>
      <c r="EL7" s="518"/>
      <c r="EM7" s="518"/>
      <c r="EN7" s="518"/>
      <c r="EO7" s="518"/>
      <c r="EP7" s="518"/>
      <c r="EQ7" s="518"/>
      <c r="ER7" s="518"/>
      <c r="ES7" s="518"/>
      <c r="ET7" s="518"/>
      <c r="EU7" s="518"/>
      <c r="EV7" s="518"/>
      <c r="EW7" s="518"/>
      <c r="EX7" s="518"/>
      <c r="EY7" s="518"/>
      <c r="EZ7" s="518"/>
      <c r="FA7" s="518"/>
      <c r="FB7" s="518"/>
      <c r="FC7" s="518"/>
      <c r="FD7" s="518"/>
      <c r="FE7" s="518"/>
      <c r="FF7" s="518"/>
      <c r="FG7" s="518"/>
      <c r="FH7" s="518"/>
      <c r="FI7" s="518"/>
      <c r="FJ7" s="518"/>
      <c r="FK7" s="518"/>
      <c r="FL7" s="518"/>
      <c r="FM7" s="518"/>
      <c r="FN7" s="518"/>
      <c r="FO7" s="518"/>
      <c r="FP7" s="518"/>
      <c r="FQ7" s="518"/>
      <c r="FR7" s="518"/>
      <c r="FS7" s="518"/>
      <c r="FT7" s="518"/>
      <c r="FU7" s="518"/>
      <c r="FV7" s="518"/>
      <c r="FW7" s="518"/>
      <c r="FX7" s="518"/>
      <c r="FY7" s="518"/>
      <c r="FZ7" s="518"/>
      <c r="GA7" s="518"/>
      <c r="GB7" s="518"/>
      <c r="GC7" s="518"/>
      <c r="GD7" s="518"/>
      <c r="GE7" s="518"/>
      <c r="GF7" s="518"/>
      <c r="GG7" s="518"/>
      <c r="GH7" s="518"/>
      <c r="GI7" s="518"/>
      <c r="GJ7" s="518"/>
      <c r="GK7" s="518"/>
      <c r="GL7" s="518"/>
      <c r="GM7" s="518"/>
      <c r="GN7" s="518"/>
      <c r="GO7" s="518"/>
      <c r="GP7" s="518"/>
      <c r="GQ7" s="518"/>
      <c r="GR7" s="518"/>
      <c r="GS7" s="518"/>
      <c r="GT7" s="518"/>
      <c r="GU7" s="518"/>
      <c r="GV7" s="518"/>
      <c r="GW7" s="518"/>
      <c r="GX7" s="518"/>
      <c r="GY7" s="518"/>
      <c r="GZ7" s="518"/>
      <c r="HA7" s="518"/>
      <c r="HB7" s="518"/>
      <c r="HC7" s="518"/>
      <c r="HD7" s="518"/>
      <c r="HE7" s="518"/>
      <c r="HF7" s="518"/>
      <c r="HG7" s="518"/>
      <c r="HH7" s="518"/>
      <c r="HI7" s="518"/>
      <c r="HJ7" s="518"/>
      <c r="HK7" s="518"/>
      <c r="HL7" s="518"/>
      <c r="HM7" s="518"/>
      <c r="HN7" s="518"/>
      <c r="HO7" s="518"/>
      <c r="HP7" s="518"/>
      <c r="HQ7" s="518"/>
      <c r="HR7" s="518"/>
      <c r="HS7" s="518"/>
      <c r="HT7" s="518"/>
      <c r="HU7" s="518"/>
      <c r="HV7" s="518"/>
      <c r="HW7" s="518"/>
      <c r="HX7" s="518"/>
      <c r="HY7" s="518"/>
      <c r="HZ7" s="518"/>
      <c r="IA7" s="518"/>
      <c r="IB7" s="518"/>
      <c r="IC7" s="518"/>
      <c r="ID7" s="518"/>
      <c r="IE7" s="518"/>
      <c r="IF7" s="518"/>
      <c r="IG7" s="518"/>
      <c r="IH7" s="518"/>
      <c r="II7" s="518"/>
      <c r="IJ7" s="518"/>
    </row>
    <row r="8" spans="1:244" s="519" customFormat="1" ht="21.75" customHeight="1">
      <c r="A8" s="696"/>
      <c r="B8" s="473" t="s">
        <v>105</v>
      </c>
      <c r="C8" s="515" t="s">
        <v>106</v>
      </c>
      <c r="D8" s="515" t="s">
        <v>105</v>
      </c>
      <c r="E8" s="515" t="s">
        <v>106</v>
      </c>
      <c r="F8" s="693"/>
      <c r="G8" s="693"/>
      <c r="H8" s="520"/>
      <c r="I8" s="515" t="s">
        <v>105</v>
      </c>
      <c r="J8" s="515" t="s">
        <v>106</v>
      </c>
      <c r="K8" s="515" t="s">
        <v>105</v>
      </c>
      <c r="L8" s="515" t="s">
        <v>106</v>
      </c>
      <c r="M8" s="693"/>
      <c r="N8" s="693"/>
      <c r="O8" s="522"/>
      <c r="P8" s="696"/>
      <c r="Q8" s="521"/>
      <c r="R8" s="521"/>
      <c r="S8" s="521"/>
      <c r="T8" s="521"/>
      <c r="U8" s="521"/>
      <c r="V8" s="521"/>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c r="BM8" s="518"/>
      <c r="BN8" s="518"/>
      <c r="BO8" s="518"/>
      <c r="BP8" s="518"/>
      <c r="BQ8" s="518"/>
      <c r="BR8" s="518"/>
      <c r="BS8" s="518"/>
      <c r="BT8" s="518"/>
      <c r="BU8" s="518"/>
      <c r="BV8" s="518"/>
      <c r="BW8" s="518"/>
      <c r="BX8" s="518"/>
      <c r="BY8" s="518"/>
      <c r="BZ8" s="518"/>
      <c r="CA8" s="518"/>
      <c r="CB8" s="518"/>
      <c r="CC8" s="518"/>
      <c r="CD8" s="518"/>
      <c r="CE8" s="518"/>
      <c r="CF8" s="518"/>
      <c r="CG8" s="518"/>
      <c r="CH8" s="518"/>
      <c r="CI8" s="518"/>
      <c r="CJ8" s="518"/>
      <c r="CK8" s="518"/>
      <c r="CL8" s="518"/>
      <c r="CM8" s="518"/>
      <c r="CN8" s="518"/>
      <c r="CO8" s="518"/>
      <c r="CP8" s="518"/>
      <c r="CQ8" s="518"/>
      <c r="CR8" s="518"/>
      <c r="CS8" s="518"/>
      <c r="CT8" s="518"/>
      <c r="CU8" s="518"/>
      <c r="CV8" s="518"/>
      <c r="CW8" s="518"/>
      <c r="CX8" s="518"/>
      <c r="CY8" s="518"/>
      <c r="CZ8" s="518"/>
      <c r="DA8" s="518"/>
      <c r="DB8" s="518"/>
      <c r="DC8" s="518"/>
      <c r="DD8" s="518"/>
      <c r="DE8" s="518"/>
      <c r="DF8" s="518"/>
      <c r="DG8" s="518"/>
      <c r="DH8" s="518"/>
      <c r="DI8" s="518"/>
      <c r="DJ8" s="518"/>
      <c r="DK8" s="518"/>
      <c r="DL8" s="518"/>
      <c r="DM8" s="518"/>
      <c r="DN8" s="518"/>
      <c r="DO8" s="518"/>
      <c r="DP8" s="518"/>
      <c r="DQ8" s="518"/>
      <c r="DR8" s="518"/>
      <c r="DS8" s="518"/>
      <c r="DT8" s="518"/>
      <c r="DU8" s="518"/>
      <c r="DV8" s="518"/>
      <c r="DW8" s="518"/>
      <c r="DX8" s="518"/>
      <c r="DY8" s="518"/>
      <c r="DZ8" s="518"/>
      <c r="EA8" s="518"/>
      <c r="EB8" s="518"/>
      <c r="EC8" s="518"/>
      <c r="ED8" s="518"/>
      <c r="EE8" s="518"/>
      <c r="EF8" s="518"/>
      <c r="EG8" s="518"/>
      <c r="EH8" s="518"/>
      <c r="EI8" s="518"/>
      <c r="EJ8" s="518"/>
      <c r="EK8" s="518"/>
      <c r="EL8" s="518"/>
      <c r="EM8" s="518"/>
      <c r="EN8" s="518"/>
      <c r="EO8" s="518"/>
      <c r="EP8" s="518"/>
      <c r="EQ8" s="518"/>
      <c r="ER8" s="518"/>
      <c r="ES8" s="518"/>
      <c r="ET8" s="518"/>
      <c r="EU8" s="518"/>
      <c r="EV8" s="518"/>
      <c r="EW8" s="518"/>
      <c r="EX8" s="518"/>
      <c r="EY8" s="518"/>
      <c r="EZ8" s="518"/>
      <c r="FA8" s="518"/>
      <c r="FB8" s="518"/>
      <c r="FC8" s="518"/>
      <c r="FD8" s="518"/>
      <c r="FE8" s="518"/>
      <c r="FF8" s="518"/>
      <c r="FG8" s="518"/>
      <c r="FH8" s="518"/>
      <c r="FI8" s="518"/>
      <c r="FJ8" s="518"/>
      <c r="FK8" s="518"/>
      <c r="FL8" s="518"/>
      <c r="FM8" s="518"/>
      <c r="FN8" s="518"/>
      <c r="FO8" s="518"/>
      <c r="FP8" s="518"/>
      <c r="FQ8" s="518"/>
      <c r="FR8" s="518"/>
      <c r="FS8" s="518"/>
      <c r="FT8" s="518"/>
      <c r="FU8" s="518"/>
      <c r="FV8" s="518"/>
      <c r="FW8" s="518"/>
      <c r="FX8" s="518"/>
      <c r="FY8" s="518"/>
      <c r="FZ8" s="518"/>
      <c r="GA8" s="518"/>
      <c r="GB8" s="518"/>
      <c r="GC8" s="518"/>
      <c r="GD8" s="518"/>
      <c r="GE8" s="518"/>
      <c r="GF8" s="518"/>
      <c r="GG8" s="518"/>
      <c r="GH8" s="518"/>
      <c r="GI8" s="518"/>
      <c r="GJ8" s="518"/>
      <c r="GK8" s="518"/>
      <c r="GL8" s="518"/>
      <c r="GM8" s="518"/>
      <c r="GN8" s="518"/>
      <c r="GO8" s="518"/>
      <c r="GP8" s="518"/>
      <c r="GQ8" s="518"/>
      <c r="GR8" s="518"/>
      <c r="GS8" s="518"/>
      <c r="GT8" s="518"/>
      <c r="GU8" s="518"/>
      <c r="GV8" s="518"/>
      <c r="GW8" s="518"/>
      <c r="GX8" s="518"/>
      <c r="GY8" s="518"/>
      <c r="GZ8" s="518"/>
      <c r="HA8" s="518"/>
      <c r="HB8" s="518"/>
      <c r="HC8" s="518"/>
      <c r="HD8" s="518"/>
      <c r="HE8" s="518"/>
      <c r="HF8" s="518"/>
      <c r="HG8" s="518"/>
      <c r="HH8" s="518"/>
      <c r="HI8" s="518"/>
      <c r="HJ8" s="518"/>
      <c r="HK8" s="518"/>
      <c r="HL8" s="518"/>
      <c r="HM8" s="518"/>
      <c r="HN8" s="518"/>
      <c r="HO8" s="518"/>
      <c r="HP8" s="518"/>
      <c r="HQ8" s="518"/>
      <c r="HR8" s="518"/>
      <c r="HS8" s="518"/>
      <c r="HT8" s="518"/>
      <c r="HU8" s="518"/>
      <c r="HV8" s="518"/>
      <c r="HW8" s="518"/>
      <c r="HX8" s="518"/>
      <c r="HY8" s="518"/>
      <c r="HZ8" s="518"/>
      <c r="IA8" s="518"/>
      <c r="IB8" s="518"/>
      <c r="IC8" s="518"/>
      <c r="ID8" s="518"/>
      <c r="IE8" s="518"/>
      <c r="IF8" s="518"/>
      <c r="IG8" s="518"/>
      <c r="IH8" s="518"/>
      <c r="II8" s="518"/>
      <c r="IJ8" s="518"/>
    </row>
    <row r="9" spans="1:244" s="519" customFormat="1" ht="8.25" customHeight="1">
      <c r="A9" s="523"/>
      <c r="B9" s="523"/>
      <c r="C9" s="524"/>
      <c r="D9" s="524"/>
      <c r="E9" s="524"/>
      <c r="F9" s="524"/>
      <c r="G9" s="524"/>
      <c r="H9" s="520"/>
      <c r="I9" s="524"/>
      <c r="J9" s="524"/>
      <c r="K9" s="524"/>
      <c r="L9" s="524"/>
      <c r="M9" s="524"/>
      <c r="N9" s="524"/>
      <c r="O9" s="524"/>
      <c r="P9" s="524"/>
      <c r="Q9" s="525"/>
      <c r="R9" s="525"/>
      <c r="S9" s="525"/>
      <c r="T9" s="525"/>
      <c r="U9" s="525"/>
      <c r="V9" s="525"/>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c r="BL9" s="526"/>
      <c r="BM9" s="526"/>
      <c r="BN9" s="526"/>
      <c r="BO9" s="526"/>
      <c r="BP9" s="526"/>
      <c r="BQ9" s="526"/>
      <c r="BR9" s="526"/>
      <c r="BS9" s="526"/>
      <c r="BT9" s="526"/>
      <c r="BU9" s="526"/>
      <c r="BV9" s="526"/>
      <c r="BW9" s="526"/>
      <c r="BX9" s="526"/>
      <c r="BY9" s="526"/>
      <c r="BZ9" s="526"/>
      <c r="CA9" s="526"/>
      <c r="CB9" s="526"/>
      <c r="CC9" s="526"/>
      <c r="CD9" s="526"/>
      <c r="CE9" s="526"/>
      <c r="CF9" s="526"/>
      <c r="CG9" s="526"/>
      <c r="CH9" s="526"/>
      <c r="CI9" s="526"/>
      <c r="CJ9" s="526"/>
      <c r="CK9" s="526"/>
      <c r="CL9" s="526"/>
      <c r="CM9" s="526"/>
      <c r="CN9" s="526"/>
      <c r="CO9" s="526"/>
      <c r="CP9" s="526"/>
      <c r="CQ9" s="526"/>
      <c r="CR9" s="526"/>
      <c r="CS9" s="526"/>
      <c r="CT9" s="526"/>
      <c r="CU9" s="526"/>
      <c r="CV9" s="526"/>
      <c r="CW9" s="526"/>
      <c r="CX9" s="526"/>
      <c r="CY9" s="526"/>
      <c r="CZ9" s="526"/>
      <c r="DA9" s="526"/>
      <c r="DB9" s="526"/>
      <c r="DC9" s="526"/>
      <c r="DD9" s="526"/>
      <c r="DE9" s="526"/>
      <c r="DF9" s="526"/>
      <c r="DG9" s="526"/>
      <c r="DH9" s="526"/>
      <c r="DI9" s="526"/>
      <c r="DJ9" s="526"/>
      <c r="DK9" s="526"/>
      <c r="DL9" s="526"/>
      <c r="DM9" s="526"/>
      <c r="DN9" s="526"/>
      <c r="DO9" s="526"/>
      <c r="DP9" s="526"/>
      <c r="DQ9" s="526"/>
      <c r="DR9" s="526"/>
      <c r="DS9" s="526"/>
      <c r="DT9" s="526"/>
      <c r="DU9" s="526"/>
      <c r="DV9" s="526"/>
      <c r="DW9" s="526"/>
      <c r="DX9" s="526"/>
      <c r="DY9" s="526"/>
      <c r="DZ9" s="526"/>
      <c r="EA9" s="526"/>
      <c r="EB9" s="526"/>
      <c r="EC9" s="526"/>
      <c r="ED9" s="526"/>
      <c r="EE9" s="526"/>
      <c r="EF9" s="526"/>
      <c r="EG9" s="526"/>
      <c r="EH9" s="526"/>
      <c r="EI9" s="526"/>
      <c r="EJ9" s="526"/>
      <c r="EK9" s="526"/>
      <c r="EL9" s="526"/>
      <c r="EM9" s="526"/>
      <c r="EN9" s="526"/>
      <c r="EO9" s="526"/>
      <c r="EP9" s="526"/>
      <c r="EQ9" s="526"/>
      <c r="ER9" s="526"/>
      <c r="ES9" s="526"/>
      <c r="ET9" s="526"/>
      <c r="EU9" s="526"/>
      <c r="EV9" s="526"/>
      <c r="EW9" s="526"/>
      <c r="EX9" s="526"/>
      <c r="EY9" s="526"/>
      <c r="EZ9" s="526"/>
      <c r="FA9" s="526"/>
      <c r="FB9" s="526"/>
      <c r="FC9" s="526"/>
      <c r="FD9" s="526"/>
      <c r="FE9" s="526"/>
      <c r="FF9" s="526"/>
      <c r="FG9" s="526"/>
      <c r="FH9" s="526"/>
      <c r="FI9" s="526"/>
      <c r="FJ9" s="526"/>
      <c r="FK9" s="526"/>
      <c r="FL9" s="526"/>
      <c r="FM9" s="526"/>
      <c r="FN9" s="526"/>
      <c r="FO9" s="526"/>
      <c r="FP9" s="526"/>
      <c r="FQ9" s="526"/>
      <c r="FR9" s="526"/>
      <c r="FS9" s="526"/>
      <c r="FT9" s="526"/>
      <c r="FU9" s="526"/>
      <c r="FV9" s="526"/>
      <c r="FW9" s="526"/>
      <c r="FX9" s="526"/>
      <c r="FY9" s="526"/>
      <c r="FZ9" s="526"/>
      <c r="GA9" s="526"/>
      <c r="GB9" s="526"/>
      <c r="GC9" s="526"/>
      <c r="GD9" s="526"/>
      <c r="GE9" s="526"/>
      <c r="GF9" s="526"/>
      <c r="GG9" s="526"/>
      <c r="GH9" s="526"/>
      <c r="GI9" s="526"/>
      <c r="GJ9" s="526"/>
      <c r="GK9" s="526"/>
      <c r="GL9" s="526"/>
      <c r="GM9" s="526"/>
      <c r="GN9" s="526"/>
      <c r="GO9" s="526"/>
      <c r="GP9" s="526"/>
      <c r="GQ9" s="526"/>
      <c r="GR9" s="526"/>
      <c r="GS9" s="526"/>
      <c r="GT9" s="526"/>
      <c r="GU9" s="526"/>
      <c r="GV9" s="526"/>
      <c r="GW9" s="526"/>
      <c r="GX9" s="526"/>
      <c r="GY9" s="526"/>
      <c r="GZ9" s="526"/>
      <c r="HA9" s="526"/>
      <c r="HB9" s="526"/>
      <c r="HC9" s="526"/>
      <c r="HD9" s="526"/>
      <c r="HE9" s="526"/>
      <c r="HF9" s="526"/>
      <c r="HG9" s="526"/>
      <c r="HH9" s="526"/>
      <c r="HI9" s="526"/>
      <c r="HJ9" s="526"/>
      <c r="HK9" s="526"/>
      <c r="HL9" s="526"/>
      <c r="HM9" s="526"/>
      <c r="HN9" s="526"/>
      <c r="HO9" s="526"/>
      <c r="HP9" s="526"/>
      <c r="HQ9" s="526"/>
      <c r="HR9" s="526"/>
      <c r="HS9" s="526"/>
      <c r="HT9" s="526"/>
      <c r="HU9" s="526"/>
      <c r="HV9" s="526"/>
      <c r="HW9" s="526"/>
      <c r="HX9" s="526"/>
      <c r="HY9" s="526"/>
      <c r="HZ9" s="526"/>
      <c r="IA9" s="526"/>
      <c r="IB9" s="526"/>
      <c r="IC9" s="526"/>
      <c r="ID9" s="526"/>
      <c r="IE9" s="526"/>
      <c r="IF9" s="526"/>
      <c r="IG9" s="526"/>
      <c r="IH9" s="526"/>
      <c r="II9" s="526"/>
      <c r="IJ9" s="526"/>
    </row>
    <row r="10" spans="1:244" s="513" customFormat="1" ht="32.1" customHeight="1">
      <c r="A10" s="527" t="s">
        <v>698</v>
      </c>
      <c r="B10" s="528">
        <v>3133</v>
      </c>
      <c r="C10" s="528">
        <v>297</v>
      </c>
      <c r="D10" s="528">
        <v>7734</v>
      </c>
      <c r="E10" s="528">
        <v>455</v>
      </c>
      <c r="F10" s="529">
        <v>11619</v>
      </c>
      <c r="G10" s="530">
        <v>94.471095210992758</v>
      </c>
      <c r="H10" s="531"/>
      <c r="I10" s="528">
        <v>274</v>
      </c>
      <c r="J10" s="528">
        <v>31</v>
      </c>
      <c r="K10" s="528">
        <v>351</v>
      </c>
      <c r="L10" s="528">
        <v>24</v>
      </c>
      <c r="M10" s="529">
        <v>680</v>
      </c>
      <c r="N10" s="530">
        <v>5.5289047890072363</v>
      </c>
      <c r="O10" s="532"/>
      <c r="P10" s="529">
        <v>12299</v>
      </c>
    </row>
    <row r="11" spans="1:244" s="513" customFormat="1" ht="32.1" customHeight="1">
      <c r="A11" s="527" t="s">
        <v>699</v>
      </c>
      <c r="B11" s="528">
        <v>2628</v>
      </c>
      <c r="C11" s="528">
        <v>197</v>
      </c>
      <c r="D11" s="528">
        <v>5502</v>
      </c>
      <c r="E11" s="528">
        <v>259</v>
      </c>
      <c r="F11" s="529">
        <v>8586</v>
      </c>
      <c r="G11" s="530">
        <v>89.484106305367376</v>
      </c>
      <c r="H11" s="531"/>
      <c r="I11" s="528">
        <v>464</v>
      </c>
      <c r="J11" s="528">
        <v>21</v>
      </c>
      <c r="K11" s="528">
        <v>512</v>
      </c>
      <c r="L11" s="528">
        <v>12</v>
      </c>
      <c r="M11" s="529">
        <v>1009</v>
      </c>
      <c r="N11" s="530">
        <v>10.515893694632622</v>
      </c>
      <c r="O11" s="532"/>
      <c r="P11" s="529">
        <v>9595</v>
      </c>
    </row>
    <row r="12" spans="1:244" s="513" customFormat="1" ht="32.1" customHeight="1">
      <c r="A12" s="527" t="s">
        <v>700</v>
      </c>
      <c r="B12" s="528">
        <v>128</v>
      </c>
      <c r="C12" s="528">
        <v>0</v>
      </c>
      <c r="D12" s="528">
        <v>188</v>
      </c>
      <c r="E12" s="528">
        <v>0</v>
      </c>
      <c r="F12" s="529">
        <v>316</v>
      </c>
      <c r="G12" s="530">
        <v>86.575342465753423</v>
      </c>
      <c r="H12" s="531"/>
      <c r="I12" s="528">
        <v>1</v>
      </c>
      <c r="J12" s="528">
        <v>1</v>
      </c>
      <c r="K12" s="528">
        <v>47</v>
      </c>
      <c r="L12" s="528">
        <v>0</v>
      </c>
      <c r="M12" s="529">
        <v>49</v>
      </c>
      <c r="N12" s="530">
        <v>13.424657534246576</v>
      </c>
      <c r="O12" s="532"/>
      <c r="P12" s="529">
        <v>365</v>
      </c>
    </row>
    <row r="13" spans="1:244" s="513" customFormat="1" ht="32.1" customHeight="1">
      <c r="A13" s="527" t="s">
        <v>701</v>
      </c>
      <c r="B13" s="528">
        <v>124</v>
      </c>
      <c r="C13" s="528">
        <v>4</v>
      </c>
      <c r="D13" s="528">
        <v>150</v>
      </c>
      <c r="E13" s="528">
        <v>0</v>
      </c>
      <c r="F13" s="529">
        <v>278</v>
      </c>
      <c r="G13" s="530">
        <v>95.862068965517238</v>
      </c>
      <c r="H13" s="531"/>
      <c r="I13" s="528">
        <v>9</v>
      </c>
      <c r="J13" s="528">
        <v>0</v>
      </c>
      <c r="K13" s="528">
        <v>3</v>
      </c>
      <c r="L13" s="528">
        <v>0</v>
      </c>
      <c r="M13" s="529">
        <v>12</v>
      </c>
      <c r="N13" s="530">
        <v>4.1379310344827589</v>
      </c>
      <c r="O13" s="532"/>
      <c r="P13" s="529">
        <v>290</v>
      </c>
    </row>
    <row r="14" spans="1:244" s="513" customFormat="1" ht="32.1" customHeight="1">
      <c r="A14" s="527" t="s">
        <v>702</v>
      </c>
      <c r="B14" s="528">
        <v>6875</v>
      </c>
      <c r="C14" s="528">
        <v>403</v>
      </c>
      <c r="D14" s="528">
        <v>12399</v>
      </c>
      <c r="E14" s="528">
        <v>515</v>
      </c>
      <c r="F14" s="529">
        <v>20192</v>
      </c>
      <c r="G14" s="530">
        <v>88.763847371197471</v>
      </c>
      <c r="H14" s="531"/>
      <c r="I14" s="528">
        <v>1077</v>
      </c>
      <c r="J14" s="528">
        <v>94</v>
      </c>
      <c r="K14" s="528">
        <v>1335</v>
      </c>
      <c r="L14" s="528">
        <v>50</v>
      </c>
      <c r="M14" s="529">
        <v>2556</v>
      </c>
      <c r="N14" s="530">
        <v>11.236152628802532</v>
      </c>
      <c r="O14" s="532"/>
      <c r="P14" s="529">
        <v>22748</v>
      </c>
    </row>
    <row r="15" spans="1:244" s="513" customFormat="1" ht="32.1" customHeight="1">
      <c r="A15" s="527" t="s">
        <v>703</v>
      </c>
      <c r="B15" s="528">
        <v>10884</v>
      </c>
      <c r="C15" s="528">
        <v>720</v>
      </c>
      <c r="D15" s="528">
        <v>18139</v>
      </c>
      <c r="E15" s="528">
        <v>801</v>
      </c>
      <c r="F15" s="529">
        <v>30544</v>
      </c>
      <c r="G15" s="530">
        <v>87.029860952815142</v>
      </c>
      <c r="H15" s="531"/>
      <c r="I15" s="528">
        <v>1836</v>
      </c>
      <c r="J15" s="528">
        <v>107</v>
      </c>
      <c r="K15" s="528">
        <v>2509</v>
      </c>
      <c r="L15" s="528">
        <v>100</v>
      </c>
      <c r="M15" s="529">
        <v>4552</v>
      </c>
      <c r="N15" s="530">
        <v>12.970139047184864</v>
      </c>
      <c r="O15" s="532"/>
      <c r="P15" s="529">
        <v>35096</v>
      </c>
    </row>
    <row r="16" spans="1:244" s="513" customFormat="1" ht="32.1" customHeight="1">
      <c r="A16" s="527" t="s">
        <v>704</v>
      </c>
      <c r="B16" s="528">
        <v>7685</v>
      </c>
      <c r="C16" s="528">
        <v>479</v>
      </c>
      <c r="D16" s="528">
        <v>15310</v>
      </c>
      <c r="E16" s="528">
        <v>621</v>
      </c>
      <c r="F16" s="529">
        <v>24095</v>
      </c>
      <c r="G16" s="530">
        <v>87.509987651630709</v>
      </c>
      <c r="H16" s="531"/>
      <c r="I16" s="528">
        <v>1521</v>
      </c>
      <c r="J16" s="528">
        <v>120</v>
      </c>
      <c r="K16" s="528">
        <v>1701</v>
      </c>
      <c r="L16" s="528">
        <v>97</v>
      </c>
      <c r="M16" s="529">
        <v>3439</v>
      </c>
      <c r="N16" s="530">
        <v>12.490012348369289</v>
      </c>
      <c r="O16" s="532"/>
      <c r="P16" s="529">
        <v>27534</v>
      </c>
    </row>
    <row r="17" spans="1:249" s="513" customFormat="1" ht="32.1" customHeight="1">
      <c r="A17" s="527" t="s">
        <v>705</v>
      </c>
      <c r="B17" s="528">
        <v>20373</v>
      </c>
      <c r="C17" s="528">
        <v>1478</v>
      </c>
      <c r="D17" s="528">
        <v>34435</v>
      </c>
      <c r="E17" s="528">
        <v>1666</v>
      </c>
      <c r="F17" s="529">
        <v>57952</v>
      </c>
      <c r="G17" s="530">
        <v>86.396231196982569</v>
      </c>
      <c r="H17" s="531"/>
      <c r="I17" s="528">
        <v>3345</v>
      </c>
      <c r="J17" s="528">
        <v>360</v>
      </c>
      <c r="K17" s="528">
        <v>5129</v>
      </c>
      <c r="L17" s="528">
        <v>291</v>
      </c>
      <c r="M17" s="529">
        <v>9125</v>
      </c>
      <c r="N17" s="530">
        <v>13.603768803017427</v>
      </c>
      <c r="O17" s="532"/>
      <c r="P17" s="529">
        <v>67077</v>
      </c>
    </row>
    <row r="18" spans="1:249" s="513" customFormat="1" ht="32.1" customHeight="1">
      <c r="A18" s="527" t="s">
        <v>706</v>
      </c>
      <c r="B18" s="528">
        <v>5359</v>
      </c>
      <c r="C18" s="528">
        <v>460</v>
      </c>
      <c r="D18" s="528">
        <v>11109</v>
      </c>
      <c r="E18" s="528">
        <v>577</v>
      </c>
      <c r="F18" s="529">
        <v>17505</v>
      </c>
      <c r="G18" s="530">
        <v>85.527922997996782</v>
      </c>
      <c r="H18" s="531"/>
      <c r="I18" s="528">
        <v>1112</v>
      </c>
      <c r="J18" s="528">
        <v>125</v>
      </c>
      <c r="K18" s="528">
        <v>1615</v>
      </c>
      <c r="L18" s="528">
        <v>110</v>
      </c>
      <c r="M18" s="529">
        <v>2962</v>
      </c>
      <c r="N18" s="530">
        <v>14.472077002003225</v>
      </c>
      <c r="O18" s="532"/>
      <c r="P18" s="529">
        <v>20467</v>
      </c>
    </row>
    <row r="19" spans="1:249" s="513" customFormat="1" ht="32.1" customHeight="1">
      <c r="A19" s="527" t="s">
        <v>707</v>
      </c>
      <c r="B19" s="528">
        <v>7394</v>
      </c>
      <c r="C19" s="528">
        <v>594</v>
      </c>
      <c r="D19" s="528">
        <v>9604</v>
      </c>
      <c r="E19" s="528">
        <v>546</v>
      </c>
      <c r="F19" s="529">
        <v>18138</v>
      </c>
      <c r="G19" s="530">
        <v>85.795373917979276</v>
      </c>
      <c r="H19" s="531"/>
      <c r="I19" s="528">
        <v>1098</v>
      </c>
      <c r="J19" s="528">
        <v>132</v>
      </c>
      <c r="K19" s="528">
        <v>1648</v>
      </c>
      <c r="L19" s="528">
        <v>125</v>
      </c>
      <c r="M19" s="529">
        <v>3003</v>
      </c>
      <c r="N19" s="530">
        <v>14.204626082020718</v>
      </c>
      <c r="O19" s="532"/>
      <c r="P19" s="529">
        <v>21141</v>
      </c>
    </row>
    <row r="20" spans="1:249" s="513" customFormat="1" ht="32.1" customHeight="1">
      <c r="A20" s="527" t="s">
        <v>708</v>
      </c>
      <c r="B20" s="528">
        <v>826</v>
      </c>
      <c r="C20" s="528">
        <v>65</v>
      </c>
      <c r="D20" s="528">
        <v>1185</v>
      </c>
      <c r="E20" s="528">
        <v>30</v>
      </c>
      <c r="F20" s="529">
        <v>2106</v>
      </c>
      <c r="G20" s="530">
        <v>90.932642487046635</v>
      </c>
      <c r="H20" s="531"/>
      <c r="I20" s="528">
        <v>79</v>
      </c>
      <c r="J20" s="528">
        <v>4</v>
      </c>
      <c r="K20" s="528">
        <v>124</v>
      </c>
      <c r="L20" s="528">
        <v>3</v>
      </c>
      <c r="M20" s="529">
        <v>210</v>
      </c>
      <c r="N20" s="530">
        <v>9.0673575129533681</v>
      </c>
      <c r="O20" s="532"/>
      <c r="P20" s="529">
        <v>2316</v>
      </c>
    </row>
    <row r="21" spans="1:249" s="513" customFormat="1" ht="32.1" customHeight="1">
      <c r="A21" s="527" t="s">
        <v>709</v>
      </c>
      <c r="B21" s="528">
        <v>1119</v>
      </c>
      <c r="C21" s="528">
        <v>106</v>
      </c>
      <c r="D21" s="528">
        <v>1360</v>
      </c>
      <c r="E21" s="528">
        <v>116</v>
      </c>
      <c r="F21" s="529">
        <v>2701</v>
      </c>
      <c r="G21" s="530">
        <v>86.709470304975923</v>
      </c>
      <c r="H21" s="531"/>
      <c r="I21" s="528">
        <v>139</v>
      </c>
      <c r="J21" s="528">
        <v>16</v>
      </c>
      <c r="K21" s="528">
        <v>235</v>
      </c>
      <c r="L21" s="528">
        <v>24</v>
      </c>
      <c r="M21" s="529">
        <v>414</v>
      </c>
      <c r="N21" s="530">
        <v>13.290529695024077</v>
      </c>
      <c r="O21" s="532"/>
      <c r="P21" s="529">
        <v>3115</v>
      </c>
    </row>
    <row r="22" spans="1:249" s="513" customFormat="1" ht="32.1" customHeight="1">
      <c r="A22" s="527" t="s">
        <v>710</v>
      </c>
      <c r="B22" s="528">
        <v>1632</v>
      </c>
      <c r="C22" s="528">
        <v>151</v>
      </c>
      <c r="D22" s="528">
        <v>2125</v>
      </c>
      <c r="E22" s="528">
        <v>188</v>
      </c>
      <c r="F22" s="529">
        <v>4096</v>
      </c>
      <c r="G22" s="530">
        <v>80.424111525623402</v>
      </c>
      <c r="H22" s="531"/>
      <c r="I22" s="528">
        <v>408</v>
      </c>
      <c r="J22" s="528">
        <v>36</v>
      </c>
      <c r="K22" s="528">
        <v>526</v>
      </c>
      <c r="L22" s="528">
        <v>27</v>
      </c>
      <c r="M22" s="529">
        <v>997</v>
      </c>
      <c r="N22" s="530">
        <v>19.575888474376594</v>
      </c>
      <c r="O22" s="532"/>
      <c r="P22" s="529">
        <v>5093</v>
      </c>
    </row>
    <row r="23" spans="1:249" s="513" customFormat="1" ht="32.1" customHeight="1">
      <c r="A23" s="527" t="s">
        <v>711</v>
      </c>
      <c r="B23" s="528">
        <v>2487</v>
      </c>
      <c r="C23" s="528">
        <v>267</v>
      </c>
      <c r="D23" s="528">
        <v>2347</v>
      </c>
      <c r="E23" s="528">
        <v>219</v>
      </c>
      <c r="F23" s="529">
        <v>5320</v>
      </c>
      <c r="G23" s="530">
        <v>84.0973759089472</v>
      </c>
      <c r="H23" s="531"/>
      <c r="I23" s="528">
        <v>412</v>
      </c>
      <c r="J23" s="528">
        <v>84</v>
      </c>
      <c r="K23" s="528">
        <v>471</v>
      </c>
      <c r="L23" s="528">
        <v>39</v>
      </c>
      <c r="M23" s="529">
        <v>1006</v>
      </c>
      <c r="N23" s="530">
        <v>15.902624091052799</v>
      </c>
      <c r="O23" s="532"/>
      <c r="P23" s="529">
        <v>6326</v>
      </c>
    </row>
    <row r="24" spans="1:249" s="513" customFormat="1" ht="32.1" customHeight="1">
      <c r="A24" s="527" t="s">
        <v>712</v>
      </c>
      <c r="B24" s="528">
        <v>23</v>
      </c>
      <c r="C24" s="528">
        <v>4</v>
      </c>
      <c r="D24" s="528">
        <v>29</v>
      </c>
      <c r="E24" s="528">
        <v>2</v>
      </c>
      <c r="F24" s="529">
        <v>58</v>
      </c>
      <c r="G24" s="530">
        <v>78.378378378378372</v>
      </c>
      <c r="H24" s="531"/>
      <c r="I24" s="528">
        <v>10</v>
      </c>
      <c r="J24" s="528">
        <v>1</v>
      </c>
      <c r="K24" s="528">
        <v>4</v>
      </c>
      <c r="L24" s="528">
        <v>1</v>
      </c>
      <c r="M24" s="529">
        <v>16</v>
      </c>
      <c r="N24" s="530">
        <v>21.621621621621621</v>
      </c>
      <c r="O24" s="532"/>
      <c r="P24" s="529">
        <v>74</v>
      </c>
    </row>
    <row r="25" spans="1:249" s="513" customFormat="1" ht="32.1" customHeight="1">
      <c r="A25" s="527" t="s">
        <v>713</v>
      </c>
      <c r="B25" s="528">
        <v>97</v>
      </c>
      <c r="C25" s="528">
        <v>13</v>
      </c>
      <c r="D25" s="528">
        <v>80</v>
      </c>
      <c r="E25" s="528">
        <v>7</v>
      </c>
      <c r="F25" s="529">
        <v>197</v>
      </c>
      <c r="G25" s="530">
        <v>77.865612648221344</v>
      </c>
      <c r="H25" s="531"/>
      <c r="I25" s="528">
        <v>32</v>
      </c>
      <c r="J25" s="528">
        <v>4</v>
      </c>
      <c r="K25" s="528">
        <v>18</v>
      </c>
      <c r="L25" s="528">
        <v>2</v>
      </c>
      <c r="M25" s="529">
        <v>56</v>
      </c>
      <c r="N25" s="530">
        <v>22.134387351778656</v>
      </c>
      <c r="O25" s="532"/>
      <c r="P25" s="529">
        <v>253</v>
      </c>
    </row>
    <row r="26" spans="1:249" s="513" customFormat="1" ht="32.1" customHeight="1">
      <c r="A26" s="527" t="s">
        <v>714</v>
      </c>
      <c r="B26" s="528">
        <v>4</v>
      </c>
      <c r="C26" s="528">
        <v>0</v>
      </c>
      <c r="D26" s="528">
        <v>3</v>
      </c>
      <c r="E26" s="528">
        <v>0</v>
      </c>
      <c r="F26" s="529">
        <v>7</v>
      </c>
      <c r="G26" s="530">
        <v>63.636363636363633</v>
      </c>
      <c r="H26" s="531"/>
      <c r="I26" s="528">
        <v>4</v>
      </c>
      <c r="J26" s="528">
        <v>0</v>
      </c>
      <c r="K26" s="528">
        <v>0</v>
      </c>
      <c r="L26" s="528">
        <v>0</v>
      </c>
      <c r="M26" s="529">
        <v>4</v>
      </c>
      <c r="N26" s="530">
        <v>36.363636363636367</v>
      </c>
      <c r="O26" s="532"/>
      <c r="P26" s="529">
        <v>11</v>
      </c>
    </row>
    <row r="27" spans="1:249" s="513" customFormat="1" ht="32.1" customHeight="1">
      <c r="A27" s="527" t="s">
        <v>715</v>
      </c>
      <c r="B27" s="528">
        <v>19</v>
      </c>
      <c r="C27" s="528">
        <v>1</v>
      </c>
      <c r="D27" s="528">
        <v>7</v>
      </c>
      <c r="E27" s="528">
        <v>1</v>
      </c>
      <c r="F27" s="529">
        <v>28</v>
      </c>
      <c r="G27" s="530">
        <v>77.777777777777771</v>
      </c>
      <c r="H27" s="531"/>
      <c r="I27" s="528">
        <v>4</v>
      </c>
      <c r="J27" s="528">
        <v>2</v>
      </c>
      <c r="K27" s="528">
        <v>1</v>
      </c>
      <c r="L27" s="528">
        <v>1</v>
      </c>
      <c r="M27" s="529">
        <v>8</v>
      </c>
      <c r="N27" s="530">
        <v>22.222222222222221</v>
      </c>
      <c r="O27" s="532"/>
      <c r="P27" s="529">
        <v>36</v>
      </c>
    </row>
    <row r="28" spans="1:249" s="519" customFormat="1" ht="6" customHeight="1">
      <c r="A28" s="533"/>
      <c r="B28" s="534"/>
      <c r="C28" s="535"/>
      <c r="D28" s="535"/>
      <c r="E28" s="536"/>
      <c r="F28" s="536"/>
      <c r="G28" s="536"/>
      <c r="H28" s="537"/>
      <c r="I28" s="535"/>
      <c r="J28" s="535"/>
      <c r="K28" s="535"/>
      <c r="L28" s="536"/>
      <c r="M28" s="536"/>
      <c r="N28" s="536"/>
      <c r="O28" s="535"/>
      <c r="P28" s="538"/>
      <c r="Q28" s="513"/>
      <c r="R28" s="513"/>
      <c r="S28" s="513"/>
      <c r="T28" s="513"/>
      <c r="U28" s="513"/>
      <c r="V28" s="513"/>
    </row>
    <row r="29" spans="1:249" s="546" customFormat="1" ht="32.1" customHeight="1">
      <c r="A29" s="539" t="s">
        <v>104</v>
      </c>
      <c r="B29" s="540">
        <v>70790</v>
      </c>
      <c r="C29" s="540">
        <v>5239</v>
      </c>
      <c r="D29" s="540">
        <v>121706</v>
      </c>
      <c r="E29" s="540">
        <v>6003</v>
      </c>
      <c r="F29" s="540">
        <v>203738</v>
      </c>
      <c r="G29" s="541">
        <v>87.128585846490708</v>
      </c>
      <c r="H29" s="542"/>
      <c r="I29" s="540">
        <v>11825</v>
      </c>
      <c r="J29" s="540">
        <v>1138</v>
      </c>
      <c r="K29" s="540">
        <v>16229</v>
      </c>
      <c r="L29" s="540">
        <v>906</v>
      </c>
      <c r="M29" s="540">
        <v>30098</v>
      </c>
      <c r="N29" s="543">
        <v>12.871414153509297</v>
      </c>
      <c r="O29" s="544"/>
      <c r="P29" s="545">
        <v>233836</v>
      </c>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row>
    <row r="30" spans="1:249" s="519" customFormat="1" ht="12" customHeight="1">
      <c r="A30" s="548"/>
      <c r="B30" s="549"/>
      <c r="C30" s="550"/>
      <c r="D30" s="550"/>
      <c r="E30" s="550"/>
      <c r="F30" s="550"/>
      <c r="G30" s="550"/>
      <c r="H30" s="551"/>
      <c r="I30" s="550"/>
      <c r="J30" s="550"/>
      <c r="K30" s="550"/>
      <c r="L30" s="550"/>
      <c r="M30" s="550"/>
      <c r="N30" s="550"/>
      <c r="O30" s="550"/>
      <c r="P30" s="550"/>
      <c r="Q30" s="513"/>
      <c r="R30" s="513"/>
      <c r="S30" s="513"/>
      <c r="T30" s="513"/>
      <c r="U30" s="513"/>
      <c r="V30" s="513"/>
    </row>
    <row r="31" spans="1:249" s="519" customFormat="1" ht="15.75">
      <c r="A31" s="468"/>
      <c r="B31" s="552"/>
      <c r="C31" s="551"/>
      <c r="D31" s="551"/>
      <c r="E31" s="551"/>
      <c r="F31" s="551"/>
      <c r="G31" s="551"/>
      <c r="H31" s="551"/>
      <c r="I31" s="551"/>
      <c r="J31" s="551"/>
      <c r="K31" s="551"/>
      <c r="L31" s="553"/>
      <c r="M31" s="553"/>
      <c r="N31" s="551"/>
      <c r="O31" s="551"/>
      <c r="P31" s="551"/>
      <c r="Q31" s="513"/>
      <c r="R31" s="513"/>
      <c r="S31" s="513"/>
      <c r="T31" s="513"/>
      <c r="U31" s="513"/>
      <c r="V31" s="513"/>
    </row>
    <row r="32" spans="1:249" s="552" customFormat="1" ht="15.75">
      <c r="A32" s="554" t="s">
        <v>723</v>
      </c>
      <c r="C32" s="551"/>
      <c r="D32" s="551"/>
      <c r="E32" s="551"/>
      <c r="F32" s="551"/>
      <c r="G32" s="551"/>
      <c r="H32" s="551"/>
      <c r="I32" s="551"/>
      <c r="J32" s="551"/>
      <c r="K32" s="551"/>
      <c r="L32" s="553"/>
      <c r="M32" s="553"/>
      <c r="N32" s="551"/>
      <c r="O32" s="551"/>
      <c r="P32" s="551"/>
      <c r="Q32" s="513"/>
      <c r="R32" s="513"/>
      <c r="S32" s="513"/>
      <c r="T32" s="513"/>
      <c r="U32" s="513"/>
      <c r="V32" s="513"/>
      <c r="W32" s="519"/>
      <c r="X32" s="519"/>
      <c r="Y32" s="519"/>
      <c r="Z32" s="519"/>
      <c r="AA32" s="519"/>
      <c r="AB32" s="519"/>
      <c r="AC32" s="519"/>
      <c r="AD32" s="519"/>
      <c r="AE32" s="519"/>
      <c r="AF32" s="519"/>
      <c r="AG32" s="519"/>
      <c r="AH32" s="519"/>
      <c r="AI32" s="519"/>
      <c r="AJ32" s="519"/>
      <c r="AK32" s="519"/>
      <c r="AL32" s="519"/>
      <c r="AM32" s="519"/>
      <c r="AN32" s="519"/>
      <c r="AO32" s="519"/>
      <c r="AP32" s="519"/>
      <c r="AQ32" s="519"/>
      <c r="AR32" s="519"/>
      <c r="AS32" s="519"/>
      <c r="AT32" s="519"/>
      <c r="AU32" s="519"/>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519"/>
      <c r="CI32" s="519"/>
      <c r="CJ32" s="519"/>
      <c r="CK32" s="519"/>
      <c r="CL32" s="519"/>
      <c r="CM32" s="519"/>
      <c r="CN32" s="519"/>
      <c r="CO32" s="519"/>
      <c r="CP32" s="519"/>
      <c r="CQ32" s="519"/>
      <c r="CR32" s="519"/>
      <c r="CS32" s="519"/>
      <c r="CT32" s="519"/>
      <c r="CU32" s="519"/>
      <c r="CV32" s="519"/>
      <c r="CW32" s="519"/>
      <c r="CX32" s="519"/>
      <c r="CY32" s="519"/>
      <c r="CZ32" s="519"/>
      <c r="DA32" s="519"/>
      <c r="DB32" s="519"/>
      <c r="DC32" s="519"/>
      <c r="DD32" s="519"/>
      <c r="DE32" s="519"/>
      <c r="DF32" s="519"/>
      <c r="DG32" s="519"/>
      <c r="DH32" s="519"/>
      <c r="DI32" s="519"/>
      <c r="DJ32" s="519"/>
      <c r="DK32" s="519"/>
      <c r="DL32" s="519"/>
      <c r="DM32" s="519"/>
      <c r="DN32" s="519"/>
      <c r="DO32" s="519"/>
      <c r="DP32" s="519"/>
      <c r="DQ32" s="519"/>
      <c r="DR32" s="519"/>
      <c r="DS32" s="519"/>
      <c r="DT32" s="519"/>
      <c r="DU32" s="519"/>
      <c r="DV32" s="519"/>
      <c r="DW32" s="519"/>
      <c r="DX32" s="519"/>
      <c r="DY32" s="519"/>
      <c r="DZ32" s="519"/>
      <c r="EA32" s="519"/>
      <c r="EB32" s="519"/>
      <c r="EC32" s="519"/>
      <c r="ED32" s="519"/>
      <c r="EE32" s="519"/>
      <c r="EF32" s="519"/>
      <c r="EG32" s="519"/>
      <c r="EH32" s="519"/>
      <c r="EI32" s="519"/>
      <c r="EJ32" s="519"/>
      <c r="EK32" s="519"/>
      <c r="EL32" s="519"/>
      <c r="EM32" s="519"/>
      <c r="EN32" s="519"/>
      <c r="EO32" s="519"/>
      <c r="EP32" s="519"/>
      <c r="EQ32" s="519"/>
      <c r="ER32" s="519"/>
      <c r="ES32" s="519"/>
      <c r="ET32" s="519"/>
      <c r="EU32" s="519"/>
      <c r="EV32" s="519"/>
      <c r="EW32" s="519"/>
      <c r="EX32" s="519"/>
      <c r="EY32" s="519"/>
      <c r="EZ32" s="519"/>
      <c r="FA32" s="519"/>
      <c r="FB32" s="519"/>
      <c r="FC32" s="519"/>
      <c r="FD32" s="519"/>
      <c r="FE32" s="519"/>
      <c r="FF32" s="519"/>
      <c r="FG32" s="519"/>
      <c r="FH32" s="519"/>
      <c r="FI32" s="519"/>
      <c r="FJ32" s="519"/>
      <c r="FK32" s="519"/>
      <c r="FL32" s="519"/>
      <c r="FM32" s="519"/>
      <c r="FN32" s="519"/>
      <c r="FO32" s="519"/>
      <c r="FP32" s="519"/>
      <c r="FQ32" s="519"/>
      <c r="FR32" s="519"/>
      <c r="FS32" s="519"/>
      <c r="FT32" s="519"/>
      <c r="FU32" s="519"/>
      <c r="FV32" s="519"/>
      <c r="FW32" s="519"/>
      <c r="FX32" s="519"/>
      <c r="FY32" s="519"/>
      <c r="FZ32" s="519"/>
      <c r="GA32" s="519"/>
      <c r="GB32" s="519"/>
      <c r="GC32" s="519"/>
      <c r="GD32" s="519"/>
      <c r="GE32" s="519"/>
      <c r="GF32" s="519"/>
      <c r="GG32" s="519"/>
      <c r="GH32" s="519"/>
      <c r="GI32" s="519"/>
      <c r="GJ32" s="519"/>
      <c r="GK32" s="519"/>
      <c r="GL32" s="519"/>
      <c r="GM32" s="519"/>
      <c r="GN32" s="519"/>
      <c r="GO32" s="519"/>
      <c r="GP32" s="519"/>
      <c r="GQ32" s="519"/>
      <c r="GR32" s="519"/>
      <c r="GS32" s="519"/>
      <c r="GT32" s="519"/>
      <c r="GU32" s="519"/>
      <c r="GV32" s="519"/>
      <c r="GW32" s="519"/>
      <c r="GX32" s="519"/>
      <c r="GY32" s="519"/>
      <c r="GZ32" s="519"/>
      <c r="HA32" s="519"/>
      <c r="HB32" s="519"/>
      <c r="HC32" s="519"/>
      <c r="HD32" s="519"/>
      <c r="HE32" s="519"/>
      <c r="HF32" s="519"/>
      <c r="HG32" s="519"/>
      <c r="HH32" s="519"/>
      <c r="HI32" s="519"/>
      <c r="HJ32" s="519"/>
      <c r="HK32" s="519"/>
      <c r="HL32" s="519"/>
      <c r="HM32" s="519"/>
      <c r="HN32" s="519"/>
      <c r="HO32" s="519"/>
      <c r="HP32" s="519"/>
      <c r="HQ32" s="519"/>
      <c r="HR32" s="519"/>
      <c r="HS32" s="519"/>
      <c r="HT32" s="519"/>
      <c r="HU32" s="519"/>
      <c r="HV32" s="519"/>
      <c r="HW32" s="519"/>
      <c r="HX32" s="519"/>
      <c r="HY32" s="519"/>
      <c r="HZ32" s="519"/>
      <c r="IA32" s="519"/>
      <c r="IB32" s="519"/>
      <c r="IC32" s="519"/>
      <c r="ID32" s="519"/>
      <c r="IE32" s="519"/>
      <c r="IF32" s="519"/>
      <c r="IG32" s="519"/>
      <c r="IH32" s="519"/>
      <c r="II32" s="519"/>
      <c r="IJ32" s="519"/>
      <c r="IK32" s="519"/>
      <c r="IL32" s="519"/>
      <c r="IM32" s="519"/>
      <c r="IN32" s="519"/>
      <c r="IO32" s="519"/>
    </row>
    <row r="33" spans="1:249" s="552" customFormat="1" ht="15.75">
      <c r="A33" s="554" t="str">
        <f>CONCATENATE("Elaboró: SSPC, Prevención y Readaptación Social; Ciudad de México, " &amp; LOWER(NextMes) &amp; " de " &amp;  CAnio &amp; ".")</f>
        <v>Elaboró: SSPC, Prevención y Readaptación Social; Ciudad de México, diciembre de 2023.</v>
      </c>
      <c r="C33" s="551"/>
      <c r="D33" s="551"/>
      <c r="E33" s="551"/>
      <c r="F33" s="551"/>
      <c r="G33" s="551"/>
      <c r="H33" s="551"/>
      <c r="I33" s="551"/>
      <c r="J33" s="551"/>
      <c r="K33" s="551"/>
      <c r="L33" s="553"/>
      <c r="M33" s="553"/>
      <c r="N33" s="551"/>
      <c r="O33" s="551"/>
      <c r="P33" s="551"/>
      <c r="Q33" s="513"/>
      <c r="R33" s="513"/>
      <c r="S33" s="513"/>
      <c r="T33" s="513"/>
      <c r="U33" s="513"/>
      <c r="V33" s="513"/>
      <c r="W33" s="519"/>
      <c r="X33" s="519"/>
      <c r="Y33" s="519"/>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19"/>
      <c r="DA33" s="519"/>
      <c r="DB33" s="519"/>
      <c r="DC33" s="519"/>
      <c r="DD33" s="519"/>
      <c r="DE33" s="519"/>
      <c r="DF33" s="519"/>
      <c r="DG33" s="519"/>
      <c r="DH33" s="519"/>
      <c r="DI33" s="519"/>
      <c r="DJ33" s="519"/>
      <c r="DK33" s="519"/>
      <c r="DL33" s="519"/>
      <c r="DM33" s="519"/>
      <c r="DN33" s="519"/>
      <c r="DO33" s="519"/>
      <c r="DP33" s="519"/>
      <c r="DQ33" s="519"/>
      <c r="DR33" s="519"/>
      <c r="DS33" s="519"/>
      <c r="DT33" s="519"/>
      <c r="DU33" s="519"/>
      <c r="DV33" s="519"/>
      <c r="DW33" s="519"/>
      <c r="DX33" s="519"/>
      <c r="DY33" s="519"/>
      <c r="DZ33" s="519"/>
      <c r="EA33" s="519"/>
      <c r="EB33" s="519"/>
      <c r="EC33" s="519"/>
      <c r="ED33" s="519"/>
      <c r="EE33" s="519"/>
      <c r="EF33" s="519"/>
      <c r="EG33" s="519"/>
      <c r="EH33" s="519"/>
      <c r="EI33" s="519"/>
      <c r="EJ33" s="519"/>
      <c r="EK33" s="519"/>
      <c r="EL33" s="519"/>
      <c r="EM33" s="519"/>
      <c r="EN33" s="519"/>
      <c r="EO33" s="519"/>
      <c r="EP33" s="519"/>
      <c r="EQ33" s="519"/>
      <c r="ER33" s="519"/>
      <c r="ES33" s="519"/>
      <c r="ET33" s="519"/>
      <c r="EU33" s="519"/>
      <c r="EV33" s="519"/>
      <c r="EW33" s="519"/>
      <c r="EX33" s="519"/>
      <c r="EY33" s="519"/>
      <c r="EZ33" s="519"/>
      <c r="FA33" s="519"/>
      <c r="FB33" s="519"/>
      <c r="FC33" s="519"/>
      <c r="FD33" s="519"/>
      <c r="FE33" s="519"/>
      <c r="FF33" s="519"/>
      <c r="FG33" s="519"/>
      <c r="FH33" s="519"/>
      <c r="FI33" s="519"/>
      <c r="FJ33" s="519"/>
      <c r="FK33" s="519"/>
      <c r="FL33" s="519"/>
      <c r="FM33" s="519"/>
      <c r="FN33" s="519"/>
      <c r="FO33" s="519"/>
      <c r="FP33" s="519"/>
      <c r="FQ33" s="519"/>
      <c r="FR33" s="519"/>
      <c r="FS33" s="519"/>
      <c r="FT33" s="519"/>
      <c r="FU33" s="519"/>
      <c r="FV33" s="519"/>
      <c r="FW33" s="519"/>
      <c r="FX33" s="519"/>
      <c r="FY33" s="519"/>
      <c r="FZ33" s="519"/>
      <c r="GA33" s="519"/>
      <c r="GB33" s="519"/>
      <c r="GC33" s="519"/>
      <c r="GD33" s="519"/>
      <c r="GE33" s="519"/>
      <c r="GF33" s="519"/>
      <c r="GG33" s="519"/>
      <c r="GH33" s="519"/>
      <c r="GI33" s="519"/>
      <c r="GJ33" s="519"/>
      <c r="GK33" s="519"/>
      <c r="GL33" s="519"/>
      <c r="GM33" s="519"/>
      <c r="GN33" s="519"/>
      <c r="GO33" s="519"/>
      <c r="GP33" s="519"/>
      <c r="GQ33" s="519"/>
      <c r="GR33" s="519"/>
      <c r="GS33" s="519"/>
      <c r="GT33" s="519"/>
      <c r="GU33" s="519"/>
      <c r="GV33" s="519"/>
      <c r="GW33" s="519"/>
      <c r="GX33" s="519"/>
      <c r="GY33" s="519"/>
      <c r="GZ33" s="519"/>
      <c r="HA33" s="519"/>
      <c r="HB33" s="519"/>
      <c r="HC33" s="519"/>
      <c r="HD33" s="519"/>
      <c r="HE33" s="519"/>
      <c r="HF33" s="519"/>
      <c r="HG33" s="519"/>
      <c r="HH33" s="519"/>
      <c r="HI33" s="519"/>
      <c r="HJ33" s="519"/>
      <c r="HK33" s="519"/>
      <c r="HL33" s="519"/>
      <c r="HM33" s="519"/>
      <c r="HN33" s="519"/>
      <c r="HO33" s="519"/>
      <c r="HP33" s="519"/>
      <c r="HQ33" s="519"/>
      <c r="HR33" s="519"/>
      <c r="HS33" s="519"/>
      <c r="HT33" s="519"/>
      <c r="HU33" s="519"/>
      <c r="HV33" s="519"/>
      <c r="HW33" s="519"/>
      <c r="HX33" s="519"/>
      <c r="HY33" s="519"/>
      <c r="HZ33" s="519"/>
      <c r="IA33" s="519"/>
      <c r="IB33" s="519"/>
      <c r="IC33" s="519"/>
      <c r="ID33" s="519"/>
      <c r="IE33" s="519"/>
      <c r="IF33" s="519"/>
      <c r="IG33" s="519"/>
      <c r="IH33" s="519"/>
      <c r="II33" s="519"/>
      <c r="IJ33" s="519"/>
      <c r="IK33" s="519"/>
      <c r="IL33" s="519"/>
      <c r="IM33" s="519"/>
      <c r="IN33" s="519"/>
      <c r="IO33" s="519"/>
    </row>
    <row r="34" spans="1:249" s="519" customFormat="1" ht="15.75">
      <c r="A34" s="552"/>
      <c r="B34" s="552"/>
      <c r="C34" s="551"/>
      <c r="D34" s="551"/>
      <c r="E34" s="551"/>
      <c r="F34" s="551"/>
      <c r="G34" s="551"/>
      <c r="H34" s="551"/>
      <c r="I34" s="551"/>
      <c r="J34" s="551"/>
      <c r="K34" s="551"/>
      <c r="L34" s="553"/>
      <c r="M34" s="553"/>
      <c r="N34" s="551"/>
      <c r="O34" s="551"/>
      <c r="P34" s="551"/>
      <c r="Q34" s="513"/>
      <c r="R34" s="513"/>
      <c r="S34" s="513"/>
      <c r="T34" s="513"/>
      <c r="U34" s="513"/>
      <c r="V34" s="513"/>
    </row>
    <row r="35" spans="1:249" s="519" customFormat="1" ht="15.75">
      <c r="A35" s="552"/>
      <c r="B35" s="552"/>
      <c r="C35" s="551"/>
      <c r="D35" s="551"/>
      <c r="E35" s="551"/>
      <c r="F35" s="551"/>
      <c r="G35" s="551"/>
      <c r="H35" s="551"/>
      <c r="I35" s="551"/>
      <c r="J35" s="551"/>
      <c r="K35" s="551"/>
      <c r="L35" s="553"/>
      <c r="M35" s="553"/>
      <c r="N35" s="551"/>
      <c r="O35" s="551"/>
      <c r="P35" s="551"/>
      <c r="Q35" s="513"/>
      <c r="R35" s="513"/>
      <c r="S35" s="513"/>
      <c r="T35" s="513"/>
      <c r="U35" s="513"/>
      <c r="V35" s="513"/>
    </row>
    <row r="36" spans="1:249" s="519" customFormat="1" ht="15.75">
      <c r="A36" s="552"/>
      <c r="B36" s="552"/>
      <c r="C36" s="551"/>
      <c r="D36" s="551"/>
      <c r="E36" s="551"/>
      <c r="F36" s="551"/>
      <c r="G36" s="551"/>
      <c r="H36" s="551"/>
      <c r="I36" s="551"/>
      <c r="J36" s="551"/>
      <c r="K36" s="551"/>
      <c r="L36" s="553"/>
      <c r="M36" s="553"/>
      <c r="N36" s="551"/>
      <c r="O36" s="551"/>
      <c r="P36" s="551"/>
      <c r="Q36" s="513"/>
      <c r="R36" s="513"/>
      <c r="S36" s="513"/>
      <c r="T36" s="513"/>
      <c r="U36" s="513"/>
      <c r="V36" s="513"/>
    </row>
    <row r="37" spans="1:249" s="519" customFormat="1" ht="15.75">
      <c r="A37" s="552"/>
      <c r="B37" s="552"/>
      <c r="C37" s="551"/>
      <c r="D37" s="551"/>
      <c r="E37" s="551"/>
      <c r="F37" s="551"/>
      <c r="G37" s="551"/>
      <c r="H37" s="551"/>
      <c r="I37" s="551"/>
      <c r="J37" s="551"/>
      <c r="K37" s="551"/>
      <c r="L37" s="553"/>
      <c r="M37" s="553"/>
      <c r="N37" s="551"/>
      <c r="O37" s="551"/>
      <c r="P37" s="551"/>
      <c r="Q37" s="513"/>
      <c r="R37" s="513"/>
      <c r="S37" s="513"/>
      <c r="T37" s="513"/>
      <c r="U37" s="513"/>
      <c r="V37" s="513"/>
    </row>
    <row r="38" spans="1:249" s="519" customFormat="1" ht="15.75">
      <c r="A38" s="552"/>
      <c r="B38" s="552"/>
      <c r="C38" s="551"/>
      <c r="D38" s="551"/>
      <c r="E38" s="551"/>
      <c r="F38" s="551"/>
      <c r="G38" s="551"/>
      <c r="H38" s="551"/>
      <c r="I38" s="551"/>
      <c r="J38" s="551"/>
      <c r="K38" s="551"/>
      <c r="L38" s="553"/>
      <c r="M38" s="553"/>
      <c r="N38" s="551"/>
      <c r="O38" s="551"/>
      <c r="P38" s="551"/>
      <c r="Q38" s="513"/>
      <c r="R38" s="513"/>
      <c r="S38" s="513"/>
      <c r="T38" s="513"/>
      <c r="U38" s="513"/>
      <c r="V38" s="513"/>
    </row>
    <row r="39" spans="1:249" s="519" customFormat="1" ht="15.75">
      <c r="A39" s="552"/>
      <c r="B39" s="552"/>
      <c r="C39" s="551"/>
      <c r="D39" s="551"/>
      <c r="E39" s="551"/>
      <c r="F39" s="551"/>
      <c r="G39" s="551"/>
      <c r="H39" s="551"/>
      <c r="I39" s="551"/>
      <c r="J39" s="551"/>
      <c r="K39" s="551"/>
      <c r="L39" s="553"/>
      <c r="M39" s="553"/>
      <c r="N39" s="551"/>
      <c r="O39" s="551"/>
      <c r="P39" s="551"/>
      <c r="Q39" s="513"/>
      <c r="R39" s="513"/>
      <c r="S39" s="513"/>
      <c r="T39" s="513"/>
      <c r="U39" s="513"/>
      <c r="V39" s="513"/>
    </row>
    <row r="40" spans="1:249" s="519" customFormat="1" ht="15.75">
      <c r="A40" s="552"/>
      <c r="B40" s="552"/>
      <c r="C40" s="551"/>
      <c r="D40" s="551"/>
      <c r="E40" s="551"/>
      <c r="F40" s="551"/>
      <c r="G40" s="551"/>
      <c r="H40" s="551"/>
      <c r="I40" s="551"/>
      <c r="J40" s="551"/>
      <c r="K40" s="551"/>
      <c r="L40" s="553"/>
      <c r="M40" s="553"/>
      <c r="N40" s="551"/>
      <c r="O40" s="551"/>
      <c r="P40" s="551"/>
      <c r="Q40" s="513"/>
      <c r="R40" s="513"/>
      <c r="S40" s="513"/>
      <c r="T40" s="513"/>
      <c r="U40" s="513"/>
      <c r="V40" s="513"/>
    </row>
    <row r="41" spans="1:249" s="519" customFormat="1" ht="15.75">
      <c r="A41" s="552"/>
      <c r="B41" s="552"/>
      <c r="C41" s="551"/>
      <c r="D41" s="551"/>
      <c r="E41" s="551"/>
      <c r="F41" s="551"/>
      <c r="G41" s="551"/>
      <c r="H41" s="551"/>
      <c r="I41" s="551"/>
      <c r="J41" s="551"/>
      <c r="K41" s="551"/>
      <c r="L41" s="553"/>
      <c r="M41" s="553"/>
      <c r="N41" s="551"/>
      <c r="O41" s="551"/>
      <c r="P41" s="551"/>
      <c r="Q41" s="513"/>
      <c r="R41" s="513"/>
      <c r="S41" s="513"/>
      <c r="T41" s="513"/>
      <c r="U41" s="513"/>
      <c r="V41" s="513"/>
    </row>
    <row r="42" spans="1:249" s="519" customFormat="1" ht="15.75">
      <c r="A42" s="552"/>
      <c r="B42" s="552"/>
      <c r="C42" s="551"/>
      <c r="D42" s="551"/>
      <c r="E42" s="551"/>
      <c r="F42" s="551"/>
      <c r="G42" s="551"/>
      <c r="H42" s="551"/>
      <c r="I42" s="551"/>
      <c r="J42" s="551"/>
      <c r="K42" s="551"/>
      <c r="L42" s="553"/>
      <c r="M42" s="553"/>
      <c r="N42" s="551"/>
      <c r="O42" s="551"/>
      <c r="P42" s="551"/>
      <c r="Q42" s="513"/>
      <c r="R42" s="513"/>
      <c r="S42" s="513"/>
      <c r="T42" s="513"/>
      <c r="U42" s="513"/>
      <c r="V42" s="513"/>
    </row>
    <row r="43" spans="1:249" s="519" customFormat="1" ht="15.75">
      <c r="A43" s="552"/>
      <c r="B43" s="552"/>
      <c r="C43" s="551"/>
      <c r="D43" s="551"/>
      <c r="E43" s="551"/>
      <c r="F43" s="551"/>
      <c r="G43" s="551"/>
      <c r="H43" s="551"/>
      <c r="I43" s="551"/>
      <c r="J43" s="551"/>
      <c r="K43" s="551"/>
      <c r="L43" s="553"/>
      <c r="M43" s="553"/>
      <c r="N43" s="551"/>
      <c r="O43" s="551"/>
      <c r="P43" s="551"/>
      <c r="Q43" s="513"/>
      <c r="R43" s="513"/>
      <c r="S43" s="513"/>
      <c r="T43" s="513"/>
      <c r="U43" s="513"/>
      <c r="V43" s="513"/>
    </row>
    <row r="44" spans="1:249" s="519" customFormat="1" ht="15.75">
      <c r="A44" s="552"/>
      <c r="B44" s="552"/>
      <c r="C44" s="551"/>
      <c r="D44" s="551"/>
      <c r="E44" s="551"/>
      <c r="F44" s="551"/>
      <c r="G44" s="551"/>
      <c r="H44" s="551"/>
      <c r="I44" s="551"/>
      <c r="J44" s="551"/>
      <c r="K44" s="551"/>
      <c r="L44" s="553"/>
      <c r="M44" s="553"/>
      <c r="N44" s="551"/>
      <c r="O44" s="551"/>
      <c r="P44" s="551"/>
      <c r="Q44" s="513"/>
      <c r="R44" s="513"/>
      <c r="S44" s="513"/>
      <c r="T44" s="513"/>
      <c r="U44" s="513"/>
      <c r="V44" s="513"/>
    </row>
    <row r="45" spans="1:249" s="519" customFormat="1" ht="15.75">
      <c r="A45" s="552"/>
      <c r="B45" s="552"/>
      <c r="C45" s="551"/>
      <c r="D45" s="551"/>
      <c r="E45" s="551"/>
      <c r="F45" s="551"/>
      <c r="G45" s="551"/>
      <c r="H45" s="551"/>
      <c r="I45" s="551"/>
      <c r="J45" s="551"/>
      <c r="K45" s="551"/>
      <c r="L45" s="553"/>
      <c r="M45" s="553"/>
      <c r="N45" s="551"/>
      <c r="O45" s="551"/>
      <c r="P45" s="551"/>
      <c r="Q45" s="513"/>
      <c r="R45" s="513"/>
      <c r="S45" s="513"/>
      <c r="T45" s="513"/>
      <c r="U45" s="513"/>
      <c r="V45" s="513"/>
    </row>
    <row r="46" spans="1:249" s="519" customFormat="1" ht="15.75">
      <c r="A46" s="552"/>
      <c r="B46" s="552"/>
      <c r="C46" s="551"/>
      <c r="D46" s="551"/>
      <c r="E46" s="551"/>
      <c r="F46" s="551"/>
      <c r="G46" s="551"/>
      <c r="H46" s="551"/>
      <c r="I46" s="551"/>
      <c r="J46" s="551"/>
      <c r="K46" s="551"/>
      <c r="L46" s="553"/>
      <c r="M46" s="553"/>
      <c r="N46" s="551"/>
      <c r="O46" s="551"/>
      <c r="P46" s="551"/>
      <c r="Q46" s="513"/>
      <c r="R46" s="513"/>
      <c r="S46" s="513"/>
      <c r="T46" s="513"/>
      <c r="U46" s="513"/>
      <c r="V46" s="513"/>
    </row>
    <row r="47" spans="1:249" s="519" customFormat="1" ht="15.75">
      <c r="A47" s="552"/>
      <c r="B47" s="552"/>
      <c r="C47" s="551"/>
      <c r="D47" s="551"/>
      <c r="E47" s="551"/>
      <c r="F47" s="551"/>
      <c r="G47" s="551"/>
      <c r="H47" s="551"/>
      <c r="I47" s="551"/>
      <c r="J47" s="551"/>
      <c r="K47" s="551"/>
      <c r="L47" s="553"/>
      <c r="M47" s="553"/>
      <c r="N47" s="551"/>
      <c r="O47" s="551"/>
      <c r="P47" s="551"/>
      <c r="Q47" s="513"/>
      <c r="R47" s="513"/>
      <c r="S47" s="513"/>
      <c r="T47" s="513"/>
      <c r="U47" s="513"/>
      <c r="V47" s="513"/>
    </row>
    <row r="48" spans="1:249" s="519" customFormat="1" ht="15.75">
      <c r="A48" s="552"/>
      <c r="B48" s="552"/>
      <c r="C48" s="551"/>
      <c r="D48" s="551"/>
      <c r="E48" s="551"/>
      <c r="F48" s="551"/>
      <c r="G48" s="551"/>
      <c r="H48" s="551"/>
      <c r="I48" s="551"/>
      <c r="J48" s="551"/>
      <c r="K48" s="551"/>
      <c r="L48" s="553"/>
      <c r="M48" s="553"/>
      <c r="N48" s="551"/>
      <c r="O48" s="551"/>
      <c r="P48" s="551"/>
      <c r="Q48" s="513"/>
      <c r="R48" s="513"/>
      <c r="S48" s="513"/>
      <c r="T48" s="513"/>
      <c r="U48" s="513"/>
      <c r="V48" s="513"/>
    </row>
    <row r="49" spans="1:22" s="519" customFormat="1" ht="15.75">
      <c r="A49" s="552"/>
      <c r="B49" s="552"/>
      <c r="C49" s="551"/>
      <c r="D49" s="551"/>
      <c r="E49" s="551"/>
      <c r="F49" s="551"/>
      <c r="G49" s="551"/>
      <c r="H49" s="551"/>
      <c r="I49" s="551"/>
      <c r="J49" s="551"/>
      <c r="K49" s="551"/>
      <c r="L49" s="553"/>
      <c r="M49" s="553"/>
      <c r="N49" s="551"/>
      <c r="O49" s="551"/>
      <c r="P49" s="551"/>
      <c r="Q49" s="513"/>
      <c r="R49" s="513"/>
      <c r="S49" s="513"/>
      <c r="T49" s="513"/>
      <c r="U49" s="513"/>
      <c r="V49" s="513"/>
    </row>
    <row r="50" spans="1:22" s="519" customFormat="1" ht="15.75">
      <c r="A50" s="552"/>
      <c r="B50" s="552"/>
      <c r="C50" s="551"/>
      <c r="D50" s="551"/>
      <c r="E50" s="551"/>
      <c r="F50" s="551"/>
      <c r="G50" s="551"/>
      <c r="H50" s="551"/>
      <c r="I50" s="551"/>
      <c r="J50" s="551"/>
      <c r="K50" s="551"/>
      <c r="L50" s="553"/>
      <c r="M50" s="553"/>
      <c r="N50" s="551"/>
      <c r="O50" s="551"/>
      <c r="P50" s="551"/>
      <c r="Q50" s="513"/>
      <c r="R50" s="513"/>
      <c r="S50" s="513"/>
      <c r="T50" s="513"/>
      <c r="U50" s="513"/>
      <c r="V50" s="513"/>
    </row>
    <row r="51" spans="1:22" s="519" customFormat="1" ht="15.75">
      <c r="A51" s="552"/>
      <c r="B51" s="552"/>
      <c r="C51" s="551"/>
      <c r="D51" s="551"/>
      <c r="E51" s="551"/>
      <c r="F51" s="551"/>
      <c r="G51" s="551"/>
      <c r="H51" s="551"/>
      <c r="I51" s="551"/>
      <c r="J51" s="551"/>
      <c r="K51" s="551"/>
      <c r="L51" s="553"/>
      <c r="M51" s="553"/>
      <c r="N51" s="551"/>
      <c r="O51" s="551"/>
      <c r="P51" s="551"/>
      <c r="Q51" s="513"/>
      <c r="R51" s="513"/>
      <c r="S51" s="513"/>
      <c r="T51" s="513"/>
      <c r="U51" s="513"/>
      <c r="V51" s="513"/>
    </row>
    <row r="52" spans="1:22" s="519" customFormat="1" ht="15.75">
      <c r="A52" s="552"/>
      <c r="B52" s="552"/>
      <c r="C52" s="551"/>
      <c r="D52" s="551"/>
      <c r="E52" s="551"/>
      <c r="F52" s="551"/>
      <c r="G52" s="551"/>
      <c r="H52" s="551"/>
      <c r="I52" s="551"/>
      <c r="J52" s="551"/>
      <c r="K52" s="551"/>
      <c r="L52" s="553"/>
      <c r="M52" s="553"/>
      <c r="N52" s="551"/>
      <c r="O52" s="551"/>
      <c r="P52" s="551"/>
      <c r="Q52" s="513"/>
      <c r="R52" s="513"/>
      <c r="S52" s="513"/>
      <c r="T52" s="513"/>
      <c r="U52" s="513"/>
      <c r="V52" s="513"/>
    </row>
    <row r="53" spans="1:22" s="519" customFormat="1" ht="15.75">
      <c r="A53" s="552"/>
      <c r="B53" s="552"/>
      <c r="C53" s="551"/>
      <c r="D53" s="551"/>
      <c r="E53" s="551"/>
      <c r="F53" s="551"/>
      <c r="G53" s="551"/>
      <c r="H53" s="551"/>
      <c r="I53" s="551"/>
      <c r="J53" s="551"/>
      <c r="K53" s="551"/>
      <c r="L53" s="553"/>
      <c r="M53" s="553"/>
      <c r="N53" s="551"/>
      <c r="O53" s="551"/>
      <c r="P53" s="551"/>
      <c r="Q53" s="513"/>
      <c r="R53" s="513"/>
      <c r="S53" s="513"/>
      <c r="T53" s="513"/>
      <c r="U53" s="513"/>
      <c r="V53" s="513"/>
    </row>
    <row r="54" spans="1:22" ht="15.75">
      <c r="C54" s="508"/>
      <c r="D54" s="508"/>
      <c r="E54" s="508"/>
      <c r="F54" s="508"/>
      <c r="G54" s="508"/>
      <c r="H54" s="508"/>
      <c r="I54" s="508"/>
      <c r="J54" s="508"/>
      <c r="K54" s="508"/>
      <c r="L54" s="509"/>
      <c r="M54" s="509"/>
      <c r="N54" s="508"/>
      <c r="O54" s="508"/>
      <c r="P54" s="508"/>
      <c r="Q54" s="514"/>
      <c r="R54" s="514"/>
      <c r="S54" s="514"/>
      <c r="T54" s="514"/>
      <c r="U54" s="514"/>
      <c r="V54" s="514"/>
    </row>
    <row r="55" spans="1:22" ht="15.75">
      <c r="C55" s="508"/>
      <c r="D55" s="508"/>
      <c r="E55" s="508"/>
      <c r="F55" s="508"/>
      <c r="G55" s="508"/>
      <c r="H55" s="508"/>
      <c r="I55" s="508"/>
      <c r="J55" s="508"/>
      <c r="K55" s="508"/>
      <c r="L55" s="509"/>
      <c r="M55" s="509"/>
      <c r="N55" s="508"/>
      <c r="O55" s="508"/>
      <c r="P55" s="508"/>
      <c r="Q55" s="514"/>
      <c r="R55" s="514"/>
      <c r="S55" s="514"/>
      <c r="T55" s="514"/>
      <c r="U55" s="514"/>
      <c r="V55" s="514"/>
    </row>
    <row r="56" spans="1:22" ht="15.75">
      <c r="C56" s="508"/>
      <c r="D56" s="508"/>
      <c r="E56" s="508"/>
      <c r="F56" s="508"/>
      <c r="G56" s="508"/>
      <c r="H56" s="508"/>
      <c r="I56" s="508"/>
      <c r="J56" s="508"/>
      <c r="K56" s="508"/>
      <c r="L56" s="509"/>
      <c r="M56" s="509"/>
      <c r="N56" s="508"/>
      <c r="O56" s="508"/>
      <c r="P56" s="508"/>
      <c r="Q56" s="514"/>
      <c r="R56" s="514"/>
      <c r="S56" s="514"/>
      <c r="T56" s="514"/>
      <c r="U56" s="514"/>
      <c r="V56" s="514"/>
    </row>
    <row r="57" spans="1:22" ht="15.75">
      <c r="C57" s="508"/>
      <c r="D57" s="508"/>
      <c r="E57" s="508"/>
      <c r="F57" s="508"/>
      <c r="G57" s="508"/>
      <c r="H57" s="508"/>
      <c r="I57" s="508"/>
      <c r="J57" s="508"/>
      <c r="K57" s="508"/>
      <c r="L57" s="509"/>
      <c r="M57" s="509"/>
      <c r="N57" s="508"/>
      <c r="O57" s="508"/>
      <c r="P57" s="508"/>
      <c r="Q57" s="514"/>
      <c r="R57" s="514"/>
      <c r="S57" s="514"/>
      <c r="T57" s="514"/>
      <c r="U57" s="514"/>
      <c r="V57" s="514"/>
    </row>
    <row r="58" spans="1:22" ht="15.75">
      <c r="C58" s="508"/>
      <c r="D58" s="508"/>
      <c r="E58" s="508"/>
      <c r="F58" s="508"/>
      <c r="G58" s="508"/>
      <c r="H58" s="508"/>
      <c r="I58" s="508"/>
      <c r="J58" s="508"/>
      <c r="K58" s="508"/>
      <c r="L58" s="509"/>
      <c r="M58" s="509"/>
      <c r="N58" s="508"/>
      <c r="O58" s="508"/>
      <c r="P58" s="508"/>
      <c r="Q58" s="514"/>
      <c r="R58" s="514"/>
      <c r="S58" s="514"/>
      <c r="T58" s="514"/>
      <c r="U58" s="514"/>
      <c r="V58" s="514"/>
    </row>
    <row r="59" spans="1:22" ht="15.75">
      <c r="C59" s="508"/>
      <c r="D59" s="508"/>
      <c r="E59" s="508"/>
      <c r="F59" s="508"/>
      <c r="G59" s="508"/>
      <c r="H59" s="508"/>
      <c r="I59" s="508"/>
      <c r="J59" s="508"/>
      <c r="K59" s="508"/>
      <c r="L59" s="509"/>
      <c r="M59" s="509"/>
      <c r="N59" s="508"/>
      <c r="O59" s="508"/>
      <c r="P59" s="508"/>
      <c r="Q59" s="514"/>
      <c r="R59" s="514"/>
      <c r="S59" s="514"/>
      <c r="T59" s="514"/>
      <c r="U59" s="514"/>
      <c r="V59" s="514"/>
    </row>
    <row r="60" spans="1:22" ht="15.75">
      <c r="C60" s="508"/>
      <c r="D60" s="508"/>
      <c r="E60" s="508"/>
      <c r="F60" s="508"/>
      <c r="G60" s="508"/>
      <c r="H60" s="508"/>
      <c r="I60" s="508"/>
      <c r="J60" s="508"/>
      <c r="K60" s="508"/>
      <c r="L60" s="509"/>
      <c r="M60" s="509"/>
      <c r="N60" s="508"/>
      <c r="O60" s="508"/>
      <c r="P60" s="508"/>
      <c r="Q60" s="514"/>
      <c r="R60" s="514"/>
      <c r="S60" s="514"/>
      <c r="T60" s="514"/>
      <c r="U60" s="514"/>
      <c r="V60" s="514"/>
    </row>
    <row r="61" spans="1:22" ht="15.75">
      <c r="C61" s="508"/>
      <c r="D61" s="508"/>
      <c r="E61" s="508"/>
      <c r="F61" s="508"/>
      <c r="G61" s="508"/>
      <c r="H61" s="508"/>
      <c r="I61" s="508"/>
      <c r="J61" s="508"/>
      <c r="K61" s="508"/>
      <c r="L61" s="509"/>
      <c r="M61" s="509"/>
      <c r="N61" s="508"/>
      <c r="O61" s="508"/>
      <c r="P61" s="508"/>
      <c r="Q61" s="514"/>
      <c r="R61" s="514"/>
      <c r="S61" s="514"/>
      <c r="T61" s="514"/>
      <c r="U61" s="514"/>
      <c r="V61" s="514"/>
    </row>
    <row r="62" spans="1:22" ht="15.75">
      <c r="C62" s="508"/>
      <c r="D62" s="508"/>
      <c r="E62" s="508"/>
      <c r="F62" s="508"/>
      <c r="G62" s="508"/>
      <c r="H62" s="508"/>
      <c r="I62" s="508"/>
      <c r="J62" s="508"/>
      <c r="K62" s="508"/>
      <c r="L62" s="509"/>
      <c r="M62" s="509"/>
      <c r="N62" s="508"/>
      <c r="O62" s="508"/>
      <c r="P62" s="508"/>
      <c r="Q62" s="514"/>
      <c r="R62" s="514"/>
      <c r="S62" s="514"/>
      <c r="T62" s="514"/>
      <c r="U62" s="514"/>
      <c r="V62" s="514"/>
    </row>
  </sheetData>
  <protectedRanges>
    <protectedRange sqref="A3:XFD4" name="Rango1_2"/>
  </protectedRanges>
  <mergeCells count="14">
    <mergeCell ref="I7:J7"/>
    <mergeCell ref="K7:L7"/>
    <mergeCell ref="M7:M8"/>
    <mergeCell ref="N7:N8"/>
    <mergeCell ref="A1:P1"/>
    <mergeCell ref="A2:P2"/>
    <mergeCell ref="A6:A8"/>
    <mergeCell ref="B6:G6"/>
    <mergeCell ref="I6:N6"/>
    <mergeCell ref="P6:P8"/>
    <mergeCell ref="B7:C7"/>
    <mergeCell ref="D7:E7"/>
    <mergeCell ref="F7:F8"/>
    <mergeCell ref="G7:G8"/>
  </mergeCells>
  <dataValidations count="2">
    <dataValidation type="list" allowBlank="1" showInputMessage="1" showErrorMessage="1" sqref="P4" xr:uid="{2424AA60-1DB9-46CD-9B5F-6D6DD76C99E3}">
      <formula1>Meses</formula1>
    </dataValidation>
    <dataValidation type="whole" allowBlank="1" showInputMessage="1" showErrorMessage="1" sqref="B10:E27 I10:L27" xr:uid="{B9831BBF-6E71-42D7-BF00-F9A8DC8B41E1}">
      <formula1>0</formula1>
      <formula2>1000</formula2>
    </dataValidation>
  </dataValidations>
  <printOptions horizontalCentered="1"/>
  <pageMargins left="0.23622047244094491" right="0.23622047244094491" top="0.74803149606299213" bottom="0.35433070866141736" header="0" footer="0.31496062992125984"/>
  <pageSetup scale="52" firstPageNumber="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5229-A920-408D-9C8D-F06AC3B19D65}">
  <sheetPr>
    <tabColor theme="0" tint="-4.9989318521683403E-2"/>
    <pageSetUpPr fitToPage="1"/>
  </sheetPr>
  <dimension ref="A1:Y63"/>
  <sheetViews>
    <sheetView view="pageBreakPreview" zoomScale="130" zoomScaleNormal="100" zoomScaleSheetLayoutView="130" workbookViewId="0">
      <selection activeCell="Q25" sqref="Q25"/>
    </sheetView>
  </sheetViews>
  <sheetFormatPr baseColWidth="10" defaultColWidth="11.42578125" defaultRowHeight="15"/>
  <cols>
    <col min="1" max="3" width="0.7109375" style="501" customWidth="1"/>
    <col min="4" max="4" width="10.7109375" style="441" customWidth="1"/>
    <col min="5" max="5" width="8.7109375" style="441" customWidth="1"/>
    <col min="6" max="10" width="11.42578125" style="441"/>
    <col min="11" max="11" width="14.28515625" style="441" customWidth="1"/>
    <col min="12" max="12" width="11.42578125" style="441"/>
    <col min="13" max="13" width="13.5703125" style="441" bestFit="1" customWidth="1"/>
    <col min="14" max="15" width="11.42578125" style="441"/>
    <col min="16" max="16" width="4.28515625" style="441" customWidth="1"/>
    <col min="17" max="16384" width="11.42578125" style="441"/>
  </cols>
  <sheetData>
    <row r="1" spans="1:25">
      <c r="A1" s="556" t="s">
        <v>724</v>
      </c>
      <c r="B1" s="557" t="s">
        <v>82</v>
      </c>
      <c r="C1" s="581"/>
      <c r="D1" s="558" t="s">
        <v>62</v>
      </c>
    </row>
    <row r="2" spans="1:25" ht="20.100000000000001" customHeight="1">
      <c r="A2" s="557" t="s">
        <v>705</v>
      </c>
      <c r="B2" s="557">
        <v>67077</v>
      </c>
      <c r="C2" s="582"/>
      <c r="D2" s="697" t="s">
        <v>725</v>
      </c>
      <c r="E2" s="697"/>
      <c r="F2" s="697"/>
      <c r="G2" s="697"/>
      <c r="H2" s="697"/>
      <c r="I2" s="697"/>
      <c r="J2" s="697"/>
      <c r="K2" s="697"/>
      <c r="L2" s="697"/>
      <c r="M2" s="697"/>
      <c r="N2" s="697"/>
      <c r="O2" s="697"/>
      <c r="P2" s="697"/>
      <c r="R2" s="559"/>
    </row>
    <row r="3" spans="1:25" ht="20.100000000000001" customHeight="1">
      <c r="A3" s="557" t="s">
        <v>703</v>
      </c>
      <c r="B3" s="557">
        <v>35096</v>
      </c>
      <c r="C3" s="583"/>
      <c r="D3" s="697" t="str">
        <f>UPPER('[1]TOTAL CF Y EF'!P4&amp; " "&amp; '[1]TOTAL CF Y EF'!P3)</f>
        <v>NOVIEMBRE 2023</v>
      </c>
      <c r="E3" s="697"/>
      <c r="F3" s="697"/>
      <c r="G3" s="697"/>
      <c r="H3" s="697"/>
      <c r="I3" s="697"/>
      <c r="J3" s="697"/>
      <c r="K3" s="697"/>
      <c r="L3" s="697"/>
      <c r="M3" s="697"/>
      <c r="N3" s="697"/>
      <c r="O3" s="697"/>
      <c r="P3" s="697"/>
      <c r="Q3" s="560"/>
      <c r="R3" s="560"/>
      <c r="S3" s="560"/>
      <c r="T3" s="560"/>
      <c r="U3" s="560"/>
      <c r="V3" s="560"/>
      <c r="W3" s="560"/>
      <c r="X3" s="560"/>
      <c r="Y3" s="560"/>
    </row>
    <row r="4" spans="1:25" ht="16.5" customHeight="1">
      <c r="A4" s="557" t="s">
        <v>704</v>
      </c>
      <c r="B4" s="561">
        <v>27534</v>
      </c>
      <c r="C4" s="582"/>
      <c r="D4" s="562"/>
      <c r="E4" s="563"/>
    </row>
    <row r="5" spans="1:25" ht="10.5" customHeight="1">
      <c r="A5" s="557" t="s">
        <v>702</v>
      </c>
      <c r="B5" s="564">
        <v>22748</v>
      </c>
      <c r="C5" s="583"/>
      <c r="D5" s="565"/>
      <c r="E5" s="565"/>
      <c r="F5" s="566"/>
      <c r="G5" s="566"/>
      <c r="H5" s="566"/>
      <c r="I5" s="566"/>
      <c r="J5" s="566"/>
      <c r="K5" s="566"/>
      <c r="L5" s="566"/>
      <c r="M5" s="566"/>
      <c r="N5" s="566"/>
      <c r="O5" s="566"/>
      <c r="P5" s="566"/>
      <c r="Q5" s="566"/>
      <c r="R5" s="566"/>
      <c r="S5" s="566"/>
      <c r="T5" s="566"/>
      <c r="U5" s="566"/>
      <c r="V5" s="566"/>
      <c r="W5" s="566"/>
      <c r="X5" s="566"/>
      <c r="Y5" s="566"/>
    </row>
    <row r="6" spans="1:25" ht="13.5" customHeight="1">
      <c r="A6" s="557" t="s">
        <v>706</v>
      </c>
      <c r="B6" s="561">
        <v>20467</v>
      </c>
      <c r="C6" s="582"/>
      <c r="D6" s="567"/>
      <c r="E6" s="568"/>
      <c r="F6" s="566"/>
      <c r="G6" s="566"/>
      <c r="H6" s="566"/>
      <c r="I6" s="566"/>
      <c r="J6" s="566"/>
      <c r="K6" s="566"/>
      <c r="L6" s="566"/>
      <c r="M6" s="566"/>
      <c r="N6" s="566"/>
      <c r="O6" s="566"/>
      <c r="P6" s="566"/>
      <c r="Q6" s="566"/>
      <c r="R6" s="566"/>
      <c r="S6" s="566"/>
      <c r="T6" s="566"/>
      <c r="U6" s="566"/>
      <c r="V6" s="566"/>
      <c r="W6" s="566"/>
      <c r="X6" s="566"/>
      <c r="Y6" s="566"/>
    </row>
    <row r="7" spans="1:25" ht="13.5" customHeight="1">
      <c r="A7" s="557" t="s">
        <v>707</v>
      </c>
      <c r="B7" s="569">
        <v>21141</v>
      </c>
      <c r="C7" s="583"/>
      <c r="D7" s="567"/>
      <c r="E7" s="568"/>
    </row>
    <row r="8" spans="1:25" ht="13.5" customHeight="1">
      <c r="A8" s="557" t="s">
        <v>698</v>
      </c>
      <c r="B8" s="570">
        <v>12299</v>
      </c>
      <c r="C8" s="583"/>
      <c r="D8" s="567"/>
      <c r="E8" s="568"/>
      <c r="F8" s="566"/>
      <c r="G8" s="566"/>
      <c r="H8" s="566"/>
      <c r="I8" s="566"/>
      <c r="J8" s="566"/>
      <c r="K8" s="566"/>
      <c r="L8" s="566"/>
      <c r="M8" s="566"/>
      <c r="N8" s="566"/>
      <c r="O8" s="566"/>
      <c r="P8" s="566"/>
      <c r="Q8" s="566"/>
      <c r="R8" s="566"/>
      <c r="S8" s="566"/>
      <c r="T8" s="566"/>
      <c r="U8" s="566"/>
      <c r="V8" s="566"/>
      <c r="W8" s="566"/>
      <c r="X8" s="566"/>
      <c r="Y8" s="566"/>
    </row>
    <row r="9" spans="1:25" ht="13.5" customHeight="1">
      <c r="A9" s="557" t="s">
        <v>699</v>
      </c>
      <c r="B9" s="564">
        <v>9595</v>
      </c>
      <c r="C9" s="583"/>
      <c r="D9" s="567"/>
      <c r="E9" s="568"/>
      <c r="F9" s="566"/>
      <c r="G9" s="566"/>
      <c r="H9" s="566"/>
      <c r="I9" s="566"/>
      <c r="J9" s="566"/>
      <c r="K9" s="566"/>
      <c r="L9" s="566"/>
      <c r="M9" s="566"/>
      <c r="N9" s="566"/>
      <c r="O9" s="566"/>
      <c r="P9" s="566"/>
      <c r="Q9" s="566"/>
      <c r="R9" s="566"/>
      <c r="S9" s="566"/>
      <c r="T9" s="566"/>
      <c r="U9" s="566"/>
      <c r="V9" s="566"/>
      <c r="W9" s="566"/>
      <c r="X9" s="566"/>
      <c r="Y9" s="566"/>
    </row>
    <row r="10" spans="1:25" ht="13.5" customHeight="1">
      <c r="A10" s="557" t="s">
        <v>711</v>
      </c>
      <c r="B10" s="557">
        <v>6326</v>
      </c>
      <c r="C10" s="583"/>
      <c r="D10" s="567"/>
      <c r="E10" s="568"/>
      <c r="F10" s="566"/>
      <c r="G10" s="566"/>
      <c r="H10" s="566"/>
      <c r="I10" s="566"/>
      <c r="J10" s="566"/>
      <c r="K10" s="566"/>
      <c r="L10" s="566"/>
      <c r="M10" s="566"/>
      <c r="N10" s="566"/>
      <c r="O10" s="566"/>
      <c r="P10" s="566"/>
      <c r="Q10" s="566"/>
      <c r="R10" s="566"/>
      <c r="S10" s="566"/>
      <c r="T10" s="566"/>
      <c r="U10" s="566"/>
      <c r="V10" s="566"/>
      <c r="W10" s="566"/>
      <c r="X10" s="566"/>
      <c r="Y10" s="566"/>
    </row>
    <row r="11" spans="1:25" ht="13.5" customHeight="1">
      <c r="A11" s="557" t="s">
        <v>710</v>
      </c>
      <c r="B11" s="564">
        <v>5093</v>
      </c>
      <c r="C11" s="583"/>
      <c r="D11" s="567"/>
      <c r="E11" s="568"/>
      <c r="F11" s="566"/>
      <c r="G11" s="566"/>
      <c r="H11" s="566"/>
      <c r="I11" s="566"/>
      <c r="J11" s="566"/>
      <c r="K11" s="566"/>
      <c r="L11" s="566"/>
      <c r="M11" s="566"/>
      <c r="N11" s="566"/>
      <c r="O11" s="566"/>
      <c r="P11" s="566"/>
      <c r="Q11" s="566"/>
      <c r="R11" s="566"/>
      <c r="S11" s="566"/>
      <c r="T11" s="566"/>
      <c r="U11" s="566"/>
      <c r="V11" s="566"/>
      <c r="W11" s="566"/>
      <c r="X11" s="566"/>
      <c r="Y11" s="566"/>
    </row>
    <row r="12" spans="1:25" ht="13.5" customHeight="1">
      <c r="A12" s="557" t="s">
        <v>709</v>
      </c>
      <c r="B12" s="564">
        <v>3115</v>
      </c>
      <c r="C12" s="583"/>
      <c r="D12" s="567"/>
      <c r="E12" s="568"/>
      <c r="F12" s="566"/>
      <c r="G12" s="566"/>
      <c r="H12" s="566"/>
      <c r="I12" s="566"/>
      <c r="J12" s="566"/>
      <c r="K12" s="566"/>
      <c r="L12" s="566"/>
      <c r="M12" s="566"/>
      <c r="N12" s="566"/>
      <c r="O12" s="566"/>
      <c r="P12" s="566"/>
      <c r="Q12" s="566"/>
      <c r="R12" s="566"/>
      <c r="S12" s="566"/>
      <c r="T12" s="566"/>
      <c r="U12" s="566"/>
      <c r="V12" s="566"/>
      <c r="W12" s="566"/>
      <c r="X12" s="566"/>
      <c r="Y12" s="566"/>
    </row>
    <row r="13" spans="1:25" ht="13.5" customHeight="1">
      <c r="A13" s="557" t="s">
        <v>708</v>
      </c>
      <c r="B13" s="564">
        <v>2316</v>
      </c>
      <c r="C13" s="583"/>
      <c r="D13" s="567"/>
      <c r="E13" s="568"/>
      <c r="F13" s="566"/>
      <c r="G13" s="566"/>
      <c r="H13" s="566"/>
      <c r="I13" s="566"/>
      <c r="J13" s="566"/>
      <c r="K13" s="566"/>
      <c r="L13" s="566"/>
      <c r="M13" s="566"/>
      <c r="N13" s="566"/>
      <c r="O13" s="566"/>
      <c r="P13" s="566"/>
      <c r="Q13" s="566"/>
      <c r="R13" s="566"/>
      <c r="S13" s="566"/>
      <c r="T13" s="566"/>
      <c r="U13" s="566"/>
      <c r="V13" s="566"/>
      <c r="W13" s="566"/>
      <c r="X13" s="566"/>
      <c r="Y13" s="566"/>
    </row>
    <row r="14" spans="1:25" ht="13.5" customHeight="1">
      <c r="A14" s="557" t="s">
        <v>701</v>
      </c>
      <c r="B14" s="564">
        <v>290</v>
      </c>
      <c r="C14" s="583"/>
      <c r="D14" s="567"/>
      <c r="E14" s="568"/>
      <c r="F14" s="566"/>
      <c r="G14" s="566"/>
      <c r="H14" s="566"/>
      <c r="I14" s="566"/>
      <c r="J14" s="566"/>
      <c r="K14" s="566"/>
      <c r="L14" s="566"/>
      <c r="M14" s="566"/>
      <c r="N14" s="566"/>
      <c r="O14" s="566"/>
      <c r="P14" s="566"/>
      <c r="Q14" s="566"/>
      <c r="R14" s="566"/>
      <c r="S14" s="566"/>
      <c r="T14" s="566"/>
      <c r="U14" s="566"/>
      <c r="V14" s="566"/>
      <c r="W14" s="566"/>
      <c r="X14" s="566"/>
      <c r="Y14" s="566"/>
    </row>
    <row r="15" spans="1:25" ht="13.5" customHeight="1">
      <c r="A15" s="557" t="s">
        <v>700</v>
      </c>
      <c r="B15" s="557">
        <v>365</v>
      </c>
      <c r="C15" s="582"/>
      <c r="D15" s="567"/>
      <c r="E15" s="568"/>
      <c r="F15" s="566"/>
      <c r="G15" s="566"/>
      <c r="H15" s="566"/>
      <c r="I15" s="566"/>
      <c r="J15" s="566"/>
      <c r="K15" s="566"/>
      <c r="L15" s="566"/>
      <c r="M15" s="566"/>
      <c r="N15" s="566"/>
      <c r="O15" s="566"/>
      <c r="P15" s="566"/>
      <c r="Q15" s="566"/>
      <c r="R15" s="566"/>
      <c r="S15" s="566"/>
      <c r="T15" s="566"/>
      <c r="U15" s="566"/>
      <c r="V15" s="566"/>
      <c r="W15" s="566"/>
      <c r="X15" s="566"/>
      <c r="Y15" s="566"/>
    </row>
    <row r="16" spans="1:25" ht="13.5" customHeight="1">
      <c r="A16" s="557" t="s">
        <v>713</v>
      </c>
      <c r="B16" s="557">
        <v>253</v>
      </c>
      <c r="C16" s="582"/>
      <c r="D16" s="567"/>
      <c r="E16" s="568"/>
      <c r="F16" s="566"/>
      <c r="G16" s="566"/>
      <c r="H16" s="566"/>
      <c r="I16" s="566"/>
      <c r="J16" s="566"/>
      <c r="K16" s="566"/>
      <c r="L16" s="566"/>
      <c r="M16" s="566"/>
      <c r="N16" s="566"/>
      <c r="O16" s="566"/>
      <c r="P16" s="566"/>
      <c r="Q16" s="566"/>
      <c r="R16" s="566"/>
      <c r="S16" s="566"/>
      <c r="T16" s="566"/>
      <c r="U16" s="566"/>
      <c r="V16" s="566"/>
      <c r="W16" s="566"/>
      <c r="X16" s="566"/>
      <c r="Y16" s="566"/>
    </row>
    <row r="17" spans="1:25" ht="13.5" customHeight="1">
      <c r="A17" s="557" t="s">
        <v>712</v>
      </c>
      <c r="B17" s="557">
        <v>74</v>
      </c>
      <c r="C17" s="582"/>
      <c r="D17" s="567"/>
      <c r="E17" s="568"/>
      <c r="F17" s="566"/>
      <c r="G17" s="566"/>
      <c r="H17" s="566"/>
      <c r="I17" s="566"/>
      <c r="J17" s="566"/>
      <c r="K17" s="566"/>
      <c r="L17" s="566"/>
      <c r="M17" s="566"/>
      <c r="N17" s="566"/>
      <c r="O17" s="566"/>
      <c r="P17" s="566"/>
      <c r="Q17" s="566"/>
      <c r="R17" s="566"/>
      <c r="S17" s="566"/>
      <c r="T17" s="566"/>
      <c r="U17" s="566"/>
      <c r="V17" s="566"/>
      <c r="W17" s="566"/>
      <c r="X17" s="566"/>
      <c r="Y17" s="566"/>
    </row>
    <row r="18" spans="1:25" ht="13.5" customHeight="1">
      <c r="A18" s="557" t="s">
        <v>715</v>
      </c>
      <c r="B18" s="564">
        <v>36</v>
      </c>
      <c r="C18" s="583"/>
      <c r="D18" s="567"/>
      <c r="E18" s="568"/>
      <c r="F18" s="566"/>
      <c r="G18" s="566"/>
      <c r="H18" s="566"/>
      <c r="I18" s="566"/>
      <c r="J18" s="566"/>
      <c r="K18" s="566"/>
      <c r="L18" s="566"/>
      <c r="M18" s="566"/>
      <c r="N18" s="566"/>
      <c r="O18" s="566"/>
      <c r="P18" s="566"/>
      <c r="Q18" s="566"/>
      <c r="R18" s="566"/>
      <c r="S18" s="566"/>
      <c r="T18" s="566"/>
      <c r="U18" s="566"/>
      <c r="V18" s="566"/>
      <c r="W18" s="566"/>
      <c r="X18" s="566"/>
      <c r="Y18" s="566"/>
    </row>
    <row r="19" spans="1:25" ht="13.5" customHeight="1">
      <c r="A19" s="571" t="s">
        <v>714</v>
      </c>
      <c r="B19" s="557">
        <v>11</v>
      </c>
      <c r="C19" s="582"/>
      <c r="D19" s="567"/>
      <c r="E19" s="568"/>
      <c r="F19" s="566"/>
      <c r="G19" s="566"/>
      <c r="H19" s="566"/>
      <c r="I19" s="566"/>
      <c r="J19" s="566"/>
      <c r="K19" s="566"/>
      <c r="L19" s="566"/>
      <c r="M19" s="566"/>
      <c r="N19" s="566"/>
      <c r="O19" s="566"/>
      <c r="P19" s="566"/>
      <c r="Q19" s="566"/>
      <c r="R19" s="566"/>
      <c r="S19" s="566"/>
      <c r="T19" s="566"/>
      <c r="U19" s="566"/>
      <c r="V19" s="566"/>
      <c r="W19" s="566"/>
      <c r="X19" s="566"/>
      <c r="Y19" s="566"/>
    </row>
    <row r="20" spans="1:25" ht="13.5" customHeight="1">
      <c r="A20" s="581"/>
      <c r="B20" s="564"/>
      <c r="C20" s="582"/>
      <c r="D20" s="567"/>
      <c r="E20" s="568"/>
      <c r="F20" s="566"/>
      <c r="G20" s="566"/>
      <c r="H20" s="566"/>
      <c r="I20" s="566"/>
      <c r="J20" s="566"/>
      <c r="K20" s="566"/>
      <c r="L20" s="566"/>
      <c r="M20" s="566"/>
      <c r="N20" s="566"/>
      <c r="O20" s="566"/>
      <c r="P20" s="566"/>
      <c r="Q20" s="566"/>
      <c r="R20" s="566"/>
      <c r="S20" s="566"/>
      <c r="T20" s="566"/>
      <c r="U20" s="566"/>
      <c r="V20" s="566"/>
      <c r="W20" s="566"/>
      <c r="X20" s="566"/>
      <c r="Y20" s="566"/>
    </row>
    <row r="21" spans="1:25" ht="13.5" customHeight="1">
      <c r="A21" s="580"/>
      <c r="D21" s="567"/>
      <c r="E21" s="568"/>
      <c r="F21" s="566"/>
      <c r="G21" s="566"/>
      <c r="H21" s="566"/>
      <c r="I21" s="566"/>
      <c r="J21" s="566"/>
      <c r="K21" s="566"/>
      <c r="L21" s="566"/>
      <c r="M21" s="566"/>
      <c r="N21" s="566"/>
      <c r="O21" s="566"/>
      <c r="P21" s="566"/>
      <c r="Q21" s="566"/>
      <c r="R21" s="566"/>
      <c r="S21" s="566"/>
      <c r="T21" s="566"/>
      <c r="U21" s="566"/>
      <c r="V21" s="566"/>
      <c r="W21" s="566"/>
      <c r="X21" s="566"/>
      <c r="Y21" s="566"/>
    </row>
    <row r="22" spans="1:25" ht="13.5" customHeight="1">
      <c r="D22" s="567"/>
      <c r="E22" s="568"/>
      <c r="F22" s="566"/>
      <c r="G22" s="566"/>
      <c r="H22" s="566"/>
      <c r="I22" s="566"/>
      <c r="J22" s="566"/>
      <c r="K22" s="566"/>
      <c r="L22" s="566"/>
      <c r="M22" s="566"/>
      <c r="N22" s="566"/>
      <c r="O22" s="566"/>
      <c r="P22" s="566"/>
      <c r="Q22" s="566"/>
      <c r="R22" s="566"/>
      <c r="S22" s="566"/>
      <c r="T22" s="566"/>
      <c r="U22" s="566"/>
      <c r="V22" s="566"/>
      <c r="W22" s="566"/>
      <c r="X22" s="566"/>
      <c r="Y22" s="566"/>
    </row>
    <row r="23" spans="1:25" ht="13.5" customHeight="1">
      <c r="D23" s="567"/>
      <c r="E23" s="568"/>
      <c r="F23" s="566"/>
      <c r="G23" s="566"/>
      <c r="H23" s="566"/>
      <c r="I23" s="566"/>
      <c r="J23" s="566"/>
      <c r="K23" s="566"/>
      <c r="L23" s="566"/>
      <c r="M23" s="566"/>
      <c r="N23" s="566"/>
      <c r="O23" s="566"/>
      <c r="P23" s="566"/>
      <c r="Q23" s="566"/>
      <c r="R23" s="566"/>
      <c r="S23" s="566"/>
      <c r="T23" s="566"/>
      <c r="U23" s="566"/>
      <c r="V23" s="566"/>
      <c r="W23" s="566"/>
      <c r="X23" s="566"/>
      <c r="Y23" s="566"/>
    </row>
    <row r="24" spans="1:25" ht="13.5" customHeight="1">
      <c r="D24" s="572"/>
      <c r="E24" s="573"/>
      <c r="F24" s="566"/>
      <c r="G24" s="566"/>
      <c r="H24" s="566"/>
      <c r="I24" s="566"/>
      <c r="J24" s="566"/>
      <c r="K24" s="566"/>
      <c r="L24" s="566"/>
      <c r="M24" s="566"/>
      <c r="N24" s="566"/>
      <c r="O24" s="566"/>
      <c r="P24" s="566"/>
      <c r="Q24" s="566"/>
      <c r="R24" s="566"/>
      <c r="S24" s="566"/>
      <c r="T24" s="566"/>
      <c r="U24" s="566"/>
      <c r="V24" s="566"/>
      <c r="W24" s="566"/>
      <c r="X24" s="566"/>
      <c r="Y24" s="566"/>
    </row>
    <row r="25" spans="1:25" ht="13.5" customHeight="1">
      <c r="D25" s="574"/>
      <c r="E25" s="574"/>
      <c r="F25" s="566"/>
      <c r="G25" s="566"/>
      <c r="H25" s="566"/>
      <c r="I25" s="566"/>
      <c r="J25" s="566"/>
      <c r="K25" s="566"/>
      <c r="L25" s="566"/>
      <c r="M25" s="566"/>
      <c r="N25" s="566"/>
      <c r="O25" s="566"/>
      <c r="P25" s="566"/>
      <c r="Q25" s="566"/>
      <c r="R25" s="566"/>
      <c r="S25" s="566"/>
      <c r="T25" s="566"/>
      <c r="U25" s="566"/>
      <c r="V25" s="566"/>
      <c r="W25" s="566"/>
      <c r="X25" s="566"/>
      <c r="Y25" s="566"/>
    </row>
    <row r="26" spans="1:25" ht="13.5" customHeight="1">
      <c r="D26" s="574"/>
      <c r="E26" s="574"/>
      <c r="F26" s="575"/>
      <c r="G26" s="566"/>
      <c r="H26" s="566"/>
      <c r="I26" s="566"/>
      <c r="J26" s="566"/>
      <c r="K26" s="566"/>
      <c r="L26" s="566"/>
      <c r="M26" s="566"/>
      <c r="N26" s="566"/>
      <c r="O26" s="566"/>
      <c r="P26" s="566"/>
      <c r="Q26" s="566"/>
      <c r="R26" s="566"/>
      <c r="S26" s="566"/>
      <c r="T26" s="566"/>
      <c r="U26" s="566"/>
      <c r="V26" s="566"/>
      <c r="W26" s="566"/>
      <c r="X26" s="566"/>
      <c r="Y26" s="566"/>
    </row>
    <row r="27" spans="1:25" ht="16.5" customHeight="1">
      <c r="D27" s="574"/>
      <c r="E27" s="574"/>
      <c r="F27" s="575"/>
      <c r="G27" s="566"/>
      <c r="H27" s="566"/>
      <c r="I27" s="566"/>
      <c r="J27" s="566"/>
      <c r="K27" s="566"/>
      <c r="L27" s="566"/>
      <c r="M27" s="566"/>
      <c r="N27" s="566"/>
      <c r="O27" s="566"/>
      <c r="P27" s="566"/>
      <c r="Q27" s="566"/>
      <c r="R27" s="566"/>
      <c r="S27" s="566"/>
      <c r="T27" s="566"/>
      <c r="U27" s="566"/>
      <c r="V27" s="566"/>
      <c r="W27" s="566"/>
      <c r="X27" s="566"/>
      <c r="Y27" s="566"/>
    </row>
    <row r="28" spans="1:25" ht="16.5" customHeight="1">
      <c r="D28" s="574"/>
      <c r="E28" s="574"/>
      <c r="F28" s="566"/>
      <c r="G28" s="566"/>
      <c r="H28" s="566"/>
      <c r="I28" s="566"/>
      <c r="J28" s="566"/>
      <c r="K28" s="566"/>
      <c r="L28" s="566"/>
      <c r="M28" s="566"/>
      <c r="N28" s="566"/>
      <c r="O28" s="566"/>
      <c r="P28" s="566"/>
      <c r="Q28" s="566"/>
      <c r="R28" s="566"/>
      <c r="S28" s="566"/>
      <c r="T28" s="566"/>
      <c r="U28" s="566"/>
      <c r="V28" s="566"/>
      <c r="W28" s="566"/>
      <c r="X28" s="566"/>
      <c r="Y28" s="566"/>
    </row>
    <row r="29" spans="1:25" ht="16.5" customHeight="1">
      <c r="F29" s="566"/>
      <c r="G29" s="566"/>
      <c r="H29" s="566"/>
      <c r="I29" s="566"/>
      <c r="J29" s="566"/>
      <c r="K29" s="566"/>
      <c r="L29" s="566"/>
      <c r="M29" s="566"/>
      <c r="N29" s="566"/>
      <c r="O29" s="566"/>
      <c r="P29" s="566"/>
      <c r="Q29" s="566"/>
      <c r="R29" s="566"/>
      <c r="S29" s="566"/>
      <c r="T29" s="566"/>
      <c r="U29" s="566"/>
      <c r="V29" s="566"/>
      <c r="W29" s="566"/>
      <c r="X29" s="566"/>
      <c r="Y29" s="566"/>
    </row>
    <row r="30" spans="1:25" ht="16.5" customHeight="1">
      <c r="F30" s="566"/>
      <c r="G30" s="566"/>
      <c r="H30" s="566"/>
      <c r="I30" s="566"/>
      <c r="J30" s="566"/>
      <c r="K30" s="566"/>
      <c r="L30" s="566"/>
      <c r="M30" s="566"/>
      <c r="N30" s="566"/>
      <c r="O30" s="566"/>
      <c r="P30" s="566"/>
      <c r="Q30" s="566"/>
      <c r="R30" s="566"/>
      <c r="S30" s="566"/>
      <c r="T30" s="566"/>
      <c r="U30" s="566"/>
      <c r="V30" s="566"/>
      <c r="W30" s="566"/>
      <c r="X30" s="566"/>
      <c r="Y30" s="566"/>
    </row>
    <row r="31" spans="1:25" ht="29.25" customHeight="1">
      <c r="F31" s="566"/>
      <c r="G31" s="566"/>
      <c r="H31" s="566"/>
      <c r="I31" s="566"/>
      <c r="L31" s="566"/>
      <c r="M31" s="566"/>
      <c r="N31" s="566"/>
      <c r="O31" s="566"/>
      <c r="P31" s="566"/>
      <c r="Q31" s="566"/>
      <c r="R31" s="566"/>
      <c r="S31" s="566"/>
      <c r="T31" s="566"/>
      <c r="U31" s="566"/>
      <c r="V31" s="566"/>
      <c r="W31" s="566"/>
      <c r="X31" s="566"/>
      <c r="Y31" s="566"/>
    </row>
    <row r="32" spans="1:25" ht="34.5" customHeight="1">
      <c r="F32" s="566"/>
      <c r="G32" s="566"/>
      <c r="H32" s="566"/>
      <c r="I32" s="566"/>
      <c r="J32" s="576" t="s">
        <v>97</v>
      </c>
      <c r="K32" s="577">
        <f>'[1]ESCOLARIDAD TOTAL'!V62</f>
        <v>233836</v>
      </c>
      <c r="L32" s="566"/>
      <c r="M32" s="566"/>
      <c r="N32" s="566"/>
      <c r="O32" s="566"/>
      <c r="P32" s="566"/>
      <c r="Q32" s="566"/>
      <c r="R32" s="566"/>
      <c r="S32" s="566"/>
      <c r="T32" s="566"/>
      <c r="U32" s="566"/>
      <c r="V32" s="566"/>
      <c r="W32" s="566"/>
      <c r="X32" s="566"/>
      <c r="Y32" s="566"/>
    </row>
    <row r="33" spans="4:25" ht="34.5" customHeight="1">
      <c r="F33" s="566"/>
      <c r="G33" s="566"/>
      <c r="H33" s="566"/>
      <c r="I33" s="566"/>
      <c r="J33" s="566"/>
      <c r="K33" s="566"/>
      <c r="L33" s="566"/>
      <c r="M33" s="566"/>
      <c r="N33" s="566"/>
      <c r="O33" s="566"/>
      <c r="P33" s="566"/>
      <c r="Q33" s="566"/>
      <c r="R33" s="566"/>
      <c r="S33" s="566"/>
      <c r="T33" s="566"/>
      <c r="U33" s="566"/>
      <c r="V33" s="566"/>
      <c r="W33" s="566"/>
      <c r="X33" s="566"/>
      <c r="Y33" s="566"/>
    </row>
    <row r="34" spans="4:25" ht="8.1" customHeight="1">
      <c r="D34" s="578"/>
      <c r="F34" s="566"/>
      <c r="G34" s="566"/>
      <c r="H34" s="566"/>
      <c r="I34" s="566"/>
      <c r="J34" s="566"/>
      <c r="K34" s="566"/>
      <c r="L34" s="566"/>
      <c r="M34" s="566"/>
      <c r="N34" s="566"/>
      <c r="O34" s="566"/>
      <c r="P34" s="566"/>
      <c r="Q34" s="566"/>
      <c r="R34" s="566"/>
      <c r="S34" s="566"/>
      <c r="T34" s="566"/>
      <c r="U34" s="566"/>
      <c r="V34" s="566"/>
      <c r="W34" s="566"/>
      <c r="X34" s="566"/>
      <c r="Y34" s="566"/>
    </row>
    <row r="35" spans="4:25" ht="10.5" customHeight="1">
      <c r="D35" s="579" t="s">
        <v>726</v>
      </c>
      <c r="F35" s="566"/>
      <c r="G35" s="566"/>
      <c r="H35" s="566"/>
      <c r="I35" s="566"/>
      <c r="J35" s="566"/>
      <c r="K35" s="566"/>
      <c r="L35" s="566"/>
      <c r="M35" s="566"/>
      <c r="N35" s="566"/>
      <c r="O35" s="566"/>
      <c r="P35" s="566"/>
      <c r="Q35" s="566"/>
      <c r="R35" s="566"/>
      <c r="S35" s="566"/>
      <c r="T35" s="566"/>
      <c r="U35" s="566"/>
      <c r="V35" s="566"/>
      <c r="W35" s="566"/>
      <c r="X35" s="566"/>
      <c r="Y35" s="566"/>
    </row>
    <row r="36" spans="4:25" ht="10.5" customHeight="1">
      <c r="D36" s="579" t="str">
        <f>CONCATENATE("Elaboró: SSPC, Prevención y Readaptación Social; Ciudad de México, " &amp; LOWER(NextMes) &amp; " de " &amp;  CAnio &amp; ".")</f>
        <v>Elaboró: SSPC, Prevención y Readaptación Social; Ciudad de México, diciembre de 2023.</v>
      </c>
      <c r="F36" s="566"/>
      <c r="G36" s="566"/>
      <c r="H36" s="566"/>
      <c r="I36" s="566"/>
      <c r="J36" s="566"/>
      <c r="K36" s="566"/>
      <c r="L36" s="566"/>
      <c r="M36" s="566"/>
      <c r="N36" s="566"/>
      <c r="O36" s="566"/>
      <c r="P36" s="566"/>
      <c r="Q36" s="566"/>
      <c r="R36" s="566"/>
      <c r="S36" s="566"/>
      <c r="T36" s="566"/>
      <c r="U36" s="566"/>
      <c r="V36" s="566"/>
      <c r="W36" s="566"/>
      <c r="X36" s="566"/>
      <c r="Y36" s="566"/>
    </row>
    <row r="37" spans="4:25" ht="15.75">
      <c r="F37" s="566"/>
      <c r="G37" s="566"/>
      <c r="H37" s="566"/>
      <c r="I37" s="566"/>
      <c r="J37" s="566"/>
      <c r="K37" s="566"/>
      <c r="L37" s="566"/>
      <c r="M37" s="566"/>
      <c r="N37" s="566"/>
      <c r="O37" s="566"/>
      <c r="P37" s="566"/>
      <c r="Q37" s="566"/>
      <c r="R37" s="566"/>
      <c r="S37" s="566"/>
      <c r="T37" s="566"/>
      <c r="U37" s="566"/>
      <c r="V37" s="566"/>
      <c r="W37" s="566"/>
      <c r="X37" s="566"/>
      <c r="Y37" s="566"/>
    </row>
    <row r="38" spans="4:25" ht="15.75">
      <c r="F38" s="566"/>
      <c r="G38" s="566"/>
      <c r="H38" s="566"/>
      <c r="I38" s="566"/>
      <c r="J38" s="566"/>
      <c r="K38" s="566"/>
      <c r="L38" s="566"/>
      <c r="M38" s="566"/>
      <c r="N38" s="566"/>
      <c r="O38" s="566"/>
      <c r="P38" s="566"/>
      <c r="Q38" s="566"/>
      <c r="R38" s="566"/>
      <c r="S38" s="566"/>
      <c r="T38" s="566"/>
      <c r="U38" s="566"/>
      <c r="V38" s="566"/>
      <c r="W38" s="566"/>
      <c r="X38" s="566"/>
      <c r="Y38" s="566"/>
    </row>
    <row r="39" spans="4:25" ht="15.75">
      <c r="F39" s="566"/>
      <c r="G39" s="566"/>
      <c r="H39" s="566"/>
      <c r="I39" s="566"/>
      <c r="J39" s="566"/>
      <c r="K39" s="566"/>
      <c r="L39" s="566"/>
      <c r="M39" s="566"/>
      <c r="N39" s="566"/>
      <c r="O39" s="566"/>
      <c r="P39" s="566"/>
      <c r="Q39" s="566"/>
      <c r="R39" s="566"/>
      <c r="S39" s="566"/>
      <c r="T39" s="566"/>
      <c r="U39" s="566"/>
      <c r="V39" s="566"/>
      <c r="W39" s="566"/>
      <c r="X39" s="566"/>
      <c r="Y39" s="566"/>
    </row>
    <row r="40" spans="4:25" ht="15.75">
      <c r="F40" s="566"/>
      <c r="G40" s="566"/>
      <c r="H40" s="566"/>
      <c r="I40" s="566"/>
      <c r="J40" s="566"/>
      <c r="K40" s="566"/>
      <c r="L40" s="566"/>
      <c r="M40" s="566"/>
      <c r="N40" s="566"/>
      <c r="O40" s="566"/>
      <c r="P40" s="566"/>
      <c r="Q40" s="566"/>
      <c r="R40" s="566"/>
      <c r="S40" s="566"/>
      <c r="T40" s="566"/>
      <c r="U40" s="566"/>
      <c r="V40" s="566"/>
      <c r="W40" s="566"/>
      <c r="X40" s="566"/>
      <c r="Y40" s="566"/>
    </row>
    <row r="41" spans="4:25" ht="15.75">
      <c r="F41" s="566"/>
      <c r="G41" s="566"/>
      <c r="H41" s="566"/>
      <c r="I41" s="566"/>
      <c r="J41" s="566"/>
      <c r="K41" s="566"/>
      <c r="L41" s="566"/>
      <c r="M41" s="566"/>
      <c r="N41" s="566"/>
      <c r="O41" s="566"/>
      <c r="P41" s="566"/>
      <c r="Q41" s="566"/>
      <c r="R41" s="566"/>
      <c r="S41" s="566"/>
      <c r="T41" s="566"/>
      <c r="U41" s="566"/>
      <c r="V41" s="566"/>
      <c r="W41" s="566"/>
      <c r="X41" s="566"/>
      <c r="Y41" s="566"/>
    </row>
    <row r="42" spans="4:25" ht="15.75">
      <c r="F42" s="566"/>
      <c r="G42" s="566"/>
      <c r="H42" s="566"/>
      <c r="I42" s="566"/>
      <c r="J42" s="566"/>
      <c r="K42" s="566"/>
      <c r="L42" s="566"/>
      <c r="M42" s="566"/>
      <c r="N42" s="566"/>
      <c r="O42" s="566"/>
      <c r="P42" s="566"/>
      <c r="Q42" s="566"/>
      <c r="R42" s="566"/>
      <c r="S42" s="566"/>
      <c r="T42" s="566"/>
      <c r="U42" s="566"/>
      <c r="V42" s="566"/>
      <c r="W42" s="566"/>
      <c r="X42" s="566"/>
      <c r="Y42" s="566"/>
    </row>
    <row r="43" spans="4:25" ht="15.75">
      <c r="F43" s="566"/>
      <c r="G43" s="566"/>
      <c r="H43" s="566"/>
      <c r="I43" s="566"/>
      <c r="J43" s="566"/>
      <c r="K43" s="566"/>
      <c r="L43" s="566"/>
      <c r="M43" s="566"/>
      <c r="N43" s="566"/>
      <c r="O43" s="566"/>
      <c r="P43" s="566"/>
      <c r="Q43" s="566"/>
      <c r="R43" s="566"/>
      <c r="S43" s="566"/>
      <c r="T43" s="566"/>
      <c r="U43" s="566"/>
      <c r="V43" s="566"/>
      <c r="W43" s="566"/>
      <c r="X43" s="566"/>
      <c r="Y43" s="566"/>
    </row>
    <row r="44" spans="4:25" ht="15.75">
      <c r="F44" s="566"/>
      <c r="G44" s="566"/>
      <c r="H44" s="566"/>
      <c r="I44" s="566"/>
      <c r="J44" s="566"/>
      <c r="K44" s="566"/>
      <c r="L44" s="566"/>
      <c r="M44" s="566"/>
      <c r="N44" s="566"/>
      <c r="O44" s="566"/>
      <c r="P44" s="566"/>
      <c r="Q44" s="566"/>
      <c r="R44" s="566"/>
      <c r="S44" s="566"/>
      <c r="T44" s="566"/>
      <c r="U44" s="566"/>
      <c r="V44" s="566"/>
      <c r="W44" s="566"/>
      <c r="X44" s="566"/>
      <c r="Y44" s="566"/>
    </row>
    <row r="45" spans="4:25" ht="15.75">
      <c r="F45" s="566"/>
      <c r="G45" s="566"/>
      <c r="H45" s="566"/>
      <c r="I45" s="566"/>
      <c r="J45" s="566"/>
      <c r="K45" s="566"/>
      <c r="L45" s="566"/>
      <c r="M45" s="566"/>
      <c r="N45" s="566"/>
      <c r="O45" s="566"/>
      <c r="P45" s="566"/>
      <c r="Q45" s="566"/>
      <c r="R45" s="566"/>
      <c r="S45" s="566"/>
      <c r="T45" s="566"/>
      <c r="U45" s="566"/>
      <c r="V45" s="566"/>
      <c r="W45" s="566"/>
      <c r="X45" s="566"/>
      <c r="Y45" s="566"/>
    </row>
    <row r="46" spans="4:25" ht="15.75">
      <c r="F46" s="566"/>
      <c r="G46" s="566"/>
      <c r="H46" s="566"/>
      <c r="I46" s="566"/>
      <c r="J46" s="566"/>
      <c r="K46" s="566"/>
      <c r="L46" s="566"/>
      <c r="M46" s="566"/>
      <c r="N46" s="566"/>
      <c r="O46" s="566"/>
      <c r="P46" s="566"/>
      <c r="Q46" s="566"/>
      <c r="R46" s="566"/>
      <c r="S46" s="566"/>
      <c r="T46" s="566"/>
      <c r="U46" s="566"/>
      <c r="V46" s="566"/>
      <c r="W46" s="566"/>
      <c r="X46" s="566"/>
      <c r="Y46" s="566"/>
    </row>
    <row r="47" spans="4:25" ht="15.75">
      <c r="F47" s="566"/>
      <c r="G47" s="566"/>
      <c r="H47" s="566"/>
      <c r="I47" s="566"/>
      <c r="J47" s="566"/>
      <c r="K47" s="566"/>
      <c r="L47" s="566"/>
      <c r="M47" s="566"/>
      <c r="N47" s="566"/>
      <c r="O47" s="566"/>
      <c r="P47" s="566"/>
      <c r="Q47" s="566"/>
      <c r="R47" s="566"/>
      <c r="S47" s="566"/>
      <c r="T47" s="566"/>
      <c r="U47" s="566"/>
      <c r="V47" s="566"/>
      <c r="W47" s="566"/>
      <c r="X47" s="566"/>
      <c r="Y47" s="566"/>
    </row>
    <row r="48" spans="4:25" ht="15.75">
      <c r="F48" s="566"/>
      <c r="G48" s="566"/>
      <c r="H48" s="566"/>
      <c r="I48" s="566"/>
      <c r="J48" s="566"/>
      <c r="K48" s="566"/>
      <c r="L48" s="566"/>
      <c r="M48" s="566"/>
      <c r="N48" s="566"/>
      <c r="O48" s="566"/>
      <c r="P48" s="566"/>
      <c r="Q48" s="566"/>
      <c r="R48" s="566"/>
      <c r="S48" s="566"/>
      <c r="T48" s="566"/>
      <c r="U48" s="566"/>
      <c r="V48" s="566"/>
      <c r="W48" s="566"/>
      <c r="X48" s="566"/>
      <c r="Y48" s="566"/>
    </row>
    <row r="49" spans="6:25" ht="15.75">
      <c r="F49" s="566"/>
      <c r="G49" s="566"/>
      <c r="H49" s="566"/>
      <c r="I49" s="566"/>
      <c r="J49" s="566"/>
      <c r="K49" s="566"/>
      <c r="L49" s="566"/>
      <c r="M49" s="566"/>
      <c r="N49" s="566"/>
      <c r="O49" s="566"/>
      <c r="P49" s="566"/>
      <c r="Q49" s="566"/>
      <c r="R49" s="566"/>
      <c r="S49" s="566"/>
      <c r="T49" s="566"/>
      <c r="U49" s="566"/>
      <c r="V49" s="566"/>
      <c r="W49" s="566"/>
      <c r="X49" s="566"/>
      <c r="Y49" s="566"/>
    </row>
    <row r="50" spans="6:25" ht="15.75">
      <c r="F50" s="566"/>
      <c r="G50" s="566"/>
      <c r="H50" s="566"/>
      <c r="I50" s="566"/>
      <c r="J50" s="566"/>
      <c r="K50" s="566"/>
      <c r="L50" s="566"/>
      <c r="M50" s="566"/>
      <c r="N50" s="566"/>
      <c r="O50" s="566"/>
      <c r="P50" s="566"/>
      <c r="Q50" s="566"/>
      <c r="R50" s="566"/>
      <c r="S50" s="566"/>
      <c r="T50" s="566"/>
      <c r="U50" s="566"/>
      <c r="V50" s="566"/>
      <c r="W50" s="566"/>
      <c r="X50" s="566"/>
      <c r="Y50" s="566"/>
    </row>
    <row r="51" spans="6:25" ht="15.75">
      <c r="F51" s="566"/>
      <c r="G51" s="566"/>
      <c r="H51" s="566"/>
      <c r="I51" s="566"/>
      <c r="J51" s="566"/>
      <c r="K51" s="566"/>
      <c r="L51" s="566"/>
      <c r="M51" s="566"/>
      <c r="N51" s="566"/>
      <c r="O51" s="566"/>
      <c r="P51" s="566"/>
      <c r="Q51" s="566"/>
      <c r="R51" s="566"/>
      <c r="S51" s="566"/>
      <c r="T51" s="566"/>
      <c r="U51" s="566"/>
      <c r="V51" s="566"/>
      <c r="W51" s="566"/>
      <c r="X51" s="566"/>
      <c r="Y51" s="566"/>
    </row>
    <row r="52" spans="6:25" ht="15.75">
      <c r="F52" s="566"/>
      <c r="G52" s="566"/>
      <c r="H52" s="566"/>
      <c r="I52" s="566"/>
      <c r="J52" s="566"/>
      <c r="K52" s="566"/>
      <c r="L52" s="566"/>
      <c r="M52" s="566"/>
      <c r="N52" s="566"/>
      <c r="O52" s="566"/>
      <c r="P52" s="566"/>
      <c r="Q52" s="566"/>
      <c r="R52" s="566"/>
      <c r="S52" s="566"/>
      <c r="T52" s="566"/>
      <c r="U52" s="566"/>
      <c r="V52" s="566"/>
      <c r="W52" s="566"/>
      <c r="X52" s="566"/>
      <c r="Y52" s="566"/>
    </row>
    <row r="53" spans="6:25" ht="15.75">
      <c r="F53" s="566"/>
      <c r="G53" s="566"/>
      <c r="H53" s="566"/>
      <c r="I53" s="566"/>
      <c r="J53" s="566"/>
      <c r="K53" s="566"/>
      <c r="L53" s="566"/>
      <c r="M53" s="566"/>
      <c r="N53" s="566"/>
      <c r="O53" s="566"/>
      <c r="P53" s="566"/>
      <c r="Q53" s="566"/>
      <c r="R53" s="566"/>
      <c r="S53" s="566"/>
      <c r="T53" s="566"/>
      <c r="U53" s="566"/>
      <c r="V53" s="566"/>
      <c r="W53" s="566"/>
      <c r="X53" s="566"/>
      <c r="Y53" s="566"/>
    </row>
    <row r="54" spans="6:25" ht="15.75">
      <c r="F54" s="566"/>
      <c r="G54" s="566"/>
      <c r="H54" s="566"/>
      <c r="I54" s="566"/>
      <c r="J54" s="566"/>
      <c r="K54" s="566"/>
      <c r="L54" s="566"/>
      <c r="M54" s="566"/>
      <c r="N54" s="566"/>
      <c r="O54" s="566"/>
      <c r="P54" s="566"/>
      <c r="Q54" s="566"/>
      <c r="R54" s="566"/>
      <c r="S54" s="566"/>
      <c r="T54" s="566"/>
      <c r="U54" s="566"/>
      <c r="V54" s="566"/>
      <c r="W54" s="566"/>
      <c r="X54" s="566"/>
      <c r="Y54" s="566"/>
    </row>
    <row r="55" spans="6:25" ht="15.75">
      <c r="F55" s="566"/>
      <c r="G55" s="566"/>
      <c r="H55" s="566"/>
      <c r="I55" s="566"/>
      <c r="J55" s="566"/>
      <c r="K55" s="566"/>
      <c r="L55" s="566"/>
      <c r="M55" s="566"/>
      <c r="N55" s="566"/>
      <c r="O55" s="566"/>
      <c r="P55" s="566"/>
      <c r="Q55" s="566"/>
      <c r="R55" s="566"/>
      <c r="S55" s="566"/>
      <c r="T55" s="566"/>
      <c r="U55" s="566"/>
      <c r="V55" s="566"/>
      <c r="W55" s="566"/>
      <c r="X55" s="566"/>
      <c r="Y55" s="566"/>
    </row>
    <row r="56" spans="6:25" ht="15.75">
      <c r="F56" s="566"/>
      <c r="G56" s="566"/>
      <c r="H56" s="566"/>
      <c r="I56" s="566"/>
      <c r="J56" s="566"/>
      <c r="K56" s="566"/>
      <c r="L56" s="566"/>
      <c r="M56" s="566"/>
      <c r="N56" s="566"/>
      <c r="O56" s="566"/>
      <c r="P56" s="566"/>
      <c r="Q56" s="566"/>
      <c r="R56" s="566"/>
      <c r="S56" s="566"/>
      <c r="T56" s="566"/>
      <c r="U56" s="566"/>
      <c r="V56" s="566"/>
      <c r="W56" s="566"/>
      <c r="X56" s="566"/>
      <c r="Y56" s="566"/>
    </row>
    <row r="57" spans="6:25" ht="15.75">
      <c r="F57" s="566"/>
      <c r="G57" s="566"/>
      <c r="H57" s="566"/>
      <c r="I57" s="566"/>
      <c r="J57" s="566"/>
      <c r="K57" s="566"/>
      <c r="L57" s="566"/>
      <c r="M57" s="566"/>
      <c r="N57" s="566"/>
      <c r="O57" s="566"/>
      <c r="P57" s="566"/>
      <c r="Q57" s="566"/>
      <c r="R57" s="566"/>
      <c r="S57" s="566"/>
      <c r="T57" s="566"/>
      <c r="U57" s="566"/>
      <c r="V57" s="566"/>
      <c r="W57" s="566"/>
      <c r="X57" s="566"/>
      <c r="Y57" s="566"/>
    </row>
    <row r="58" spans="6:25" ht="15.75">
      <c r="F58" s="566"/>
      <c r="G58" s="566"/>
      <c r="H58" s="566"/>
      <c r="I58" s="566"/>
      <c r="J58" s="566"/>
      <c r="K58" s="566"/>
      <c r="L58" s="566"/>
      <c r="M58" s="566"/>
      <c r="N58" s="566"/>
      <c r="O58" s="566"/>
      <c r="P58" s="566"/>
      <c r="Q58" s="566"/>
      <c r="R58" s="566"/>
      <c r="S58" s="566"/>
      <c r="T58" s="566"/>
      <c r="U58" s="566"/>
      <c r="V58" s="566"/>
      <c r="W58" s="566"/>
      <c r="X58" s="566"/>
      <c r="Y58" s="566"/>
    </row>
    <row r="59" spans="6:25" ht="15.75">
      <c r="F59" s="566"/>
      <c r="G59" s="566"/>
      <c r="H59" s="566"/>
      <c r="I59" s="566"/>
      <c r="J59" s="566"/>
      <c r="K59" s="566"/>
      <c r="L59" s="566"/>
      <c r="M59" s="566"/>
      <c r="N59" s="566"/>
      <c r="O59" s="566"/>
      <c r="P59" s="566"/>
      <c r="Q59" s="566"/>
      <c r="R59" s="566"/>
      <c r="S59" s="566"/>
      <c r="T59" s="566"/>
      <c r="U59" s="566"/>
      <c r="V59" s="566"/>
      <c r="W59" s="566"/>
      <c r="X59" s="566"/>
      <c r="Y59" s="566"/>
    </row>
    <row r="60" spans="6:25" ht="15.75">
      <c r="F60" s="566"/>
      <c r="G60" s="566"/>
      <c r="H60" s="566"/>
      <c r="I60" s="566"/>
      <c r="J60" s="566"/>
      <c r="K60" s="566"/>
      <c r="L60" s="566"/>
      <c r="M60" s="566"/>
      <c r="N60" s="566"/>
      <c r="O60" s="566"/>
      <c r="P60" s="566"/>
      <c r="Q60" s="566"/>
      <c r="R60" s="566"/>
      <c r="S60" s="566"/>
      <c r="T60" s="566"/>
      <c r="U60" s="566"/>
      <c r="V60" s="566"/>
      <c r="W60" s="566"/>
      <c r="X60" s="566"/>
      <c r="Y60" s="566"/>
    </row>
    <row r="61" spans="6:25" ht="15.75">
      <c r="F61" s="566"/>
      <c r="G61" s="566"/>
      <c r="H61" s="566"/>
      <c r="I61" s="566"/>
      <c r="J61" s="566"/>
      <c r="K61" s="566"/>
      <c r="L61" s="566"/>
      <c r="M61" s="566"/>
      <c r="N61" s="566"/>
      <c r="O61" s="566"/>
      <c r="P61" s="566"/>
      <c r="Q61" s="566"/>
      <c r="R61" s="566"/>
      <c r="S61" s="566"/>
      <c r="T61" s="566"/>
      <c r="U61" s="566"/>
      <c r="V61" s="566"/>
      <c r="W61" s="566"/>
      <c r="X61" s="566"/>
      <c r="Y61" s="566"/>
    </row>
    <row r="62" spans="6:25" ht="15.75">
      <c r="F62" s="566"/>
      <c r="G62" s="566"/>
      <c r="H62" s="566"/>
      <c r="I62" s="566"/>
      <c r="J62" s="566"/>
      <c r="K62" s="566"/>
      <c r="L62" s="566"/>
      <c r="M62" s="566"/>
      <c r="N62" s="566"/>
      <c r="O62" s="566"/>
      <c r="P62" s="566"/>
      <c r="Q62" s="566"/>
      <c r="R62" s="566"/>
      <c r="S62" s="566"/>
      <c r="T62" s="566"/>
      <c r="U62" s="566"/>
      <c r="V62" s="566"/>
      <c r="W62" s="566"/>
      <c r="X62" s="566"/>
      <c r="Y62" s="566"/>
    </row>
    <row r="63" spans="6:25" ht="15.75">
      <c r="F63" s="566"/>
      <c r="G63" s="566"/>
      <c r="H63" s="566"/>
      <c r="I63" s="566"/>
      <c r="J63" s="566"/>
      <c r="K63" s="566"/>
      <c r="L63" s="566"/>
      <c r="M63" s="566"/>
      <c r="N63" s="566"/>
      <c r="O63" s="566"/>
      <c r="P63" s="566"/>
      <c r="Q63" s="566"/>
      <c r="R63" s="566"/>
      <c r="S63" s="566"/>
      <c r="T63" s="566"/>
      <c r="U63" s="566"/>
      <c r="V63" s="566"/>
      <c r="W63" s="566"/>
      <c r="X63" s="566"/>
      <c r="Y63" s="566"/>
    </row>
  </sheetData>
  <sheetProtection formatCells="0" formatColumns="0" formatRows="0" autoFilter="0"/>
  <protectedRanges>
    <protectedRange sqref="A1:C1048576" name="Rango1"/>
  </protectedRanges>
  <mergeCells count="2">
    <mergeCell ref="D2:P2"/>
    <mergeCell ref="D3:P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&amp;R&amp;"Montserrat,Normal"48</oddFooter>
  </headerFooter>
  <drawing r:id="rId2"/>
  <legacyDrawingHF r:id="rId3"/>
  <tableParts count="1">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DBE9-F69A-4D5C-A5CD-30B405C388EE}">
  <sheetPr>
    <pageSetUpPr fitToPage="1"/>
  </sheetPr>
  <dimension ref="A1:Q51"/>
  <sheetViews>
    <sheetView view="pageBreakPreview" zoomScale="85" zoomScaleNormal="100" zoomScaleSheetLayoutView="85" workbookViewId="0">
      <selection activeCell="L23" sqref="L23"/>
    </sheetView>
  </sheetViews>
  <sheetFormatPr baseColWidth="10" defaultRowHeight="12.75"/>
  <cols>
    <col min="1" max="1" width="45.7109375" style="265" customWidth="1"/>
    <col min="2" max="2" width="1.42578125" style="265" customWidth="1"/>
    <col min="3" max="8" width="16.7109375" style="265" customWidth="1"/>
    <col min="9" max="9" width="1.42578125" style="265" customWidth="1"/>
    <col min="10" max="15" width="16.7109375" style="265" customWidth="1"/>
    <col min="16" max="16" width="1.42578125" style="265" customWidth="1"/>
    <col min="17" max="17" width="16.7109375" style="265" customWidth="1"/>
    <col min="18" max="16384" width="11.42578125" style="265"/>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98"/>
      <c r="B2" s="698"/>
      <c r="C2" s="698"/>
      <c r="D2" s="698"/>
      <c r="E2" s="698"/>
      <c r="F2" s="698"/>
      <c r="G2" s="698"/>
      <c r="H2" s="698"/>
      <c r="I2" s="698"/>
      <c r="J2" s="698"/>
      <c r="K2" s="698"/>
      <c r="L2" s="698"/>
      <c r="M2" s="698"/>
      <c r="N2" s="698"/>
      <c r="O2" s="698"/>
      <c r="P2" s="698"/>
      <c r="Q2" s="698"/>
    </row>
    <row r="3" spans="1:17" ht="35.1" customHeight="1">
      <c r="A3" s="698" t="s">
        <v>658</v>
      </c>
      <c r="B3" s="698"/>
      <c r="C3" s="698"/>
      <c r="D3" s="698"/>
      <c r="E3" s="698"/>
      <c r="F3" s="698"/>
      <c r="G3" s="698"/>
      <c r="H3" s="698"/>
      <c r="I3" s="698"/>
      <c r="J3" s="698"/>
      <c r="K3" s="698"/>
      <c r="L3" s="698"/>
      <c r="M3" s="698"/>
      <c r="N3" s="698"/>
      <c r="O3" s="698"/>
      <c r="P3" s="698"/>
      <c r="Q3" s="698"/>
    </row>
    <row r="4" spans="1:17" ht="24.95" customHeight="1">
      <c r="A4" s="698" t="str">
        <f>UPPER(CONCATENATE("Noviembre 2023"))</f>
        <v>NOVIEMBRE 2023</v>
      </c>
      <c r="B4" s="698"/>
      <c r="C4" s="698"/>
      <c r="D4" s="698"/>
      <c r="E4" s="698"/>
      <c r="F4" s="698"/>
      <c r="G4" s="698"/>
      <c r="H4" s="698"/>
      <c r="I4" s="698"/>
      <c r="J4" s="698"/>
      <c r="K4" s="698"/>
      <c r="L4" s="698"/>
      <c r="M4" s="698"/>
      <c r="N4" s="698"/>
      <c r="O4" s="698"/>
      <c r="P4" s="698"/>
      <c r="Q4" s="698"/>
    </row>
    <row r="5" spans="1:17">
      <c r="A5" s="136"/>
      <c r="B5" s="128"/>
      <c r="C5" s="128"/>
      <c r="D5" s="128"/>
      <c r="E5" s="128"/>
      <c r="F5" s="128"/>
      <c r="G5" s="128"/>
      <c r="H5" s="128"/>
      <c r="I5" s="128"/>
      <c r="J5" s="128"/>
      <c r="K5" s="128"/>
      <c r="L5" s="128"/>
      <c r="M5" s="128"/>
      <c r="N5" s="128"/>
      <c r="O5" s="128"/>
      <c r="P5" s="128"/>
      <c r="Q5" s="128"/>
    </row>
    <row r="6" spans="1:17" ht="45" customHeight="1">
      <c r="A6" s="664" t="s">
        <v>538</v>
      </c>
      <c r="B6" s="163"/>
      <c r="C6" s="699" t="s">
        <v>539</v>
      </c>
      <c r="D6" s="699"/>
      <c r="E6" s="699"/>
      <c r="F6" s="699"/>
      <c r="G6" s="699"/>
      <c r="H6" s="699"/>
      <c r="I6" s="163"/>
      <c r="J6" s="699" t="s">
        <v>540</v>
      </c>
      <c r="K6" s="699"/>
      <c r="L6" s="699"/>
      <c r="M6" s="699"/>
      <c r="N6" s="699"/>
      <c r="O6" s="699"/>
      <c r="P6" s="700"/>
      <c r="Q6" s="699" t="s">
        <v>103</v>
      </c>
    </row>
    <row r="7" spans="1:17" ht="45" customHeight="1">
      <c r="A7" s="664"/>
      <c r="B7" s="163"/>
      <c r="C7" s="416" t="s">
        <v>541</v>
      </c>
      <c r="D7" s="416" t="s">
        <v>542</v>
      </c>
      <c r="E7" s="416" t="s">
        <v>543</v>
      </c>
      <c r="F7" s="416" t="s">
        <v>557</v>
      </c>
      <c r="G7" s="416" t="s">
        <v>544</v>
      </c>
      <c r="H7" s="416" t="s">
        <v>107</v>
      </c>
      <c r="I7" s="163"/>
      <c r="J7" s="416" t="s">
        <v>545</v>
      </c>
      <c r="K7" s="416" t="s">
        <v>546</v>
      </c>
      <c r="L7" s="416" t="s">
        <v>547</v>
      </c>
      <c r="M7" s="416" t="s">
        <v>548</v>
      </c>
      <c r="N7" s="416" t="s">
        <v>549</v>
      </c>
      <c r="O7" s="416" t="s">
        <v>107</v>
      </c>
      <c r="P7" s="700"/>
      <c r="Q7" s="699"/>
    </row>
    <row r="8" spans="1:17" ht="8.1" customHeight="1">
      <c r="A8" s="266"/>
      <c r="B8" s="163"/>
      <c r="C8" s="163"/>
      <c r="D8" s="163"/>
      <c r="E8" s="163"/>
      <c r="F8" s="163"/>
      <c r="G8" s="163"/>
      <c r="H8" s="163"/>
      <c r="I8" s="163"/>
      <c r="J8" s="163"/>
      <c r="K8" s="163"/>
      <c r="L8" s="163"/>
      <c r="M8" s="163"/>
      <c r="N8" s="163"/>
      <c r="O8" s="163"/>
      <c r="P8" s="163"/>
      <c r="Q8" s="163"/>
    </row>
    <row r="9" spans="1:17" ht="20.100000000000001" customHeight="1">
      <c r="A9" s="267" t="s">
        <v>108</v>
      </c>
      <c r="B9" s="163"/>
      <c r="C9" s="268"/>
      <c r="D9" s="268"/>
      <c r="E9" s="268"/>
      <c r="F9" s="268"/>
      <c r="G9" s="268"/>
      <c r="H9" s="269">
        <v>0</v>
      </c>
      <c r="I9" s="196"/>
      <c r="J9" s="268"/>
      <c r="K9" s="268"/>
      <c r="L9" s="268"/>
      <c r="M9" s="268"/>
      <c r="N9" s="268"/>
      <c r="O9" s="269">
        <v>0</v>
      </c>
      <c r="P9" s="196"/>
      <c r="Q9" s="269">
        <v>0</v>
      </c>
    </row>
    <row r="10" spans="1:17" ht="20.100000000000001" customHeight="1">
      <c r="A10" s="267" t="s">
        <v>109</v>
      </c>
      <c r="B10" s="163"/>
      <c r="C10" s="268"/>
      <c r="D10" s="268"/>
      <c r="E10" s="268"/>
      <c r="F10" s="268"/>
      <c r="G10" s="268"/>
      <c r="H10" s="269">
        <v>0</v>
      </c>
      <c r="I10" s="196"/>
      <c r="J10" s="268">
        <v>52</v>
      </c>
      <c r="K10" s="268"/>
      <c r="L10" s="268">
        <v>3</v>
      </c>
      <c r="M10" s="268">
        <v>8</v>
      </c>
      <c r="N10" s="268"/>
      <c r="O10" s="269">
        <v>63</v>
      </c>
      <c r="P10" s="196"/>
      <c r="Q10" s="269">
        <v>63</v>
      </c>
    </row>
    <row r="11" spans="1:17" ht="20.100000000000001" customHeight="1">
      <c r="A11" s="267" t="s">
        <v>110</v>
      </c>
      <c r="B11" s="163"/>
      <c r="C11" s="268"/>
      <c r="D11" s="268"/>
      <c r="E11" s="268"/>
      <c r="F11" s="268"/>
      <c r="G11" s="268"/>
      <c r="H11" s="269">
        <v>0</v>
      </c>
      <c r="I11" s="196"/>
      <c r="J11" s="268">
        <v>4</v>
      </c>
      <c r="K11" s="268"/>
      <c r="L11" s="268"/>
      <c r="M11" s="268"/>
      <c r="N11" s="268"/>
      <c r="O11" s="269">
        <v>4</v>
      </c>
      <c r="P11" s="196"/>
      <c r="Q11" s="269">
        <v>4</v>
      </c>
    </row>
    <row r="12" spans="1:17" ht="20.100000000000001" customHeight="1">
      <c r="A12" s="267" t="s">
        <v>111</v>
      </c>
      <c r="B12" s="163"/>
      <c r="C12" s="268"/>
      <c r="D12" s="268"/>
      <c r="E12" s="268"/>
      <c r="F12" s="268"/>
      <c r="G12" s="268"/>
      <c r="H12" s="269">
        <v>0</v>
      </c>
      <c r="I12" s="196"/>
      <c r="J12" s="268">
        <v>11</v>
      </c>
      <c r="K12" s="268"/>
      <c r="L12" s="268"/>
      <c r="M12" s="268"/>
      <c r="N12" s="268"/>
      <c r="O12" s="269">
        <v>11</v>
      </c>
      <c r="P12" s="196"/>
      <c r="Q12" s="269">
        <v>11</v>
      </c>
    </row>
    <row r="13" spans="1:17" ht="20.100000000000001" customHeight="1">
      <c r="A13" s="267" t="s">
        <v>114</v>
      </c>
      <c r="B13" s="163"/>
      <c r="C13" s="268"/>
      <c r="D13" s="268"/>
      <c r="E13" s="268"/>
      <c r="F13" s="268"/>
      <c r="G13" s="268"/>
      <c r="H13" s="269">
        <v>0</v>
      </c>
      <c r="I13" s="196"/>
      <c r="J13" s="268">
        <v>2</v>
      </c>
      <c r="K13" s="268"/>
      <c r="L13" s="268"/>
      <c r="M13" s="268"/>
      <c r="N13" s="268"/>
      <c r="O13" s="269">
        <v>2</v>
      </c>
      <c r="P13" s="196"/>
      <c r="Q13" s="269">
        <v>2</v>
      </c>
    </row>
    <row r="14" spans="1:17" ht="20.100000000000001" customHeight="1">
      <c r="A14" s="267" t="s">
        <v>115</v>
      </c>
      <c r="B14" s="163"/>
      <c r="C14" s="268"/>
      <c r="D14" s="268"/>
      <c r="E14" s="268"/>
      <c r="F14" s="268"/>
      <c r="G14" s="268"/>
      <c r="H14" s="269">
        <v>0</v>
      </c>
      <c r="I14" s="196"/>
      <c r="J14" s="268">
        <v>5</v>
      </c>
      <c r="K14" s="268"/>
      <c r="L14" s="268"/>
      <c r="M14" s="268"/>
      <c r="N14" s="268"/>
      <c r="O14" s="269">
        <v>5</v>
      </c>
      <c r="P14" s="196"/>
      <c r="Q14" s="269">
        <v>5</v>
      </c>
    </row>
    <row r="15" spans="1:17" ht="20.100000000000001" customHeight="1">
      <c r="A15" s="267" t="s">
        <v>116</v>
      </c>
      <c r="B15" s="163"/>
      <c r="C15" s="268"/>
      <c r="D15" s="268"/>
      <c r="E15" s="268"/>
      <c r="F15" s="268"/>
      <c r="G15" s="268"/>
      <c r="H15" s="269">
        <v>0</v>
      </c>
      <c r="I15" s="196"/>
      <c r="J15" s="268">
        <v>20</v>
      </c>
      <c r="K15" s="268"/>
      <c r="L15" s="268">
        <v>1</v>
      </c>
      <c r="M15" s="268">
        <v>4</v>
      </c>
      <c r="N15" s="268"/>
      <c r="O15" s="269">
        <v>25</v>
      </c>
      <c r="P15" s="196"/>
      <c r="Q15" s="269">
        <v>25</v>
      </c>
    </row>
    <row r="16" spans="1:17" ht="20.100000000000001" customHeight="1">
      <c r="A16" s="267" t="s">
        <v>112</v>
      </c>
      <c r="B16" s="163"/>
      <c r="C16" s="268"/>
      <c r="D16" s="268"/>
      <c r="E16" s="268"/>
      <c r="F16" s="268"/>
      <c r="G16" s="268"/>
      <c r="H16" s="269">
        <v>0</v>
      </c>
      <c r="I16" s="196"/>
      <c r="J16" s="268">
        <v>3</v>
      </c>
      <c r="K16" s="268"/>
      <c r="L16" s="268"/>
      <c r="M16" s="268"/>
      <c r="N16" s="268"/>
      <c r="O16" s="269">
        <v>3</v>
      </c>
      <c r="P16" s="196"/>
      <c r="Q16" s="269">
        <v>3</v>
      </c>
    </row>
    <row r="17" spans="1:17" ht="20.100000000000001" customHeight="1">
      <c r="A17" s="267" t="s">
        <v>113</v>
      </c>
      <c r="B17" s="163"/>
      <c r="C17" s="268"/>
      <c r="D17" s="268"/>
      <c r="E17" s="268"/>
      <c r="F17" s="268"/>
      <c r="G17" s="268"/>
      <c r="H17" s="269">
        <v>0</v>
      </c>
      <c r="I17" s="196"/>
      <c r="J17" s="268">
        <v>6</v>
      </c>
      <c r="K17" s="268"/>
      <c r="L17" s="268"/>
      <c r="M17" s="268"/>
      <c r="N17" s="268"/>
      <c r="O17" s="269">
        <v>6</v>
      </c>
      <c r="P17" s="196"/>
      <c r="Q17" s="269">
        <v>6</v>
      </c>
    </row>
    <row r="18" spans="1:17" ht="20.100000000000001" customHeight="1">
      <c r="A18" s="267" t="s">
        <v>117</v>
      </c>
      <c r="B18" s="163"/>
      <c r="C18" s="268"/>
      <c r="D18" s="268"/>
      <c r="E18" s="268"/>
      <c r="F18" s="268"/>
      <c r="G18" s="268"/>
      <c r="H18" s="269">
        <v>0</v>
      </c>
      <c r="I18" s="196"/>
      <c r="J18" s="268"/>
      <c r="K18" s="268"/>
      <c r="L18" s="268"/>
      <c r="M18" s="268"/>
      <c r="N18" s="268"/>
      <c r="O18" s="269">
        <v>0</v>
      </c>
      <c r="P18" s="196"/>
      <c r="Q18" s="269">
        <v>0</v>
      </c>
    </row>
    <row r="19" spans="1:17" ht="20.100000000000001" customHeight="1">
      <c r="A19" s="267" t="s">
        <v>122</v>
      </c>
      <c r="B19" s="163"/>
      <c r="C19" s="268"/>
      <c r="D19" s="268"/>
      <c r="E19" s="268"/>
      <c r="F19" s="268"/>
      <c r="G19" s="268"/>
      <c r="H19" s="269">
        <v>0</v>
      </c>
      <c r="I19" s="196"/>
      <c r="J19" s="268">
        <v>28</v>
      </c>
      <c r="K19" s="268"/>
      <c r="L19" s="268">
        <v>1</v>
      </c>
      <c r="M19" s="268">
        <v>6</v>
      </c>
      <c r="N19" s="268"/>
      <c r="O19" s="269">
        <v>35</v>
      </c>
      <c r="P19" s="196"/>
      <c r="Q19" s="269">
        <v>35</v>
      </c>
    </row>
    <row r="20" spans="1:17" ht="20.100000000000001" customHeight="1">
      <c r="A20" s="267" t="s">
        <v>118</v>
      </c>
      <c r="B20" s="163"/>
      <c r="C20" s="268"/>
      <c r="D20" s="268"/>
      <c r="E20" s="268"/>
      <c r="F20" s="268"/>
      <c r="G20" s="268"/>
      <c r="H20" s="269">
        <v>0</v>
      </c>
      <c r="I20" s="196"/>
      <c r="J20" s="268">
        <v>2</v>
      </c>
      <c r="K20" s="268">
        <v>1</v>
      </c>
      <c r="L20" s="268"/>
      <c r="M20" s="268"/>
      <c r="N20" s="268"/>
      <c r="O20" s="269">
        <v>3</v>
      </c>
      <c r="P20" s="196"/>
      <c r="Q20" s="269">
        <v>3</v>
      </c>
    </row>
    <row r="21" spans="1:17" ht="20.100000000000001" customHeight="1">
      <c r="A21" s="267" t="s">
        <v>119</v>
      </c>
      <c r="B21" s="163"/>
      <c r="C21" s="268"/>
      <c r="D21" s="268"/>
      <c r="E21" s="268"/>
      <c r="F21" s="268"/>
      <c r="G21" s="268"/>
      <c r="H21" s="269">
        <v>0</v>
      </c>
      <c r="I21" s="196"/>
      <c r="J21" s="268">
        <v>3</v>
      </c>
      <c r="K21" s="268"/>
      <c r="L21" s="268">
        <v>1</v>
      </c>
      <c r="M21" s="268">
        <v>1</v>
      </c>
      <c r="N21" s="268"/>
      <c r="O21" s="269">
        <v>5</v>
      </c>
      <c r="P21" s="196"/>
      <c r="Q21" s="269">
        <v>5</v>
      </c>
    </row>
    <row r="22" spans="1:17" ht="20.100000000000001" customHeight="1">
      <c r="A22" s="267" t="s">
        <v>120</v>
      </c>
      <c r="B22" s="163"/>
      <c r="C22" s="268"/>
      <c r="D22" s="268"/>
      <c r="E22" s="268"/>
      <c r="F22" s="268"/>
      <c r="G22" s="268"/>
      <c r="H22" s="269">
        <v>0</v>
      </c>
      <c r="I22" s="196"/>
      <c r="J22" s="268">
        <v>6</v>
      </c>
      <c r="K22" s="268"/>
      <c r="L22" s="268"/>
      <c r="M22" s="268">
        <v>3</v>
      </c>
      <c r="N22" s="268"/>
      <c r="O22" s="269">
        <v>9</v>
      </c>
      <c r="P22" s="196"/>
      <c r="Q22" s="269">
        <v>9</v>
      </c>
    </row>
    <row r="23" spans="1:17" ht="20.100000000000001" customHeight="1">
      <c r="A23" s="267" t="s">
        <v>121</v>
      </c>
      <c r="B23" s="163"/>
      <c r="C23" s="268"/>
      <c r="D23" s="268"/>
      <c r="E23" s="268"/>
      <c r="F23" s="268"/>
      <c r="G23" s="268"/>
      <c r="H23" s="269">
        <v>0</v>
      </c>
      <c r="I23" s="196"/>
      <c r="J23" s="268">
        <v>13</v>
      </c>
      <c r="K23" s="268"/>
      <c r="L23" s="268">
        <v>1</v>
      </c>
      <c r="M23" s="268">
        <v>4</v>
      </c>
      <c r="N23" s="268"/>
      <c r="O23" s="269">
        <v>18</v>
      </c>
      <c r="P23" s="196"/>
      <c r="Q23" s="269">
        <v>18</v>
      </c>
    </row>
    <row r="24" spans="1:17" ht="20.100000000000001" customHeight="1">
      <c r="A24" s="267" t="s">
        <v>123</v>
      </c>
      <c r="B24" s="163"/>
      <c r="C24" s="268"/>
      <c r="D24" s="268"/>
      <c r="E24" s="268"/>
      <c r="F24" s="268"/>
      <c r="G24" s="268"/>
      <c r="H24" s="269">
        <v>0</v>
      </c>
      <c r="I24" s="196"/>
      <c r="J24" s="268">
        <v>7</v>
      </c>
      <c r="K24" s="268"/>
      <c r="L24" s="268"/>
      <c r="M24" s="268">
        <v>3</v>
      </c>
      <c r="N24" s="268"/>
      <c r="O24" s="269">
        <v>10</v>
      </c>
      <c r="P24" s="196"/>
      <c r="Q24" s="269">
        <v>10</v>
      </c>
    </row>
    <row r="25" spans="1:17" ht="20.100000000000001" customHeight="1">
      <c r="A25" s="267" t="s">
        <v>124</v>
      </c>
      <c r="B25" s="163"/>
      <c r="C25" s="268"/>
      <c r="D25" s="268"/>
      <c r="E25" s="268"/>
      <c r="F25" s="268"/>
      <c r="G25" s="268"/>
      <c r="H25" s="269">
        <v>0</v>
      </c>
      <c r="I25" s="196"/>
      <c r="J25" s="268">
        <v>1</v>
      </c>
      <c r="K25" s="268"/>
      <c r="L25" s="268"/>
      <c r="M25" s="268">
        <v>2</v>
      </c>
      <c r="N25" s="268"/>
      <c r="O25" s="269">
        <v>3</v>
      </c>
      <c r="P25" s="196"/>
      <c r="Q25" s="269">
        <v>3</v>
      </c>
    </row>
    <row r="26" spans="1:17" ht="20.100000000000001" customHeight="1">
      <c r="A26" s="267" t="s">
        <v>125</v>
      </c>
      <c r="B26" s="163"/>
      <c r="C26" s="268"/>
      <c r="D26" s="268"/>
      <c r="E26" s="268"/>
      <c r="F26" s="268"/>
      <c r="G26" s="268"/>
      <c r="H26" s="269">
        <v>0</v>
      </c>
      <c r="I26" s="196"/>
      <c r="J26" s="268">
        <v>1</v>
      </c>
      <c r="K26" s="268"/>
      <c r="L26" s="268"/>
      <c r="M26" s="268"/>
      <c r="N26" s="268"/>
      <c r="O26" s="269">
        <v>1</v>
      </c>
      <c r="P26" s="196"/>
      <c r="Q26" s="269">
        <v>1</v>
      </c>
    </row>
    <row r="27" spans="1:17" ht="20.100000000000001" customHeight="1">
      <c r="A27" s="267" t="s">
        <v>126</v>
      </c>
      <c r="B27" s="163"/>
      <c r="C27" s="268"/>
      <c r="D27" s="268"/>
      <c r="E27" s="268"/>
      <c r="F27" s="268"/>
      <c r="G27" s="268"/>
      <c r="H27" s="269">
        <v>0</v>
      </c>
      <c r="I27" s="196"/>
      <c r="J27" s="268">
        <v>6</v>
      </c>
      <c r="K27" s="268"/>
      <c r="L27" s="268"/>
      <c r="M27" s="268">
        <v>1</v>
      </c>
      <c r="N27" s="268"/>
      <c r="O27" s="269">
        <v>7</v>
      </c>
      <c r="P27" s="196"/>
      <c r="Q27" s="269">
        <v>7</v>
      </c>
    </row>
    <row r="28" spans="1:17" ht="20.100000000000001" customHeight="1">
      <c r="A28" s="267" t="s">
        <v>127</v>
      </c>
      <c r="B28" s="163"/>
      <c r="C28" s="268"/>
      <c r="D28" s="268"/>
      <c r="E28" s="268"/>
      <c r="F28" s="268"/>
      <c r="G28" s="268"/>
      <c r="H28" s="269">
        <v>0</v>
      </c>
      <c r="I28" s="196"/>
      <c r="J28" s="268">
        <v>13</v>
      </c>
      <c r="K28" s="268"/>
      <c r="L28" s="268"/>
      <c r="M28" s="268">
        <v>4</v>
      </c>
      <c r="N28" s="268"/>
      <c r="O28" s="269">
        <v>17</v>
      </c>
      <c r="P28" s="196"/>
      <c r="Q28" s="269">
        <v>17</v>
      </c>
    </row>
    <row r="29" spans="1:17" ht="20.100000000000001" customHeight="1">
      <c r="A29" s="267" t="s">
        <v>128</v>
      </c>
      <c r="B29" s="163"/>
      <c r="C29" s="268"/>
      <c r="D29" s="268"/>
      <c r="E29" s="268"/>
      <c r="F29" s="268"/>
      <c r="G29" s="268"/>
      <c r="H29" s="269">
        <v>0</v>
      </c>
      <c r="I29" s="196"/>
      <c r="J29" s="268">
        <v>3</v>
      </c>
      <c r="K29" s="268">
        <v>1</v>
      </c>
      <c r="L29" s="268">
        <v>1</v>
      </c>
      <c r="M29" s="268">
        <v>4</v>
      </c>
      <c r="N29" s="268"/>
      <c r="O29" s="269">
        <v>9</v>
      </c>
      <c r="P29" s="196"/>
      <c r="Q29" s="269">
        <v>9</v>
      </c>
    </row>
    <row r="30" spans="1:17" ht="20.100000000000001" customHeight="1">
      <c r="A30" s="267" t="s">
        <v>129</v>
      </c>
      <c r="B30" s="163"/>
      <c r="C30" s="268"/>
      <c r="D30" s="268"/>
      <c r="E30" s="268"/>
      <c r="F30" s="268"/>
      <c r="G30" s="268"/>
      <c r="H30" s="269">
        <v>0</v>
      </c>
      <c r="I30" s="196"/>
      <c r="J30" s="268">
        <v>6</v>
      </c>
      <c r="K30" s="268"/>
      <c r="L30" s="268"/>
      <c r="M30" s="268">
        <v>1</v>
      </c>
      <c r="N30" s="268"/>
      <c r="O30" s="269">
        <v>7</v>
      </c>
      <c r="P30" s="196"/>
      <c r="Q30" s="269">
        <v>7</v>
      </c>
    </row>
    <row r="31" spans="1:17" ht="20.100000000000001" customHeight="1">
      <c r="A31" s="267" t="s">
        <v>130</v>
      </c>
      <c r="B31" s="163"/>
      <c r="C31" s="268"/>
      <c r="D31" s="268"/>
      <c r="E31" s="268"/>
      <c r="F31" s="268"/>
      <c r="G31" s="268"/>
      <c r="H31" s="269">
        <v>0</v>
      </c>
      <c r="I31" s="196"/>
      <c r="J31" s="268">
        <v>5</v>
      </c>
      <c r="K31" s="268"/>
      <c r="L31" s="268"/>
      <c r="M31" s="268"/>
      <c r="N31" s="268"/>
      <c r="O31" s="269">
        <v>5</v>
      </c>
      <c r="P31" s="196"/>
      <c r="Q31" s="269">
        <v>5</v>
      </c>
    </row>
    <row r="32" spans="1:17" ht="20.100000000000001" customHeight="1">
      <c r="A32" s="267" t="s">
        <v>131</v>
      </c>
      <c r="B32" s="163"/>
      <c r="C32" s="268"/>
      <c r="D32" s="268"/>
      <c r="E32" s="268"/>
      <c r="F32" s="268"/>
      <c r="G32" s="268"/>
      <c r="H32" s="269">
        <v>0</v>
      </c>
      <c r="I32" s="196"/>
      <c r="J32" s="268">
        <v>2</v>
      </c>
      <c r="K32" s="268"/>
      <c r="L32" s="268"/>
      <c r="M32" s="268"/>
      <c r="N32" s="268"/>
      <c r="O32" s="269">
        <v>2</v>
      </c>
      <c r="P32" s="196"/>
      <c r="Q32" s="269">
        <v>2</v>
      </c>
    </row>
    <row r="33" spans="1:17" ht="20.100000000000001" customHeight="1">
      <c r="A33" s="267" t="s">
        <v>132</v>
      </c>
      <c r="B33" s="163"/>
      <c r="C33" s="268"/>
      <c r="D33" s="268"/>
      <c r="E33" s="268"/>
      <c r="F33" s="268"/>
      <c r="G33" s="268"/>
      <c r="H33" s="269">
        <v>0</v>
      </c>
      <c r="I33" s="196"/>
      <c r="J33" s="268">
        <v>16</v>
      </c>
      <c r="K33" s="268"/>
      <c r="L33" s="268">
        <v>1</v>
      </c>
      <c r="M33" s="268"/>
      <c r="N33" s="268"/>
      <c r="O33" s="269">
        <v>17</v>
      </c>
      <c r="P33" s="196"/>
      <c r="Q33" s="269">
        <v>17</v>
      </c>
    </row>
    <row r="34" spans="1:17" ht="20.100000000000001" customHeight="1">
      <c r="A34" s="267" t="s">
        <v>133</v>
      </c>
      <c r="B34" s="163"/>
      <c r="C34" s="268"/>
      <c r="D34" s="268"/>
      <c r="E34" s="268"/>
      <c r="F34" s="268"/>
      <c r="G34" s="268"/>
      <c r="H34" s="269">
        <v>0</v>
      </c>
      <c r="I34" s="196"/>
      <c r="J34" s="268">
        <v>6</v>
      </c>
      <c r="K34" s="268"/>
      <c r="L34" s="268">
        <v>1</v>
      </c>
      <c r="M34" s="268">
        <v>6</v>
      </c>
      <c r="N34" s="268">
        <v>1</v>
      </c>
      <c r="O34" s="269">
        <v>14</v>
      </c>
      <c r="P34" s="196"/>
      <c r="Q34" s="269">
        <v>14</v>
      </c>
    </row>
    <row r="35" spans="1:17" ht="20.100000000000001" customHeight="1">
      <c r="A35" s="267" t="s">
        <v>134</v>
      </c>
      <c r="B35" s="163"/>
      <c r="C35" s="268"/>
      <c r="D35" s="268"/>
      <c r="E35" s="268"/>
      <c r="F35" s="268"/>
      <c r="G35" s="268"/>
      <c r="H35" s="269">
        <v>0</v>
      </c>
      <c r="I35" s="196"/>
      <c r="J35" s="268">
        <v>1</v>
      </c>
      <c r="K35" s="268"/>
      <c r="L35" s="268"/>
      <c r="M35" s="268"/>
      <c r="N35" s="268"/>
      <c r="O35" s="269">
        <v>1</v>
      </c>
      <c r="P35" s="196"/>
      <c r="Q35" s="269">
        <v>1</v>
      </c>
    </row>
    <row r="36" spans="1:17" ht="20.100000000000001" customHeight="1">
      <c r="A36" s="267" t="s">
        <v>135</v>
      </c>
      <c r="B36" s="163"/>
      <c r="C36" s="268"/>
      <c r="D36" s="268"/>
      <c r="E36" s="268"/>
      <c r="F36" s="268"/>
      <c r="G36" s="268"/>
      <c r="H36" s="269">
        <v>0</v>
      </c>
      <c r="I36" s="196"/>
      <c r="J36" s="268">
        <v>4</v>
      </c>
      <c r="K36" s="268"/>
      <c r="L36" s="268"/>
      <c r="M36" s="268"/>
      <c r="N36" s="268"/>
      <c r="O36" s="269">
        <v>4</v>
      </c>
      <c r="P36" s="196"/>
      <c r="Q36" s="269">
        <v>4</v>
      </c>
    </row>
    <row r="37" spans="1:17" ht="20.100000000000001" customHeight="1">
      <c r="A37" s="267" t="s">
        <v>136</v>
      </c>
      <c r="B37" s="163"/>
      <c r="C37" s="268"/>
      <c r="D37" s="268"/>
      <c r="E37" s="268"/>
      <c r="F37" s="268"/>
      <c r="G37" s="268"/>
      <c r="H37" s="269">
        <v>0</v>
      </c>
      <c r="I37" s="196"/>
      <c r="J37" s="268">
        <v>2</v>
      </c>
      <c r="K37" s="268"/>
      <c r="L37" s="268"/>
      <c r="M37" s="268"/>
      <c r="N37" s="268"/>
      <c r="O37" s="269">
        <v>2</v>
      </c>
      <c r="P37" s="196"/>
      <c r="Q37" s="269">
        <v>2</v>
      </c>
    </row>
    <row r="38" spans="1:17" ht="20.100000000000001" customHeight="1">
      <c r="A38" s="267" t="s">
        <v>137</v>
      </c>
      <c r="B38" s="163"/>
      <c r="C38" s="268"/>
      <c r="D38" s="268"/>
      <c r="E38" s="268"/>
      <c r="F38" s="268"/>
      <c r="G38" s="268"/>
      <c r="H38" s="269">
        <v>0</v>
      </c>
      <c r="I38" s="196"/>
      <c r="J38" s="268">
        <v>3</v>
      </c>
      <c r="K38" s="268"/>
      <c r="L38" s="268"/>
      <c r="M38" s="268">
        <v>1</v>
      </c>
      <c r="N38" s="268"/>
      <c r="O38" s="269">
        <v>4</v>
      </c>
      <c r="P38" s="196"/>
      <c r="Q38" s="269">
        <v>4</v>
      </c>
    </row>
    <row r="39" spans="1:17" ht="20.100000000000001" customHeight="1">
      <c r="A39" s="267" t="s">
        <v>138</v>
      </c>
      <c r="B39" s="163"/>
      <c r="C39" s="268"/>
      <c r="D39" s="268"/>
      <c r="E39" s="268"/>
      <c r="F39" s="268"/>
      <c r="G39" s="268"/>
      <c r="H39" s="269">
        <v>0</v>
      </c>
      <c r="I39" s="196"/>
      <c r="J39" s="268">
        <v>6</v>
      </c>
      <c r="K39" s="268"/>
      <c r="L39" s="268"/>
      <c r="M39" s="268">
        <v>1</v>
      </c>
      <c r="N39" s="268"/>
      <c r="O39" s="269">
        <v>7</v>
      </c>
      <c r="P39" s="196"/>
      <c r="Q39" s="269">
        <v>7</v>
      </c>
    </row>
    <row r="40" spans="1:17" ht="20.100000000000001" customHeight="1">
      <c r="A40" s="267" t="s">
        <v>139</v>
      </c>
      <c r="B40" s="163"/>
      <c r="C40" s="268"/>
      <c r="D40" s="268"/>
      <c r="E40" s="268"/>
      <c r="F40" s="268"/>
      <c r="G40" s="268"/>
      <c r="H40" s="269">
        <v>0</v>
      </c>
      <c r="I40" s="196"/>
      <c r="J40" s="268">
        <v>6</v>
      </c>
      <c r="K40" s="268"/>
      <c r="L40" s="268"/>
      <c r="M40" s="268">
        <v>3</v>
      </c>
      <c r="N40" s="268"/>
      <c r="O40" s="269">
        <v>9</v>
      </c>
      <c r="P40" s="196"/>
      <c r="Q40" s="269">
        <v>9</v>
      </c>
    </row>
    <row r="41" spans="1:17" ht="8.1" customHeight="1">
      <c r="A41" s="266"/>
      <c r="B41" s="163"/>
      <c r="C41" s="163"/>
      <c r="D41" s="163"/>
      <c r="E41" s="163"/>
      <c r="F41" s="163"/>
      <c r="G41" s="163"/>
      <c r="H41" s="270"/>
      <c r="I41" s="163"/>
      <c r="J41" s="163"/>
      <c r="K41" s="163"/>
      <c r="L41" s="163"/>
      <c r="M41" s="163"/>
      <c r="N41" s="163"/>
      <c r="O41" s="270"/>
      <c r="P41" s="163"/>
      <c r="Q41" s="270"/>
    </row>
    <row r="42" spans="1:17" ht="20.100000000000001" customHeight="1">
      <c r="A42" s="271" t="s">
        <v>83</v>
      </c>
      <c r="B42" s="163"/>
      <c r="C42" s="272">
        <v>0</v>
      </c>
      <c r="D42" s="272">
        <v>0</v>
      </c>
      <c r="E42" s="272">
        <v>0</v>
      </c>
      <c r="F42" s="272">
        <v>0</v>
      </c>
      <c r="G42" s="272">
        <v>0</v>
      </c>
      <c r="H42" s="272">
        <v>0</v>
      </c>
      <c r="I42" s="196"/>
      <c r="J42" s="272">
        <v>243</v>
      </c>
      <c r="K42" s="272">
        <v>2</v>
      </c>
      <c r="L42" s="272">
        <v>10</v>
      </c>
      <c r="M42" s="272">
        <v>52</v>
      </c>
      <c r="N42" s="272">
        <v>1</v>
      </c>
      <c r="O42" s="272">
        <v>308</v>
      </c>
      <c r="P42" s="196"/>
      <c r="Q42" s="272">
        <v>308</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550</v>
      </c>
      <c r="B44" s="128"/>
      <c r="C44" s="128"/>
      <c r="D44" s="128"/>
      <c r="E44" s="128"/>
      <c r="F44" s="128"/>
      <c r="G44" s="128"/>
      <c r="H44" s="128"/>
      <c r="I44" s="128"/>
      <c r="J44" s="128"/>
      <c r="K44" s="128"/>
      <c r="L44" s="128"/>
      <c r="M44" s="128"/>
      <c r="N44" s="128"/>
      <c r="O44" s="128"/>
      <c r="P44" s="128"/>
      <c r="Q44" s="128"/>
    </row>
    <row r="45" spans="1:17" ht="15.95" customHeight="1">
      <c r="A45" s="128" t="s">
        <v>552</v>
      </c>
      <c r="B45" s="128"/>
      <c r="C45" s="128"/>
      <c r="D45" s="128"/>
      <c r="E45" s="128"/>
      <c r="F45" s="128"/>
      <c r="G45" s="128"/>
      <c r="H45" s="128"/>
      <c r="I45" s="128"/>
      <c r="J45" s="128"/>
      <c r="K45" s="128"/>
      <c r="L45" s="128"/>
      <c r="M45" s="128"/>
      <c r="N45" s="128"/>
      <c r="O45" s="128"/>
      <c r="P45" s="128"/>
      <c r="Q45" s="128"/>
    </row>
    <row r="46" spans="1:17" ht="15.95" customHeight="1">
      <c r="A46" s="128" t="s">
        <v>553</v>
      </c>
      <c r="B46" s="128"/>
      <c r="C46" s="128"/>
      <c r="D46" s="128"/>
      <c r="E46" s="128"/>
      <c r="F46" s="128"/>
      <c r="G46" s="128"/>
      <c r="H46" s="128"/>
      <c r="I46" s="128"/>
      <c r="J46" s="128"/>
      <c r="K46" s="128"/>
      <c r="L46" s="128"/>
      <c r="M46" s="128"/>
      <c r="N46" s="128"/>
      <c r="O46" s="128"/>
      <c r="P46" s="128"/>
      <c r="Q46" s="128"/>
    </row>
    <row r="47" spans="1:17" ht="15.95" customHeight="1">
      <c r="A47" s="128" t="s">
        <v>554</v>
      </c>
      <c r="B47" s="128"/>
      <c r="C47" s="128"/>
      <c r="D47" s="128"/>
      <c r="E47" s="128"/>
      <c r="F47" s="128"/>
      <c r="G47" s="128"/>
      <c r="H47" s="128"/>
      <c r="I47" s="128"/>
      <c r="J47" s="128"/>
      <c r="K47" s="128"/>
      <c r="L47" s="128"/>
      <c r="M47" s="128"/>
      <c r="N47" s="128"/>
      <c r="O47" s="128"/>
      <c r="P47" s="128"/>
      <c r="Q47" s="128"/>
    </row>
    <row r="48" spans="1:17" ht="15.95" customHeight="1">
      <c r="A48" s="128" t="s">
        <v>555</v>
      </c>
      <c r="B48" s="128"/>
      <c r="C48" s="128"/>
      <c r="D48" s="128"/>
      <c r="E48" s="128"/>
      <c r="F48" s="128"/>
      <c r="G48" s="128"/>
      <c r="H48" s="128"/>
      <c r="I48" s="128"/>
      <c r="J48" s="128"/>
      <c r="K48" s="128"/>
      <c r="L48" s="128"/>
      <c r="M48" s="128"/>
      <c r="N48" s="128"/>
      <c r="O48" s="128"/>
      <c r="P48" s="128"/>
      <c r="Q48" s="128"/>
    </row>
    <row r="49" spans="1:17" ht="15.95" customHeight="1">
      <c r="A49" s="128" t="s">
        <v>556</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48249-1F60-4FE5-82B5-91DF75B8601B}">
  <dimension ref="A1:L36"/>
  <sheetViews>
    <sheetView view="pageBreakPreview" zoomScaleNormal="100" zoomScaleSheetLayoutView="100" workbookViewId="0">
      <selection activeCell="N9" sqref="N9"/>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14" t="s">
        <v>90</v>
      </c>
      <c r="B2" s="614"/>
      <c r="C2" s="614"/>
      <c r="D2" s="614"/>
      <c r="E2" s="614"/>
      <c r="F2" s="614"/>
      <c r="G2" s="614"/>
      <c r="H2" s="614"/>
      <c r="I2" s="614"/>
      <c r="J2" s="614"/>
      <c r="K2" s="614"/>
      <c r="L2" s="205"/>
    </row>
    <row r="3" spans="1:12" ht="24" customHeight="1">
      <c r="A3" s="614" t="str">
        <f>UPPER(CONCATENATE("Noviembre 2023"))</f>
        <v>NOVIEMBRE 2023</v>
      </c>
      <c r="B3" s="614"/>
      <c r="C3" s="614"/>
      <c r="D3" s="614"/>
      <c r="E3" s="614"/>
      <c r="F3" s="614"/>
      <c r="G3" s="614"/>
      <c r="H3" s="614"/>
      <c r="I3" s="614"/>
      <c r="J3" s="614"/>
      <c r="K3" s="614"/>
      <c r="L3" s="205"/>
    </row>
    <row r="4" spans="1:12">
      <c r="A4" s="121"/>
    </row>
    <row r="5" spans="1:12">
      <c r="A5" s="122" t="s">
        <v>81</v>
      </c>
      <c r="B5" s="122" t="s">
        <v>82</v>
      </c>
      <c r="C5" s="122" t="s">
        <v>48</v>
      </c>
    </row>
    <row r="6" spans="1:12" ht="38.25">
      <c r="A6" s="123" t="s">
        <v>91</v>
      </c>
      <c r="B6" s="124">
        <v>127709</v>
      </c>
      <c r="C6" s="125">
        <v>0.54620000000000002</v>
      </c>
    </row>
    <row r="7" spans="1:12" ht="25.5">
      <c r="A7" s="123" t="s">
        <v>93</v>
      </c>
      <c r="B7" s="124">
        <v>76029</v>
      </c>
      <c r="C7" s="125">
        <v>0.3251</v>
      </c>
    </row>
    <row r="8" spans="1:12" ht="38.25">
      <c r="A8" s="123" t="s">
        <v>92</v>
      </c>
      <c r="B8" s="124">
        <v>17135</v>
      </c>
      <c r="C8" s="125">
        <v>7.3300000000000004E-2</v>
      </c>
    </row>
    <row r="9" spans="1:12" ht="25.5">
      <c r="A9" s="123" t="s">
        <v>94</v>
      </c>
      <c r="B9" s="124">
        <v>12963</v>
      </c>
      <c r="C9" s="125">
        <v>5.5399999999999998E-2</v>
      </c>
    </row>
    <row r="10" spans="1:12">
      <c r="A10" s="123" t="s">
        <v>83</v>
      </c>
      <c r="B10" s="124">
        <v>233836</v>
      </c>
      <c r="C10" s="126">
        <v>1</v>
      </c>
    </row>
    <row r="13" spans="1:12">
      <c r="A13" s="122" t="s">
        <v>81</v>
      </c>
      <c r="B13" s="122" t="s">
        <v>82</v>
      </c>
      <c r="C13" s="122" t="s">
        <v>48</v>
      </c>
    </row>
    <row r="14" spans="1:12">
      <c r="A14" s="123" t="s">
        <v>8</v>
      </c>
      <c r="B14" s="124">
        <v>220550</v>
      </c>
      <c r="C14" s="125">
        <v>0.94320000000000004</v>
      </c>
    </row>
    <row r="15" spans="1:12">
      <c r="A15" s="123" t="s">
        <v>9</v>
      </c>
      <c r="B15" s="124">
        <v>13286</v>
      </c>
      <c r="C15" s="125">
        <v>5.6800000000000003E-2</v>
      </c>
    </row>
    <row r="16" spans="1:12">
      <c r="A16" s="121"/>
    </row>
    <row r="17" spans="1:10">
      <c r="A17" s="121"/>
    </row>
    <row r="18" spans="1:10">
      <c r="A18" s="121"/>
    </row>
    <row r="19" spans="1:10">
      <c r="A19" s="121"/>
    </row>
    <row r="20" spans="1:10">
      <c r="A20" s="121"/>
    </row>
    <row r="21" spans="1:10">
      <c r="A21" s="121"/>
    </row>
    <row r="22" spans="1:10" ht="15.75">
      <c r="A22" s="121"/>
      <c r="E22" s="130" t="s">
        <v>97</v>
      </c>
      <c r="F22" s="131">
        <v>233836</v>
      </c>
    </row>
    <row r="23" spans="1:10" ht="20.100000000000001" customHeight="1">
      <c r="A23" s="121"/>
    </row>
    <row r="24" spans="1:10">
      <c r="A24" s="121"/>
    </row>
    <row r="25" spans="1:10">
      <c r="A25" s="121"/>
    </row>
    <row r="26" spans="1:10">
      <c r="A26" s="121"/>
    </row>
    <row r="27" spans="1:10">
      <c r="A27" s="121"/>
      <c r="B27" s="613" t="s">
        <v>98</v>
      </c>
      <c r="C27" s="613"/>
      <c r="D27" s="613"/>
      <c r="H27" s="612" t="s">
        <v>99</v>
      </c>
      <c r="I27" s="612"/>
      <c r="J27" s="612"/>
    </row>
    <row r="28" spans="1:10">
      <c r="A28" s="121"/>
      <c r="B28" s="613"/>
      <c r="C28" s="613"/>
      <c r="D28" s="613"/>
      <c r="H28" s="612"/>
      <c r="I28" s="612"/>
      <c r="J28" s="612"/>
    </row>
    <row r="29" spans="1:10">
      <c r="A29" s="121"/>
      <c r="B29" s="611">
        <v>220550</v>
      </c>
      <c r="C29" s="611"/>
      <c r="D29" s="611"/>
      <c r="H29" s="611">
        <v>13286</v>
      </c>
      <c r="I29" s="611"/>
      <c r="J29" s="611"/>
    </row>
    <row r="30" spans="1:10">
      <c r="A30" s="121"/>
      <c r="B30" s="611"/>
      <c r="C30" s="611"/>
      <c r="D30" s="611"/>
      <c r="H30" s="611"/>
      <c r="I30" s="611"/>
      <c r="J30" s="611"/>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H29:J30"/>
    <mergeCell ref="H27:J28"/>
    <mergeCell ref="B29:D30"/>
    <mergeCell ref="B27:D28"/>
    <mergeCell ref="A2:K2"/>
    <mergeCell ref="A3:K3"/>
  </mergeCells>
  <printOptions horizontalCentered="1"/>
  <pageMargins left="0.23622047244094502" right="0.23622047244094502" top="0.74803149606299202" bottom="0.35433070866141703" header="0"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C903F-7C31-4D08-B2BC-84BFE5DE3F7A}">
  <sheetPr>
    <pageSetUpPr fitToPage="1"/>
  </sheetPr>
  <dimension ref="A1:M40"/>
  <sheetViews>
    <sheetView view="pageBreakPreview" zoomScaleNormal="100" zoomScaleSheetLayoutView="100" workbookViewId="0">
      <selection activeCell="P16" sqref="P16"/>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701"/>
      <c r="B2" s="701"/>
      <c r="C2" s="701"/>
      <c r="D2" s="701"/>
      <c r="E2" s="701"/>
      <c r="F2" s="701"/>
      <c r="G2" s="701"/>
      <c r="H2" s="701"/>
      <c r="I2" s="701"/>
      <c r="J2" s="701"/>
      <c r="K2" s="701"/>
      <c r="L2" s="701"/>
      <c r="M2" s="701"/>
    </row>
    <row r="3" spans="1:13" ht="24.95" customHeight="1">
      <c r="A3" s="665" t="s">
        <v>558</v>
      </c>
      <c r="B3" s="665"/>
      <c r="C3" s="665"/>
      <c r="D3" s="665"/>
      <c r="E3" s="665"/>
      <c r="F3" s="665"/>
      <c r="G3" s="665"/>
      <c r="H3" s="665"/>
      <c r="I3" s="665"/>
      <c r="J3" s="665"/>
      <c r="K3" s="665"/>
      <c r="L3" s="665"/>
      <c r="M3" s="417"/>
    </row>
    <row r="4" spans="1:13" ht="20.100000000000001" customHeight="1">
      <c r="A4" s="665" t="str">
        <f>UPPER(CONCATENATE("Noviembre 2023"))</f>
        <v>NOVIEMBRE 2023</v>
      </c>
      <c r="B4" s="665"/>
      <c r="C4" s="665"/>
      <c r="D4" s="665"/>
      <c r="E4" s="665"/>
      <c r="F4" s="665"/>
      <c r="G4" s="665"/>
      <c r="H4" s="665"/>
      <c r="I4" s="665"/>
      <c r="J4" s="665"/>
      <c r="K4" s="665"/>
      <c r="L4" s="665"/>
      <c r="M4" s="417"/>
    </row>
    <row r="5" spans="1:13">
      <c r="A5" s="121"/>
    </row>
    <row r="6" spans="1:13" ht="33" customHeight="1">
      <c r="A6" s="201" t="s">
        <v>559</v>
      </c>
      <c r="B6" s="200" t="s">
        <v>83</v>
      </c>
      <c r="C6" s="702"/>
      <c r="D6" s="702"/>
      <c r="E6" s="702"/>
      <c r="F6" s="702" t="s">
        <v>540</v>
      </c>
      <c r="G6" s="702"/>
      <c r="H6" s="702"/>
    </row>
    <row r="7" spans="1:13">
      <c r="A7" s="201" t="s">
        <v>541</v>
      </c>
      <c r="B7" s="200">
        <v>0</v>
      </c>
    </row>
    <row r="8" spans="1:13">
      <c r="A8" s="201" t="s">
        <v>542</v>
      </c>
      <c r="B8" s="200">
        <v>0</v>
      </c>
    </row>
    <row r="9" spans="1:13">
      <c r="A9" s="201" t="s">
        <v>543</v>
      </c>
      <c r="B9" s="200">
        <v>0</v>
      </c>
    </row>
    <row r="10" spans="1:13">
      <c r="A10" s="201" t="s">
        <v>563</v>
      </c>
      <c r="B10" s="200">
        <v>0</v>
      </c>
    </row>
    <row r="11" spans="1:13">
      <c r="A11" s="201" t="s">
        <v>544</v>
      </c>
      <c r="B11" s="200">
        <v>0</v>
      </c>
    </row>
    <row r="12" spans="1:13">
      <c r="A12" s="201" t="s">
        <v>561</v>
      </c>
      <c r="B12" s="200"/>
    </row>
    <row r="14" spans="1:13">
      <c r="A14" s="201" t="s">
        <v>562</v>
      </c>
      <c r="B14" s="200" t="s">
        <v>83</v>
      </c>
    </row>
    <row r="15" spans="1:13">
      <c r="A15" s="201" t="s">
        <v>545</v>
      </c>
      <c r="B15" s="200">
        <v>243</v>
      </c>
    </row>
    <row r="16" spans="1:13" ht="16.5">
      <c r="A16" s="201" t="s">
        <v>548</v>
      </c>
      <c r="B16" s="200">
        <v>52</v>
      </c>
    </row>
    <row r="17" spans="1:5">
      <c r="A17" s="201" t="s">
        <v>547</v>
      </c>
      <c r="B17" s="200">
        <v>10</v>
      </c>
    </row>
    <row r="18" spans="1:5">
      <c r="A18" s="201" t="s">
        <v>546</v>
      </c>
      <c r="B18" s="200">
        <v>2</v>
      </c>
    </row>
    <row r="19" spans="1:5">
      <c r="A19" s="201" t="s">
        <v>549</v>
      </c>
      <c r="B19" s="200">
        <v>1</v>
      </c>
    </row>
    <row r="20" spans="1:5">
      <c r="A20" s="201" t="s">
        <v>561</v>
      </c>
      <c r="B20" s="200"/>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73"/>
      <c r="E32" s="274"/>
    </row>
    <row r="33" spans="1:7" ht="34.5" customHeight="1">
      <c r="A33" s="121"/>
      <c r="F33" s="587" t="s">
        <v>97</v>
      </c>
      <c r="G33" s="588">
        <v>308</v>
      </c>
    </row>
    <row r="34" spans="1:7">
      <c r="A34" s="121"/>
    </row>
    <row r="35" spans="1:7">
      <c r="A35" s="121"/>
    </row>
    <row r="36" spans="1:7" s="128" customFormat="1" ht="8.25" customHeight="1">
      <c r="A36" s="173" t="s">
        <v>564</v>
      </c>
    </row>
    <row r="37" spans="1:7" s="128" customFormat="1" ht="8.25" customHeight="1">
      <c r="A37" s="173" t="s">
        <v>551</v>
      </c>
    </row>
    <row r="38" spans="1:7" s="128" customFormat="1" ht="8.25" customHeight="1">
      <c r="A38" s="173" t="s">
        <v>556</v>
      </c>
    </row>
    <row r="39" spans="1:7" s="128" customFormat="1" ht="8.25" customHeight="1">
      <c r="A39" s="173" t="s">
        <v>96</v>
      </c>
    </row>
    <row r="40" spans="1:7" s="128" customFormat="1" ht="12" customHeight="1">
      <c r="A40" s="238"/>
    </row>
  </sheetData>
  <sortState xmlns:xlrd2="http://schemas.microsoft.com/office/spreadsheetml/2017/richdata2" ref="A15:B19">
    <sortCondition descending="1" ref="B15:B19"/>
  </sortState>
  <mergeCells count="5">
    <mergeCell ref="A2:M2"/>
    <mergeCell ref="C6:E6"/>
    <mergeCell ref="F6:H6"/>
    <mergeCell ref="A3:L3"/>
    <mergeCell ref="A4:L4"/>
  </mergeCells>
  <printOptions horizontalCentered="1"/>
  <pageMargins left="0.23622047244094491" right="0.23622047244094491" top="0.74803149606299213" bottom="0.35433070866141736" header="0" footer="0.31496062992125984"/>
  <pageSetup scale="97"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30BA-BE68-4F15-8AB9-33C23628E979}">
  <sheetPr>
    <pageSetUpPr fitToPage="1"/>
  </sheetPr>
  <dimension ref="A1:Q48"/>
  <sheetViews>
    <sheetView view="pageBreakPreview" zoomScale="85" zoomScaleNormal="100" zoomScaleSheetLayoutView="85" workbookViewId="0">
      <selection activeCell="O57" sqref="O57"/>
    </sheetView>
  </sheetViews>
  <sheetFormatPr baseColWidth="10" defaultRowHeight="12.75"/>
  <cols>
    <col min="1" max="1" width="45.7109375" style="265" customWidth="1"/>
    <col min="2" max="2" width="1.42578125" style="265" customWidth="1"/>
    <col min="3" max="8" width="15.7109375" style="265" customWidth="1"/>
    <col min="9" max="9" width="1.42578125" style="265" customWidth="1"/>
    <col min="10" max="15" width="15.7109375" style="265" customWidth="1"/>
    <col min="16" max="16" width="1.42578125" style="265" customWidth="1"/>
    <col min="17" max="17" width="10.7109375" style="265" customWidth="1"/>
    <col min="18" max="16384" width="11.42578125" style="265"/>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98" t="s">
        <v>569</v>
      </c>
      <c r="B2" s="698"/>
      <c r="C2" s="698"/>
      <c r="D2" s="698"/>
      <c r="E2" s="698"/>
      <c r="F2" s="698"/>
      <c r="G2" s="698"/>
      <c r="H2" s="698"/>
      <c r="I2" s="698"/>
      <c r="J2" s="698"/>
      <c r="K2" s="698"/>
      <c r="L2" s="698"/>
      <c r="M2" s="698"/>
      <c r="N2" s="698"/>
      <c r="O2" s="698"/>
      <c r="P2" s="698"/>
      <c r="Q2" s="698"/>
    </row>
    <row r="3" spans="1:17" ht="24.95" customHeight="1">
      <c r="A3" s="698" t="str">
        <f>UPPER(CONCATENATE("Noviembre 2023"))</f>
        <v>NOVIEMBRE 2023</v>
      </c>
      <c r="B3" s="698"/>
      <c r="C3" s="698"/>
      <c r="D3" s="698"/>
      <c r="E3" s="698"/>
      <c r="F3" s="698"/>
      <c r="G3" s="698"/>
      <c r="H3" s="698"/>
      <c r="I3" s="698"/>
      <c r="J3" s="698"/>
      <c r="K3" s="698"/>
      <c r="L3" s="698"/>
      <c r="M3" s="698"/>
      <c r="N3" s="698"/>
      <c r="O3" s="698"/>
      <c r="P3" s="698"/>
      <c r="Q3" s="698"/>
    </row>
    <row r="4" spans="1:17">
      <c r="A4" s="136"/>
      <c r="B4" s="128"/>
      <c r="C4" s="128"/>
      <c r="D4" s="128"/>
      <c r="E4" s="128"/>
      <c r="F4" s="128"/>
      <c r="G4" s="128"/>
      <c r="H4" s="128"/>
      <c r="I4" s="128"/>
      <c r="J4" s="128"/>
      <c r="K4" s="128"/>
      <c r="L4" s="128"/>
      <c r="M4" s="128"/>
      <c r="N4" s="128"/>
      <c r="O4" s="128"/>
      <c r="P4" s="128"/>
      <c r="Q4" s="128"/>
    </row>
    <row r="5" spans="1:17" ht="35.1" customHeight="1">
      <c r="A5" s="664" t="s">
        <v>538</v>
      </c>
      <c r="B5" s="163"/>
      <c r="C5" s="699" t="s">
        <v>565</v>
      </c>
      <c r="D5" s="699"/>
      <c r="E5" s="699"/>
      <c r="F5" s="699"/>
      <c r="G5" s="699"/>
      <c r="H5" s="699"/>
      <c r="I5" s="275"/>
      <c r="J5" s="699" t="s">
        <v>566</v>
      </c>
      <c r="K5" s="699"/>
      <c r="L5" s="699"/>
      <c r="M5" s="699"/>
      <c r="N5" s="699"/>
      <c r="O5" s="699"/>
      <c r="P5" s="700"/>
      <c r="Q5" s="699" t="s">
        <v>103</v>
      </c>
    </row>
    <row r="6" spans="1:17" ht="53.25" customHeight="1">
      <c r="A6" s="664"/>
      <c r="B6" s="163"/>
      <c r="C6" s="416" t="s">
        <v>541</v>
      </c>
      <c r="D6" s="416" t="s">
        <v>542</v>
      </c>
      <c r="E6" s="416" t="s">
        <v>543</v>
      </c>
      <c r="F6" s="416" t="s">
        <v>570</v>
      </c>
      <c r="G6" s="416" t="s">
        <v>544</v>
      </c>
      <c r="H6" s="416" t="s">
        <v>107</v>
      </c>
      <c r="I6" s="275"/>
      <c r="J6" s="416" t="s">
        <v>545</v>
      </c>
      <c r="K6" s="416" t="s">
        <v>546</v>
      </c>
      <c r="L6" s="416" t="s">
        <v>547</v>
      </c>
      <c r="M6" s="416" t="s">
        <v>548</v>
      </c>
      <c r="N6" s="416" t="s">
        <v>549</v>
      </c>
      <c r="O6" s="416" t="s">
        <v>107</v>
      </c>
      <c r="P6" s="700"/>
      <c r="Q6" s="699"/>
    </row>
    <row r="7" spans="1:17" ht="8.1" customHeight="1">
      <c r="A7" s="266"/>
      <c r="B7" s="163"/>
      <c r="C7" s="163"/>
      <c r="D7" s="163"/>
      <c r="E7" s="163"/>
      <c r="F7" s="163"/>
      <c r="G7" s="163"/>
      <c r="H7" s="163"/>
      <c r="I7" s="163"/>
      <c r="J7" s="163"/>
      <c r="K7" s="163"/>
      <c r="L7" s="163"/>
      <c r="M7" s="163"/>
      <c r="N7" s="163"/>
      <c r="O7" s="163"/>
      <c r="P7" s="163"/>
      <c r="Q7" s="163"/>
    </row>
    <row r="8" spans="1:17" ht="20.100000000000001" customHeight="1">
      <c r="A8" s="267" t="s">
        <v>108</v>
      </c>
      <c r="B8" s="163"/>
      <c r="C8" s="268">
        <v>77</v>
      </c>
      <c r="D8" s="268">
        <v>34</v>
      </c>
      <c r="E8" s="268">
        <v>21</v>
      </c>
      <c r="F8" s="268">
        <v>2</v>
      </c>
      <c r="G8" s="268">
        <v>3</v>
      </c>
      <c r="H8" s="276">
        <v>137</v>
      </c>
      <c r="I8" s="277"/>
      <c r="J8" s="268">
        <v>195</v>
      </c>
      <c r="K8" s="268">
        <v>1</v>
      </c>
      <c r="L8" s="268">
        <v>89</v>
      </c>
      <c r="M8" s="268">
        <v>46</v>
      </c>
      <c r="N8" s="268"/>
      <c r="O8" s="276">
        <v>331</v>
      </c>
      <c r="P8" s="196"/>
      <c r="Q8" s="276">
        <v>468</v>
      </c>
    </row>
    <row r="9" spans="1:17" ht="20.100000000000001" customHeight="1">
      <c r="A9" s="267" t="s">
        <v>109</v>
      </c>
      <c r="B9" s="163"/>
      <c r="C9" s="268">
        <v>455</v>
      </c>
      <c r="D9" s="268">
        <v>37</v>
      </c>
      <c r="E9" s="268">
        <v>454</v>
      </c>
      <c r="F9" s="268">
        <v>9</v>
      </c>
      <c r="G9" s="268">
        <v>24</v>
      </c>
      <c r="H9" s="276">
        <v>979</v>
      </c>
      <c r="I9" s="277"/>
      <c r="J9" s="268">
        <v>345</v>
      </c>
      <c r="K9" s="268">
        <v>11</v>
      </c>
      <c r="L9" s="278">
        <v>1639</v>
      </c>
      <c r="M9" s="278">
        <v>1345</v>
      </c>
      <c r="N9" s="268">
        <v>3</v>
      </c>
      <c r="O9" s="269">
        <v>3343</v>
      </c>
      <c r="P9" s="196"/>
      <c r="Q9" s="269">
        <v>4322</v>
      </c>
    </row>
    <row r="10" spans="1:17" ht="20.100000000000001" customHeight="1">
      <c r="A10" s="267" t="s">
        <v>110</v>
      </c>
      <c r="B10" s="163"/>
      <c r="C10" s="268">
        <v>100</v>
      </c>
      <c r="D10" s="268">
        <v>90</v>
      </c>
      <c r="E10" s="268">
        <v>47</v>
      </c>
      <c r="F10" s="268"/>
      <c r="G10" s="268">
        <v>2</v>
      </c>
      <c r="H10" s="276">
        <v>239</v>
      </c>
      <c r="I10" s="277"/>
      <c r="J10" s="268">
        <v>151</v>
      </c>
      <c r="K10" s="268"/>
      <c r="L10" s="268">
        <v>647</v>
      </c>
      <c r="M10" s="268">
        <v>74</v>
      </c>
      <c r="N10" s="268">
        <v>1</v>
      </c>
      <c r="O10" s="276">
        <v>873</v>
      </c>
      <c r="P10" s="196"/>
      <c r="Q10" s="269">
        <v>1112</v>
      </c>
    </row>
    <row r="11" spans="1:17" ht="20.100000000000001" customHeight="1">
      <c r="A11" s="267" t="s">
        <v>111</v>
      </c>
      <c r="B11" s="163"/>
      <c r="C11" s="268">
        <v>83</v>
      </c>
      <c r="D11" s="268">
        <v>18</v>
      </c>
      <c r="E11" s="268">
        <v>18</v>
      </c>
      <c r="F11" s="268">
        <v>1</v>
      </c>
      <c r="G11" s="268">
        <v>1</v>
      </c>
      <c r="H11" s="276">
        <v>121</v>
      </c>
      <c r="I11" s="277"/>
      <c r="J11" s="268">
        <v>9</v>
      </c>
      <c r="K11" s="268">
        <v>1</v>
      </c>
      <c r="L11" s="268"/>
      <c r="M11" s="268"/>
      <c r="N11" s="268"/>
      <c r="O11" s="276">
        <v>10</v>
      </c>
      <c r="P11" s="196"/>
      <c r="Q11" s="276">
        <v>131</v>
      </c>
    </row>
    <row r="12" spans="1:17" ht="20.100000000000001" customHeight="1">
      <c r="A12" s="267" t="s">
        <v>114</v>
      </c>
      <c r="B12" s="163"/>
      <c r="C12" s="268">
        <v>312</v>
      </c>
      <c r="D12" s="268">
        <v>318</v>
      </c>
      <c r="E12" s="268">
        <v>105</v>
      </c>
      <c r="F12" s="268">
        <v>13</v>
      </c>
      <c r="G12" s="268">
        <v>18</v>
      </c>
      <c r="H12" s="276">
        <v>766</v>
      </c>
      <c r="I12" s="277"/>
      <c r="J12" s="268">
        <v>21</v>
      </c>
      <c r="K12" s="268">
        <v>54</v>
      </c>
      <c r="L12" s="268">
        <v>40</v>
      </c>
      <c r="M12" s="268">
        <v>274</v>
      </c>
      <c r="N12" s="268"/>
      <c r="O12" s="276">
        <v>389</v>
      </c>
      <c r="P12" s="196"/>
      <c r="Q12" s="269">
        <v>1155</v>
      </c>
    </row>
    <row r="13" spans="1:17" ht="20.100000000000001" customHeight="1">
      <c r="A13" s="267" t="s">
        <v>115</v>
      </c>
      <c r="B13" s="163"/>
      <c r="C13" s="268">
        <v>526</v>
      </c>
      <c r="D13" s="268">
        <v>475</v>
      </c>
      <c r="E13" s="268">
        <v>335</v>
      </c>
      <c r="F13" s="268">
        <v>16</v>
      </c>
      <c r="G13" s="268">
        <v>14</v>
      </c>
      <c r="H13" s="269">
        <v>1366</v>
      </c>
      <c r="I13" s="277"/>
      <c r="J13" s="268">
        <v>272</v>
      </c>
      <c r="K13" s="268">
        <v>7</v>
      </c>
      <c r="L13" s="268">
        <v>7</v>
      </c>
      <c r="M13" s="268">
        <v>442</v>
      </c>
      <c r="N13" s="268">
        <v>4</v>
      </c>
      <c r="O13" s="276">
        <v>732</v>
      </c>
      <c r="P13" s="196"/>
      <c r="Q13" s="269">
        <v>2098</v>
      </c>
    </row>
    <row r="14" spans="1:17" ht="20.100000000000001" customHeight="1">
      <c r="A14" s="267" t="s">
        <v>116</v>
      </c>
      <c r="B14" s="163"/>
      <c r="C14" s="268">
        <v>74</v>
      </c>
      <c r="D14" s="268"/>
      <c r="E14" s="268"/>
      <c r="F14" s="268">
        <v>26</v>
      </c>
      <c r="G14" s="268">
        <v>2</v>
      </c>
      <c r="H14" s="276">
        <v>102</v>
      </c>
      <c r="I14" s="277"/>
      <c r="J14" s="268">
        <v>967</v>
      </c>
      <c r="K14" s="268">
        <v>78</v>
      </c>
      <c r="L14" s="268">
        <v>49</v>
      </c>
      <c r="M14" s="268">
        <v>668</v>
      </c>
      <c r="N14" s="268">
        <v>58</v>
      </c>
      <c r="O14" s="269">
        <v>1820</v>
      </c>
      <c r="P14" s="196"/>
      <c r="Q14" s="269">
        <v>1922</v>
      </c>
    </row>
    <row r="15" spans="1:17" ht="20.100000000000001" customHeight="1">
      <c r="A15" s="267" t="s">
        <v>112</v>
      </c>
      <c r="B15" s="163"/>
      <c r="C15" s="268">
        <v>110</v>
      </c>
      <c r="D15" s="268">
        <v>47</v>
      </c>
      <c r="E15" s="268">
        <v>66</v>
      </c>
      <c r="F15" s="268">
        <v>6</v>
      </c>
      <c r="G15" s="268">
        <v>4</v>
      </c>
      <c r="H15" s="276">
        <v>233</v>
      </c>
      <c r="I15" s="277"/>
      <c r="J15" s="268">
        <v>120</v>
      </c>
      <c r="K15" s="268">
        <v>52</v>
      </c>
      <c r="L15" s="268">
        <v>99</v>
      </c>
      <c r="M15" s="268">
        <v>392</v>
      </c>
      <c r="N15" s="268">
        <v>1</v>
      </c>
      <c r="O15" s="276">
        <v>664</v>
      </c>
      <c r="P15" s="196"/>
      <c r="Q15" s="276">
        <v>897</v>
      </c>
    </row>
    <row r="16" spans="1:17" ht="20.100000000000001" customHeight="1">
      <c r="A16" s="267" t="s">
        <v>113</v>
      </c>
      <c r="B16" s="163"/>
      <c r="C16" s="268">
        <v>81</v>
      </c>
      <c r="D16" s="268">
        <v>52</v>
      </c>
      <c r="E16" s="268">
        <v>70</v>
      </c>
      <c r="F16" s="268">
        <v>4</v>
      </c>
      <c r="G16" s="268">
        <v>41</v>
      </c>
      <c r="H16" s="276">
        <v>248</v>
      </c>
      <c r="I16" s="277"/>
      <c r="J16" s="268">
        <v>364</v>
      </c>
      <c r="K16" s="268">
        <v>22</v>
      </c>
      <c r="L16" s="268">
        <v>310</v>
      </c>
      <c r="M16" s="268">
        <v>61</v>
      </c>
      <c r="N16" s="268"/>
      <c r="O16" s="276">
        <v>757</v>
      </c>
      <c r="P16" s="196"/>
      <c r="Q16" s="269">
        <v>1005</v>
      </c>
    </row>
    <row r="17" spans="1:17" ht="20.100000000000001" customHeight="1">
      <c r="A17" s="267" t="s">
        <v>117</v>
      </c>
      <c r="B17" s="163"/>
      <c r="C17" s="268">
        <v>283</v>
      </c>
      <c r="D17" s="268">
        <v>202</v>
      </c>
      <c r="E17" s="268">
        <v>103</v>
      </c>
      <c r="F17" s="268">
        <v>16</v>
      </c>
      <c r="G17" s="268">
        <v>8</v>
      </c>
      <c r="H17" s="276">
        <v>612</v>
      </c>
      <c r="I17" s="277"/>
      <c r="J17" s="268"/>
      <c r="K17" s="268">
        <v>2</v>
      </c>
      <c r="L17" s="268">
        <v>32</v>
      </c>
      <c r="M17" s="268">
        <v>162</v>
      </c>
      <c r="N17" s="268"/>
      <c r="O17" s="276">
        <v>196</v>
      </c>
      <c r="P17" s="196"/>
      <c r="Q17" s="276">
        <v>808</v>
      </c>
    </row>
    <row r="18" spans="1:17" ht="20.100000000000001" customHeight="1">
      <c r="A18" s="267" t="s">
        <v>122</v>
      </c>
      <c r="B18" s="163"/>
      <c r="C18" s="268">
        <v>63</v>
      </c>
      <c r="D18" s="268"/>
      <c r="E18" s="268">
        <v>55</v>
      </c>
      <c r="F18" s="268">
        <v>7</v>
      </c>
      <c r="G18" s="268">
        <v>7</v>
      </c>
      <c r="H18" s="276">
        <v>132</v>
      </c>
      <c r="I18" s="277"/>
      <c r="J18" s="268">
        <v>692</v>
      </c>
      <c r="K18" s="268">
        <v>13</v>
      </c>
      <c r="L18" s="268">
        <v>12</v>
      </c>
      <c r="M18" s="268">
        <v>482</v>
      </c>
      <c r="N18" s="268"/>
      <c r="O18" s="269">
        <v>1199</v>
      </c>
      <c r="P18" s="196"/>
      <c r="Q18" s="269">
        <v>1331</v>
      </c>
    </row>
    <row r="19" spans="1:17" ht="20.100000000000001" customHeight="1">
      <c r="A19" s="267" t="s">
        <v>118</v>
      </c>
      <c r="B19" s="163"/>
      <c r="C19" s="268">
        <v>268</v>
      </c>
      <c r="D19" s="268">
        <v>190</v>
      </c>
      <c r="E19" s="268">
        <v>64</v>
      </c>
      <c r="F19" s="268">
        <v>21</v>
      </c>
      <c r="G19" s="268">
        <v>6</v>
      </c>
      <c r="H19" s="276">
        <v>549</v>
      </c>
      <c r="I19" s="277"/>
      <c r="J19" s="268"/>
      <c r="K19" s="268">
        <v>4</v>
      </c>
      <c r="L19" s="268">
        <v>104</v>
      </c>
      <c r="M19" s="268">
        <v>318</v>
      </c>
      <c r="N19" s="268"/>
      <c r="O19" s="276">
        <v>426</v>
      </c>
      <c r="P19" s="196"/>
      <c r="Q19" s="276">
        <v>975</v>
      </c>
    </row>
    <row r="20" spans="1:17" ht="20.100000000000001" customHeight="1">
      <c r="A20" s="267" t="s">
        <v>119</v>
      </c>
      <c r="B20" s="163"/>
      <c r="C20" s="268">
        <v>219</v>
      </c>
      <c r="D20" s="268">
        <v>139</v>
      </c>
      <c r="E20" s="268">
        <v>169</v>
      </c>
      <c r="F20" s="268">
        <v>10</v>
      </c>
      <c r="G20" s="268"/>
      <c r="H20" s="276">
        <v>537</v>
      </c>
      <c r="I20" s="277"/>
      <c r="J20" s="268">
        <v>342</v>
      </c>
      <c r="K20" s="268">
        <v>2</v>
      </c>
      <c r="L20" s="268">
        <v>36</v>
      </c>
      <c r="M20" s="278">
        <v>1064</v>
      </c>
      <c r="N20" s="268"/>
      <c r="O20" s="269">
        <v>1444</v>
      </c>
      <c r="P20" s="196"/>
      <c r="Q20" s="269">
        <v>1981</v>
      </c>
    </row>
    <row r="21" spans="1:17" ht="20.100000000000001" customHeight="1">
      <c r="A21" s="267" t="s">
        <v>120</v>
      </c>
      <c r="B21" s="163"/>
      <c r="C21" s="268">
        <v>11</v>
      </c>
      <c r="D21" s="268">
        <v>5</v>
      </c>
      <c r="E21" s="268">
        <v>10</v>
      </c>
      <c r="F21" s="268">
        <v>2</v>
      </c>
      <c r="G21" s="268">
        <v>2</v>
      </c>
      <c r="H21" s="276">
        <v>30</v>
      </c>
      <c r="I21" s="277"/>
      <c r="J21" s="268">
        <v>36</v>
      </c>
      <c r="K21" s="268">
        <v>1</v>
      </c>
      <c r="L21" s="268">
        <v>22</v>
      </c>
      <c r="M21" s="268">
        <v>62</v>
      </c>
      <c r="N21" s="268">
        <v>4</v>
      </c>
      <c r="O21" s="276">
        <v>125</v>
      </c>
      <c r="P21" s="196"/>
      <c r="Q21" s="276">
        <v>155</v>
      </c>
    </row>
    <row r="22" spans="1:17" ht="20.100000000000001" customHeight="1">
      <c r="A22" s="267" t="s">
        <v>121</v>
      </c>
      <c r="B22" s="163"/>
      <c r="C22" s="268">
        <v>440</v>
      </c>
      <c r="D22" s="268">
        <v>104</v>
      </c>
      <c r="E22" s="268">
        <v>315</v>
      </c>
      <c r="F22" s="268">
        <v>23</v>
      </c>
      <c r="G22" s="268">
        <v>48</v>
      </c>
      <c r="H22" s="276">
        <v>930</v>
      </c>
      <c r="I22" s="277"/>
      <c r="J22" s="278">
        <v>2534</v>
      </c>
      <c r="K22" s="268">
        <v>43</v>
      </c>
      <c r="L22" s="278">
        <v>1441</v>
      </c>
      <c r="M22" s="268">
        <v>490</v>
      </c>
      <c r="N22" s="268">
        <v>3</v>
      </c>
      <c r="O22" s="269">
        <v>4511</v>
      </c>
      <c r="P22" s="196"/>
      <c r="Q22" s="269">
        <v>5441</v>
      </c>
    </row>
    <row r="23" spans="1:17" ht="20.100000000000001" customHeight="1">
      <c r="A23" s="267" t="s">
        <v>123</v>
      </c>
      <c r="B23" s="163"/>
      <c r="C23" s="268">
        <v>479</v>
      </c>
      <c r="D23" s="268">
        <v>122</v>
      </c>
      <c r="E23" s="268">
        <v>183</v>
      </c>
      <c r="F23" s="268">
        <v>16</v>
      </c>
      <c r="G23" s="268">
        <v>62</v>
      </c>
      <c r="H23" s="276">
        <v>862</v>
      </c>
      <c r="I23" s="277"/>
      <c r="J23" s="268">
        <v>111</v>
      </c>
      <c r="K23" s="268">
        <v>7</v>
      </c>
      <c r="L23" s="268">
        <v>45</v>
      </c>
      <c r="M23" s="268">
        <v>550</v>
      </c>
      <c r="N23" s="268">
        <v>1</v>
      </c>
      <c r="O23" s="276">
        <v>714</v>
      </c>
      <c r="P23" s="196"/>
      <c r="Q23" s="269">
        <v>1576</v>
      </c>
    </row>
    <row r="24" spans="1:17" ht="20.100000000000001" customHeight="1">
      <c r="A24" s="267" t="s">
        <v>124</v>
      </c>
      <c r="B24" s="163"/>
      <c r="C24" s="268">
        <v>138</v>
      </c>
      <c r="D24" s="268">
        <v>70</v>
      </c>
      <c r="E24" s="268">
        <v>69</v>
      </c>
      <c r="F24" s="268">
        <v>9</v>
      </c>
      <c r="G24" s="268">
        <v>1</v>
      </c>
      <c r="H24" s="276">
        <v>287</v>
      </c>
      <c r="I24" s="277"/>
      <c r="J24" s="268">
        <v>91</v>
      </c>
      <c r="K24" s="268">
        <v>3</v>
      </c>
      <c r="L24" s="268">
        <v>48</v>
      </c>
      <c r="M24" s="268">
        <v>142</v>
      </c>
      <c r="N24" s="268">
        <v>3</v>
      </c>
      <c r="O24" s="276">
        <v>287</v>
      </c>
      <c r="P24" s="196"/>
      <c r="Q24" s="276">
        <v>574</v>
      </c>
    </row>
    <row r="25" spans="1:17" ht="20.100000000000001" customHeight="1">
      <c r="A25" s="267" t="s">
        <v>125</v>
      </c>
      <c r="B25" s="163"/>
      <c r="C25" s="268">
        <v>254</v>
      </c>
      <c r="D25" s="268">
        <v>294</v>
      </c>
      <c r="E25" s="268">
        <v>72</v>
      </c>
      <c r="F25" s="268">
        <v>7</v>
      </c>
      <c r="G25" s="268">
        <v>12</v>
      </c>
      <c r="H25" s="276">
        <v>639</v>
      </c>
      <c r="I25" s="277"/>
      <c r="J25" s="268">
        <v>11</v>
      </c>
      <c r="K25" s="268">
        <v>3</v>
      </c>
      <c r="L25" s="268">
        <v>35</v>
      </c>
      <c r="M25" s="268">
        <v>96</v>
      </c>
      <c r="N25" s="268"/>
      <c r="O25" s="276">
        <v>145</v>
      </c>
      <c r="P25" s="196"/>
      <c r="Q25" s="276">
        <v>784</v>
      </c>
    </row>
    <row r="26" spans="1:17" ht="20.100000000000001" customHeight="1">
      <c r="A26" s="267" t="s">
        <v>126</v>
      </c>
      <c r="B26" s="163"/>
      <c r="C26" s="268">
        <v>176</v>
      </c>
      <c r="D26" s="268">
        <v>59</v>
      </c>
      <c r="E26" s="268">
        <v>74</v>
      </c>
      <c r="F26" s="268">
        <v>11</v>
      </c>
      <c r="G26" s="268">
        <v>7</v>
      </c>
      <c r="H26" s="276">
        <v>327</v>
      </c>
      <c r="I26" s="277"/>
      <c r="J26" s="268">
        <v>123</v>
      </c>
      <c r="K26" s="268">
        <v>5</v>
      </c>
      <c r="L26" s="268">
        <v>22</v>
      </c>
      <c r="M26" s="278">
        <v>1784</v>
      </c>
      <c r="N26" s="268">
        <v>2</v>
      </c>
      <c r="O26" s="269">
        <v>1936</v>
      </c>
      <c r="P26" s="196"/>
      <c r="Q26" s="269">
        <v>2263</v>
      </c>
    </row>
    <row r="27" spans="1:17" ht="20.100000000000001" customHeight="1">
      <c r="A27" s="267" t="s">
        <v>127</v>
      </c>
      <c r="B27" s="163"/>
      <c r="C27" s="268">
        <v>226</v>
      </c>
      <c r="D27" s="268"/>
      <c r="E27" s="268">
        <v>118</v>
      </c>
      <c r="F27" s="268">
        <v>7</v>
      </c>
      <c r="G27" s="268">
        <v>12</v>
      </c>
      <c r="H27" s="276">
        <v>363</v>
      </c>
      <c r="I27" s="277"/>
      <c r="J27" s="268"/>
      <c r="K27" s="268"/>
      <c r="L27" s="268"/>
      <c r="M27" s="268">
        <v>184</v>
      </c>
      <c r="N27" s="268">
        <v>1</v>
      </c>
      <c r="O27" s="276">
        <v>185</v>
      </c>
      <c r="P27" s="196"/>
      <c r="Q27" s="276">
        <v>548</v>
      </c>
    </row>
    <row r="28" spans="1:17" ht="20.100000000000001" customHeight="1">
      <c r="A28" s="267" t="s">
        <v>128</v>
      </c>
      <c r="B28" s="163"/>
      <c r="C28" s="268">
        <v>51</v>
      </c>
      <c r="D28" s="268"/>
      <c r="E28" s="268">
        <v>58</v>
      </c>
      <c r="F28" s="268">
        <v>4</v>
      </c>
      <c r="G28" s="268">
        <v>1</v>
      </c>
      <c r="H28" s="276">
        <v>114</v>
      </c>
      <c r="I28" s="277"/>
      <c r="J28" s="268">
        <v>254</v>
      </c>
      <c r="K28" s="268">
        <v>6</v>
      </c>
      <c r="L28" s="268">
        <v>49</v>
      </c>
      <c r="M28" s="268">
        <v>175</v>
      </c>
      <c r="N28" s="268">
        <v>4</v>
      </c>
      <c r="O28" s="276">
        <v>488</v>
      </c>
      <c r="P28" s="196"/>
      <c r="Q28" s="276">
        <v>602</v>
      </c>
    </row>
    <row r="29" spans="1:17" ht="20.100000000000001" customHeight="1">
      <c r="A29" s="267" t="s">
        <v>129</v>
      </c>
      <c r="B29" s="163"/>
      <c r="C29" s="268">
        <v>46</v>
      </c>
      <c r="D29" s="268"/>
      <c r="E29" s="268">
        <v>17</v>
      </c>
      <c r="F29" s="268">
        <v>4</v>
      </c>
      <c r="G29" s="268">
        <v>14</v>
      </c>
      <c r="H29" s="276">
        <v>81</v>
      </c>
      <c r="I29" s="277"/>
      <c r="J29" s="268">
        <v>21</v>
      </c>
      <c r="K29" s="268">
        <v>3</v>
      </c>
      <c r="L29" s="268">
        <v>20</v>
      </c>
      <c r="M29" s="268">
        <v>50</v>
      </c>
      <c r="N29" s="268"/>
      <c r="O29" s="276">
        <v>94</v>
      </c>
      <c r="P29" s="196"/>
      <c r="Q29" s="276">
        <v>175</v>
      </c>
    </row>
    <row r="30" spans="1:17" ht="20.100000000000001" customHeight="1">
      <c r="A30" s="267" t="s">
        <v>130</v>
      </c>
      <c r="B30" s="163"/>
      <c r="C30" s="268">
        <v>149</v>
      </c>
      <c r="D30" s="268">
        <v>8</v>
      </c>
      <c r="E30" s="268">
        <v>28</v>
      </c>
      <c r="F30" s="268">
        <v>4</v>
      </c>
      <c r="G30" s="268">
        <v>11</v>
      </c>
      <c r="H30" s="276">
        <v>200</v>
      </c>
      <c r="I30" s="277"/>
      <c r="J30" s="268">
        <v>224</v>
      </c>
      <c r="K30" s="268">
        <v>1</v>
      </c>
      <c r="L30" s="268">
        <v>13</v>
      </c>
      <c r="M30" s="268">
        <v>5</v>
      </c>
      <c r="N30" s="268"/>
      <c r="O30" s="276">
        <v>243</v>
      </c>
      <c r="P30" s="196"/>
      <c r="Q30" s="276">
        <v>443</v>
      </c>
    </row>
    <row r="31" spans="1:17" ht="20.100000000000001" customHeight="1">
      <c r="A31" s="267" t="s">
        <v>131</v>
      </c>
      <c r="B31" s="163"/>
      <c r="C31" s="268">
        <v>57</v>
      </c>
      <c r="D31" s="268">
        <v>103</v>
      </c>
      <c r="E31" s="268">
        <v>31</v>
      </c>
      <c r="F31" s="268">
        <v>6</v>
      </c>
      <c r="G31" s="268"/>
      <c r="H31" s="276">
        <v>197</v>
      </c>
      <c r="I31" s="277"/>
      <c r="J31" s="268">
        <v>133</v>
      </c>
      <c r="K31" s="268">
        <v>3</v>
      </c>
      <c r="L31" s="268">
        <v>7</v>
      </c>
      <c r="M31" s="268">
        <v>70</v>
      </c>
      <c r="N31" s="268">
        <v>1</v>
      </c>
      <c r="O31" s="276">
        <v>214</v>
      </c>
      <c r="P31" s="196"/>
      <c r="Q31" s="276">
        <v>411</v>
      </c>
    </row>
    <row r="32" spans="1:17" ht="20.100000000000001" customHeight="1">
      <c r="A32" s="267" t="s">
        <v>132</v>
      </c>
      <c r="B32" s="163"/>
      <c r="C32" s="268">
        <v>434</v>
      </c>
      <c r="D32" s="268">
        <v>392</v>
      </c>
      <c r="E32" s="268">
        <v>222</v>
      </c>
      <c r="F32" s="268">
        <v>26</v>
      </c>
      <c r="G32" s="268">
        <v>4</v>
      </c>
      <c r="H32" s="269">
        <v>1078</v>
      </c>
      <c r="I32" s="277"/>
      <c r="J32" s="268">
        <v>169</v>
      </c>
      <c r="K32" s="268">
        <v>9</v>
      </c>
      <c r="L32" s="268">
        <v>74</v>
      </c>
      <c r="M32" s="268">
        <v>353</v>
      </c>
      <c r="N32" s="268">
        <v>4</v>
      </c>
      <c r="O32" s="276">
        <v>609</v>
      </c>
      <c r="P32" s="196"/>
      <c r="Q32" s="269">
        <v>1687</v>
      </c>
    </row>
    <row r="33" spans="1:17" ht="20.100000000000001" customHeight="1">
      <c r="A33" s="267" t="s">
        <v>133</v>
      </c>
      <c r="B33" s="163"/>
      <c r="C33" s="268">
        <v>860</v>
      </c>
      <c r="D33" s="268">
        <v>885</v>
      </c>
      <c r="E33" s="268">
        <v>678</v>
      </c>
      <c r="F33" s="268">
        <v>37</v>
      </c>
      <c r="G33" s="268">
        <v>12</v>
      </c>
      <c r="H33" s="269">
        <v>2472</v>
      </c>
      <c r="I33" s="277"/>
      <c r="J33" s="268">
        <v>38</v>
      </c>
      <c r="K33" s="268"/>
      <c r="L33" s="268"/>
      <c r="M33" s="268">
        <v>542</v>
      </c>
      <c r="N33" s="268">
        <v>1</v>
      </c>
      <c r="O33" s="276">
        <v>581</v>
      </c>
      <c r="P33" s="196"/>
      <c r="Q33" s="269">
        <v>3053</v>
      </c>
    </row>
    <row r="34" spans="1:17" ht="20.100000000000001" customHeight="1">
      <c r="A34" s="267" t="s">
        <v>134</v>
      </c>
      <c r="B34" s="163"/>
      <c r="C34" s="268">
        <v>148</v>
      </c>
      <c r="D34" s="268">
        <v>15</v>
      </c>
      <c r="E34" s="268">
        <v>101</v>
      </c>
      <c r="F34" s="268">
        <v>3</v>
      </c>
      <c r="G34" s="268"/>
      <c r="H34" s="276">
        <v>267</v>
      </c>
      <c r="I34" s="277"/>
      <c r="J34" s="268"/>
      <c r="K34" s="268">
        <v>5</v>
      </c>
      <c r="L34" s="268">
        <v>14</v>
      </c>
      <c r="M34" s="268">
        <v>105</v>
      </c>
      <c r="N34" s="268"/>
      <c r="O34" s="276">
        <v>124</v>
      </c>
      <c r="P34" s="196"/>
      <c r="Q34" s="276">
        <v>391</v>
      </c>
    </row>
    <row r="35" spans="1:17" ht="20.100000000000001" customHeight="1">
      <c r="A35" s="267" t="s">
        <v>135</v>
      </c>
      <c r="B35" s="163"/>
      <c r="C35" s="268">
        <v>444</v>
      </c>
      <c r="D35" s="268">
        <v>349</v>
      </c>
      <c r="E35" s="268">
        <v>379</v>
      </c>
      <c r="F35" s="268">
        <v>26</v>
      </c>
      <c r="G35" s="268">
        <v>6</v>
      </c>
      <c r="H35" s="269">
        <v>1204</v>
      </c>
      <c r="I35" s="277"/>
      <c r="J35" s="268">
        <v>45</v>
      </c>
      <c r="K35" s="268">
        <v>2</v>
      </c>
      <c r="L35" s="268">
        <v>59</v>
      </c>
      <c r="M35" s="268">
        <v>563</v>
      </c>
      <c r="N35" s="268">
        <v>2</v>
      </c>
      <c r="O35" s="276">
        <v>671</v>
      </c>
      <c r="P35" s="196"/>
      <c r="Q35" s="269">
        <v>1875</v>
      </c>
    </row>
    <row r="36" spans="1:17" ht="20.100000000000001" customHeight="1">
      <c r="A36" s="267" t="s">
        <v>136</v>
      </c>
      <c r="B36" s="163"/>
      <c r="C36" s="268">
        <v>6</v>
      </c>
      <c r="D36" s="268">
        <v>4</v>
      </c>
      <c r="E36" s="268">
        <v>8</v>
      </c>
      <c r="F36" s="268">
        <v>1</v>
      </c>
      <c r="G36" s="268"/>
      <c r="H36" s="276">
        <v>19</v>
      </c>
      <c r="I36" s="277"/>
      <c r="J36" s="268">
        <v>75</v>
      </c>
      <c r="K36" s="268">
        <v>4</v>
      </c>
      <c r="L36" s="268">
        <v>1</v>
      </c>
      <c r="M36" s="268">
        <v>109</v>
      </c>
      <c r="N36" s="268"/>
      <c r="O36" s="276">
        <v>189</v>
      </c>
      <c r="P36" s="196"/>
      <c r="Q36" s="276">
        <v>208</v>
      </c>
    </row>
    <row r="37" spans="1:17" ht="20.100000000000001" customHeight="1">
      <c r="A37" s="267" t="s">
        <v>137</v>
      </c>
      <c r="B37" s="163"/>
      <c r="C37" s="268">
        <v>95</v>
      </c>
      <c r="D37" s="268"/>
      <c r="E37" s="268">
        <v>43</v>
      </c>
      <c r="F37" s="268">
        <v>8</v>
      </c>
      <c r="G37" s="268">
        <v>6</v>
      </c>
      <c r="H37" s="276">
        <v>152</v>
      </c>
      <c r="I37" s="277"/>
      <c r="J37" s="268">
        <v>145</v>
      </c>
      <c r="K37" s="268">
        <v>14</v>
      </c>
      <c r="L37" s="268">
        <v>18</v>
      </c>
      <c r="M37" s="268">
        <v>145</v>
      </c>
      <c r="N37" s="268">
        <v>2</v>
      </c>
      <c r="O37" s="276">
        <v>324</v>
      </c>
      <c r="P37" s="196"/>
      <c r="Q37" s="276">
        <v>476</v>
      </c>
    </row>
    <row r="38" spans="1:17" ht="20.100000000000001" customHeight="1">
      <c r="A38" s="267" t="s">
        <v>138</v>
      </c>
      <c r="B38" s="163"/>
      <c r="C38" s="268">
        <v>34</v>
      </c>
      <c r="D38" s="268"/>
      <c r="E38" s="268">
        <v>3</v>
      </c>
      <c r="F38" s="268">
        <v>1</v>
      </c>
      <c r="G38" s="268">
        <v>3</v>
      </c>
      <c r="H38" s="276">
        <v>41</v>
      </c>
      <c r="I38" s="277"/>
      <c r="J38" s="268">
        <v>117</v>
      </c>
      <c r="K38" s="268">
        <v>9</v>
      </c>
      <c r="L38" s="268">
        <v>2</v>
      </c>
      <c r="M38" s="268">
        <v>41</v>
      </c>
      <c r="N38" s="268">
        <v>1</v>
      </c>
      <c r="O38" s="276">
        <v>170</v>
      </c>
      <c r="P38" s="196"/>
      <c r="Q38" s="276">
        <v>211</v>
      </c>
    </row>
    <row r="39" spans="1:17" ht="20.100000000000001" customHeight="1">
      <c r="A39" s="267" t="s">
        <v>139</v>
      </c>
      <c r="B39" s="163"/>
      <c r="C39" s="268">
        <v>45</v>
      </c>
      <c r="D39" s="268">
        <v>140</v>
      </c>
      <c r="E39" s="268">
        <v>26</v>
      </c>
      <c r="F39" s="268">
        <v>13</v>
      </c>
      <c r="G39" s="268">
        <v>9</v>
      </c>
      <c r="H39" s="276">
        <v>233</v>
      </c>
      <c r="I39" s="277"/>
      <c r="J39" s="268">
        <v>481</v>
      </c>
      <c r="K39" s="268">
        <v>4</v>
      </c>
      <c r="L39" s="268">
        <v>3</v>
      </c>
      <c r="M39" s="268">
        <v>84</v>
      </c>
      <c r="N39" s="268"/>
      <c r="O39" s="276">
        <v>572</v>
      </c>
      <c r="P39" s="196"/>
      <c r="Q39" s="276">
        <v>805</v>
      </c>
    </row>
    <row r="40" spans="1:17" ht="20.100000000000001" customHeight="1">
      <c r="A40" s="267" t="s">
        <v>659</v>
      </c>
      <c r="B40" s="163"/>
      <c r="C40" s="268">
        <v>2</v>
      </c>
      <c r="D40" s="268"/>
      <c r="E40" s="268">
        <v>1</v>
      </c>
      <c r="F40" s="268"/>
      <c r="G40" s="268"/>
      <c r="H40" s="276">
        <v>3</v>
      </c>
      <c r="I40" s="277"/>
      <c r="J40" s="268"/>
      <c r="K40" s="268"/>
      <c r="L40" s="268"/>
      <c r="M40" s="268"/>
      <c r="N40" s="268"/>
      <c r="O40" s="276">
        <v>0</v>
      </c>
      <c r="P40" s="196"/>
      <c r="Q40" s="276">
        <v>3</v>
      </c>
    </row>
    <row r="41" spans="1:17" ht="8.1" customHeight="1">
      <c r="A41" s="266"/>
      <c r="B41" s="163"/>
      <c r="C41" s="163"/>
      <c r="D41" s="163"/>
      <c r="E41" s="163"/>
      <c r="F41" s="163"/>
      <c r="G41" s="163"/>
      <c r="H41" s="163"/>
      <c r="I41" s="163"/>
      <c r="J41" s="163"/>
      <c r="K41" s="163"/>
      <c r="L41" s="163"/>
      <c r="M41" s="163"/>
      <c r="N41" s="163"/>
      <c r="O41" s="163"/>
      <c r="P41" s="163"/>
      <c r="Q41" s="163"/>
    </row>
    <row r="42" spans="1:17" ht="20.100000000000001" customHeight="1">
      <c r="A42" s="271" t="s">
        <v>83</v>
      </c>
      <c r="B42" s="163"/>
      <c r="C42" s="272">
        <v>6746</v>
      </c>
      <c r="D42" s="272">
        <v>4152</v>
      </c>
      <c r="E42" s="272">
        <v>3943</v>
      </c>
      <c r="F42" s="279">
        <v>339</v>
      </c>
      <c r="G42" s="279">
        <v>340</v>
      </c>
      <c r="H42" s="272">
        <v>15520</v>
      </c>
      <c r="I42" s="280"/>
      <c r="J42" s="272">
        <v>8086</v>
      </c>
      <c r="K42" s="279">
        <v>369</v>
      </c>
      <c r="L42" s="272">
        <v>4937</v>
      </c>
      <c r="M42" s="272">
        <v>10878</v>
      </c>
      <c r="N42" s="279">
        <v>96</v>
      </c>
      <c r="O42" s="272">
        <v>24366</v>
      </c>
      <c r="P42" s="280"/>
      <c r="Q42" s="272">
        <v>39886</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567</v>
      </c>
      <c r="C44" s="128"/>
      <c r="D44" s="128"/>
      <c r="E44" s="128"/>
      <c r="F44" s="128"/>
      <c r="G44" s="128"/>
      <c r="H44" s="128"/>
      <c r="I44" s="128"/>
      <c r="J44" s="128"/>
      <c r="K44" s="128"/>
      <c r="L44" s="128"/>
      <c r="M44" s="128"/>
      <c r="N44" s="128"/>
      <c r="O44" s="128"/>
      <c r="P44" s="128"/>
      <c r="Q44" s="128"/>
    </row>
    <row r="45" spans="1:17" s="136" customFormat="1" ht="14.1" customHeight="1">
      <c r="A45" s="128" t="s">
        <v>568</v>
      </c>
      <c r="C45" s="128"/>
      <c r="D45" s="128"/>
      <c r="E45" s="128"/>
      <c r="F45" s="128"/>
      <c r="G45" s="128"/>
      <c r="H45" s="128"/>
      <c r="I45" s="128"/>
      <c r="J45" s="128"/>
      <c r="K45" s="128"/>
      <c r="L45" s="128"/>
      <c r="M45" s="128"/>
      <c r="N45" s="128"/>
      <c r="O45" s="128"/>
      <c r="P45" s="128"/>
      <c r="Q45" s="128"/>
    </row>
    <row r="46" spans="1:17" s="136" customFormat="1" ht="14.1" customHeight="1">
      <c r="A46" s="128" t="s">
        <v>556</v>
      </c>
      <c r="B46" s="128"/>
      <c r="C46" s="128"/>
      <c r="D46" s="128"/>
      <c r="E46" s="128"/>
      <c r="F46" s="128"/>
      <c r="G46" s="128"/>
      <c r="H46" s="128"/>
      <c r="I46" s="128"/>
      <c r="J46" s="128"/>
      <c r="K46" s="128"/>
      <c r="L46" s="128"/>
      <c r="M46" s="128"/>
      <c r="N46" s="128"/>
      <c r="O46" s="128"/>
      <c r="P46" s="128"/>
      <c r="Q46" s="128"/>
    </row>
    <row r="47" spans="1:17" s="136" customFormat="1" ht="14.1" customHeight="1">
      <c r="A47" s="128" t="s">
        <v>96</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1D3A-8F05-4A18-8B64-C2C174C76DBF}">
  <sheetPr>
    <pageSetUpPr fitToPage="1"/>
  </sheetPr>
  <dimension ref="A1:M38"/>
  <sheetViews>
    <sheetView view="pageBreakPreview" zoomScale="115" zoomScaleNormal="100" zoomScaleSheetLayoutView="115" workbookViewId="0">
      <selection activeCell="P25" sqref="P25"/>
    </sheetView>
  </sheetViews>
  <sheetFormatPr baseColWidth="10" defaultRowHeight="12.75"/>
  <cols>
    <col min="1" max="1" width="10.7109375" customWidth="1"/>
    <col min="2" max="2" width="3.85546875" bestFit="1" customWidth="1"/>
  </cols>
  <sheetData>
    <row r="1" spans="1:13">
      <c r="A1" s="120" t="s">
        <v>62</v>
      </c>
    </row>
    <row r="2" spans="1:13" ht="24.95" customHeight="1">
      <c r="A2" s="635" t="s">
        <v>573</v>
      </c>
      <c r="B2" s="635"/>
      <c r="C2" s="635"/>
      <c r="D2" s="635"/>
      <c r="E2" s="635"/>
      <c r="F2" s="635"/>
      <c r="G2" s="635"/>
      <c r="H2" s="635"/>
      <c r="I2" s="635"/>
      <c r="J2" s="635"/>
      <c r="K2" s="635"/>
      <c r="L2" s="635"/>
      <c r="M2" s="635"/>
    </row>
    <row r="3" spans="1:13" ht="20.100000000000001" customHeight="1">
      <c r="A3" s="635" t="str">
        <f>UPPER(CONCATENATE("Noviembre 2023"))</f>
        <v>NOVIEMBRE 2023</v>
      </c>
      <c r="B3" s="635"/>
      <c r="C3" s="635"/>
      <c r="D3" s="635"/>
      <c r="E3" s="635"/>
      <c r="F3" s="635"/>
      <c r="G3" s="635"/>
      <c r="H3" s="635"/>
      <c r="I3" s="635"/>
      <c r="J3" s="635"/>
      <c r="K3" s="635"/>
      <c r="L3" s="635"/>
      <c r="M3" s="635"/>
    </row>
    <row r="4" spans="1:13" ht="15" customHeight="1">
      <c r="A4" s="703"/>
      <c r="B4" s="703"/>
      <c r="C4" s="703"/>
      <c r="D4" s="703"/>
      <c r="E4" s="703"/>
      <c r="F4" s="703"/>
      <c r="G4" s="703"/>
      <c r="H4" s="703"/>
      <c r="I4" s="703"/>
      <c r="J4" s="703"/>
      <c r="K4" s="703"/>
      <c r="L4" s="703"/>
      <c r="M4" s="703"/>
    </row>
    <row r="5" spans="1:13" ht="33" customHeight="1">
      <c r="A5" s="121"/>
      <c r="C5" s="702" t="s">
        <v>571</v>
      </c>
      <c r="D5" s="702"/>
      <c r="E5" s="702"/>
      <c r="J5" s="702" t="s">
        <v>572</v>
      </c>
      <c r="K5" s="702"/>
    </row>
    <row r="6" spans="1:13" ht="24.75">
      <c r="A6" s="201" t="s">
        <v>559</v>
      </c>
      <c r="B6" s="200" t="s">
        <v>83</v>
      </c>
    </row>
    <row r="7" spans="1:13" ht="16.5">
      <c r="A7" s="201" t="s">
        <v>541</v>
      </c>
      <c r="B7" s="202">
        <v>6746</v>
      </c>
    </row>
    <row r="8" spans="1:13" ht="16.5">
      <c r="A8" s="201" t="s">
        <v>542</v>
      </c>
      <c r="B8" s="202">
        <v>4152</v>
      </c>
    </row>
    <row r="9" spans="1:13" ht="16.5">
      <c r="A9" s="201" t="s">
        <v>543</v>
      </c>
      <c r="B9" s="202">
        <v>3943</v>
      </c>
    </row>
    <row r="10" spans="1:13">
      <c r="A10" s="201" t="s">
        <v>544</v>
      </c>
      <c r="B10" s="200">
        <v>340</v>
      </c>
    </row>
    <row r="11" spans="1:13" ht="16.5">
      <c r="A11" s="201" t="s">
        <v>563</v>
      </c>
      <c r="B11" s="200">
        <v>339</v>
      </c>
    </row>
    <row r="12" spans="1:13">
      <c r="A12" s="201" t="s">
        <v>83</v>
      </c>
      <c r="B12" s="202"/>
    </row>
    <row r="14" spans="1:13" ht="16.5">
      <c r="A14" s="201" t="s">
        <v>562</v>
      </c>
      <c r="B14" s="200" t="s">
        <v>83</v>
      </c>
    </row>
    <row r="15" spans="1:13" ht="24.75">
      <c r="A15" s="201" t="s">
        <v>548</v>
      </c>
      <c r="B15" s="202">
        <v>10878</v>
      </c>
    </row>
    <row r="16" spans="1:13">
      <c r="A16" s="201" t="s">
        <v>545</v>
      </c>
      <c r="B16" s="202">
        <v>8086</v>
      </c>
    </row>
    <row r="17" spans="1:11" ht="16.5">
      <c r="A17" s="201" t="s">
        <v>547</v>
      </c>
      <c r="B17" s="202">
        <v>4937</v>
      </c>
    </row>
    <row r="18" spans="1:11" ht="16.5">
      <c r="A18" s="201" t="s">
        <v>546</v>
      </c>
      <c r="B18" s="200">
        <v>369</v>
      </c>
    </row>
    <row r="19" spans="1:11" ht="16.5">
      <c r="A19" s="201" t="s">
        <v>549</v>
      </c>
      <c r="B19" s="200">
        <v>96</v>
      </c>
    </row>
    <row r="20" spans="1:11">
      <c r="A20" s="201" t="s">
        <v>83</v>
      </c>
      <c r="B20" s="202"/>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3" t="s">
        <v>97</v>
      </c>
      <c r="E32" s="274">
        <v>15520</v>
      </c>
      <c r="J32" s="273" t="s">
        <v>97</v>
      </c>
      <c r="K32" s="274">
        <v>24366</v>
      </c>
    </row>
    <row r="33" spans="1:1">
      <c r="A33" s="121"/>
    </row>
    <row r="34" spans="1:1" ht="6" customHeight="1">
      <c r="A34" s="121"/>
    </row>
    <row r="35" spans="1:1" s="281" customFormat="1" ht="9.75" customHeight="1">
      <c r="A35" s="173" t="s">
        <v>567</v>
      </c>
    </row>
    <row r="36" spans="1:1" s="281" customFormat="1" ht="9.75" customHeight="1">
      <c r="A36" s="173" t="s">
        <v>556</v>
      </c>
    </row>
    <row r="37" spans="1:1" s="281" customFormat="1" ht="9.75" customHeight="1">
      <c r="A37" s="173" t="s">
        <v>96</v>
      </c>
    </row>
    <row r="38" spans="1:1" s="281"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35E2D-351C-41CF-82F7-B9D54FB91CAE}">
  <dimension ref="A1:Q49"/>
  <sheetViews>
    <sheetView view="pageBreakPreview" topLeftCell="A6" zoomScale="85" zoomScaleNormal="100" zoomScaleSheetLayoutView="85" workbookViewId="0">
      <selection activeCell="H54" sqref="H54"/>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704"/>
      <c r="B2" s="704"/>
      <c r="C2" s="704"/>
      <c r="D2" s="704"/>
      <c r="E2" s="704"/>
      <c r="F2" s="704"/>
      <c r="G2" s="704"/>
      <c r="H2" s="704"/>
      <c r="I2" s="704"/>
      <c r="J2" s="704"/>
      <c r="K2" s="704"/>
      <c r="L2" s="704"/>
      <c r="M2" s="704"/>
      <c r="N2" s="704"/>
      <c r="O2" s="704"/>
      <c r="P2" s="704"/>
      <c r="Q2" s="704"/>
    </row>
    <row r="3" spans="1:17" ht="35.1" customHeight="1">
      <c r="A3" s="704" t="s">
        <v>575</v>
      </c>
      <c r="B3" s="704"/>
      <c r="C3" s="704"/>
      <c r="D3" s="704"/>
      <c r="E3" s="704"/>
      <c r="F3" s="704"/>
      <c r="G3" s="704"/>
      <c r="H3" s="704"/>
      <c r="I3" s="704"/>
      <c r="J3" s="704"/>
      <c r="K3" s="704"/>
      <c r="L3" s="704"/>
      <c r="M3" s="704"/>
      <c r="N3" s="704"/>
      <c r="O3" s="704"/>
      <c r="P3" s="704"/>
      <c r="Q3" s="704"/>
    </row>
    <row r="4" spans="1:17" ht="24.95" customHeight="1">
      <c r="A4" s="704" t="str">
        <f>UPPER(CONCATENATE("Noviembre 2023"))</f>
        <v>NOVIEMBRE 2023</v>
      </c>
      <c r="B4" s="704"/>
      <c r="C4" s="704"/>
      <c r="D4" s="704"/>
      <c r="E4" s="704"/>
      <c r="F4" s="704"/>
      <c r="G4" s="704"/>
      <c r="H4" s="704"/>
      <c r="I4" s="704"/>
      <c r="J4" s="704"/>
      <c r="K4" s="704"/>
      <c r="L4" s="704"/>
      <c r="M4" s="704"/>
      <c r="N4" s="704"/>
      <c r="O4" s="704"/>
      <c r="P4" s="704"/>
      <c r="Q4" s="704"/>
    </row>
    <row r="5" spans="1:17">
      <c r="A5" s="136"/>
      <c r="B5" s="128"/>
      <c r="C5" s="128"/>
      <c r="D5" s="128"/>
      <c r="E5" s="128"/>
      <c r="F5" s="128"/>
      <c r="G5" s="128"/>
      <c r="H5" s="128"/>
      <c r="I5" s="128"/>
      <c r="J5" s="128"/>
      <c r="K5" s="128"/>
      <c r="L5" s="128"/>
      <c r="M5" s="128"/>
      <c r="N5" s="128"/>
      <c r="O5" s="128"/>
      <c r="P5" s="128"/>
      <c r="Q5" s="128"/>
    </row>
    <row r="6" spans="1:17" ht="45" customHeight="1">
      <c r="A6" s="699" t="s">
        <v>538</v>
      </c>
      <c r="B6" s="275"/>
      <c r="C6" s="699" t="s">
        <v>571</v>
      </c>
      <c r="D6" s="699"/>
      <c r="E6" s="699"/>
      <c r="F6" s="699"/>
      <c r="G6" s="699"/>
      <c r="H6" s="699"/>
      <c r="I6" s="275"/>
      <c r="J6" s="699" t="s">
        <v>572</v>
      </c>
      <c r="K6" s="699"/>
      <c r="L6" s="699"/>
      <c r="M6" s="699"/>
      <c r="N6" s="699"/>
      <c r="O6" s="699"/>
      <c r="P6" s="275"/>
      <c r="Q6" s="699" t="s">
        <v>103</v>
      </c>
    </row>
    <row r="7" spans="1:17" ht="51.75" customHeight="1">
      <c r="A7" s="699"/>
      <c r="B7" s="275"/>
      <c r="C7" s="416" t="s">
        <v>541</v>
      </c>
      <c r="D7" s="416" t="s">
        <v>542</v>
      </c>
      <c r="E7" s="416" t="s">
        <v>543</v>
      </c>
      <c r="F7" s="416" t="s">
        <v>570</v>
      </c>
      <c r="G7" s="416" t="s">
        <v>544</v>
      </c>
      <c r="H7" s="416" t="s">
        <v>107</v>
      </c>
      <c r="I7" s="275"/>
      <c r="J7" s="416" t="s">
        <v>545</v>
      </c>
      <c r="K7" s="416" t="s">
        <v>546</v>
      </c>
      <c r="L7" s="416" t="s">
        <v>547</v>
      </c>
      <c r="M7" s="416" t="s">
        <v>548</v>
      </c>
      <c r="N7" s="416" t="s">
        <v>549</v>
      </c>
      <c r="O7" s="416" t="s">
        <v>107</v>
      </c>
      <c r="P7" s="275"/>
      <c r="Q7" s="699"/>
    </row>
    <row r="8" spans="1:17" ht="8.1" customHeight="1">
      <c r="A8" s="418"/>
      <c r="B8" s="275"/>
      <c r="C8" s="419"/>
      <c r="D8" s="419"/>
      <c r="E8" s="419"/>
      <c r="F8" s="419"/>
      <c r="G8" s="419"/>
      <c r="H8" s="419"/>
      <c r="I8" s="275"/>
      <c r="J8" s="419"/>
      <c r="K8" s="419"/>
      <c r="L8" s="419"/>
      <c r="M8" s="419"/>
      <c r="N8" s="419"/>
      <c r="O8" s="419"/>
      <c r="P8" s="275"/>
      <c r="Q8" s="419"/>
    </row>
    <row r="9" spans="1:17" ht="18" customHeight="1">
      <c r="A9" s="286" t="s">
        <v>108</v>
      </c>
      <c r="B9" s="283"/>
      <c r="C9" s="287"/>
      <c r="D9" s="287"/>
      <c r="E9" s="287"/>
      <c r="F9" s="287"/>
      <c r="G9" s="287"/>
      <c r="H9" s="288">
        <v>0</v>
      </c>
      <c r="I9" s="289"/>
      <c r="J9" s="287"/>
      <c r="K9" s="287"/>
      <c r="L9" s="287"/>
      <c r="M9" s="287"/>
      <c r="N9" s="287"/>
      <c r="O9" s="288">
        <v>0</v>
      </c>
      <c r="P9" s="289"/>
      <c r="Q9" s="288">
        <v>0</v>
      </c>
    </row>
    <row r="10" spans="1:17" ht="18" customHeight="1">
      <c r="A10" s="286" t="s">
        <v>109</v>
      </c>
      <c r="B10" s="283"/>
      <c r="C10" s="287">
        <v>3</v>
      </c>
      <c r="D10" s="287">
        <v>4</v>
      </c>
      <c r="E10" s="287">
        <v>2</v>
      </c>
      <c r="F10" s="287"/>
      <c r="G10" s="287"/>
      <c r="H10" s="288">
        <v>9</v>
      </c>
      <c r="I10" s="289"/>
      <c r="J10" s="287">
        <v>27</v>
      </c>
      <c r="K10" s="287"/>
      <c r="L10" s="287">
        <v>3</v>
      </c>
      <c r="M10" s="287">
        <v>6</v>
      </c>
      <c r="N10" s="287"/>
      <c r="O10" s="288">
        <v>36</v>
      </c>
      <c r="P10" s="289"/>
      <c r="Q10" s="288">
        <v>45</v>
      </c>
    </row>
    <row r="11" spans="1:17" ht="18" customHeight="1">
      <c r="A11" s="286" t="s">
        <v>110</v>
      </c>
      <c r="B11" s="283"/>
      <c r="C11" s="287"/>
      <c r="D11" s="287"/>
      <c r="E11" s="287"/>
      <c r="F11" s="287"/>
      <c r="G11" s="287"/>
      <c r="H11" s="288">
        <v>0</v>
      </c>
      <c r="I11" s="289"/>
      <c r="J11" s="287">
        <v>1</v>
      </c>
      <c r="K11" s="287"/>
      <c r="L11" s="287"/>
      <c r="M11" s="287"/>
      <c r="N11" s="287"/>
      <c r="O11" s="288">
        <v>1</v>
      </c>
      <c r="P11" s="289"/>
      <c r="Q11" s="288">
        <v>1</v>
      </c>
    </row>
    <row r="12" spans="1:17" ht="18" customHeight="1">
      <c r="A12" s="286" t="s">
        <v>111</v>
      </c>
      <c r="B12" s="283"/>
      <c r="C12" s="287"/>
      <c r="D12" s="287"/>
      <c r="E12" s="287"/>
      <c r="F12" s="287"/>
      <c r="G12" s="287"/>
      <c r="H12" s="288">
        <v>0</v>
      </c>
      <c r="I12" s="289"/>
      <c r="J12" s="287">
        <v>1</v>
      </c>
      <c r="K12" s="287"/>
      <c r="L12" s="287"/>
      <c r="M12" s="287"/>
      <c r="N12" s="287"/>
      <c r="O12" s="288">
        <v>1</v>
      </c>
      <c r="P12" s="289"/>
      <c r="Q12" s="288">
        <v>1</v>
      </c>
    </row>
    <row r="13" spans="1:17" ht="18" customHeight="1">
      <c r="A13" s="286" t="s">
        <v>114</v>
      </c>
      <c r="B13" s="283"/>
      <c r="C13" s="287"/>
      <c r="D13" s="287">
        <v>1</v>
      </c>
      <c r="E13" s="287"/>
      <c r="F13" s="287"/>
      <c r="G13" s="287"/>
      <c r="H13" s="288">
        <v>1</v>
      </c>
      <c r="I13" s="289"/>
      <c r="J13" s="287">
        <v>7</v>
      </c>
      <c r="K13" s="287"/>
      <c r="L13" s="287"/>
      <c r="M13" s="287"/>
      <c r="N13" s="287"/>
      <c r="O13" s="288">
        <v>7</v>
      </c>
      <c r="P13" s="289"/>
      <c r="Q13" s="288">
        <v>8</v>
      </c>
    </row>
    <row r="14" spans="1:17" ht="18" customHeight="1">
      <c r="A14" s="286" t="s">
        <v>115</v>
      </c>
      <c r="B14" s="283"/>
      <c r="C14" s="287">
        <v>1</v>
      </c>
      <c r="D14" s="287">
        <v>3</v>
      </c>
      <c r="E14" s="287"/>
      <c r="F14" s="287"/>
      <c r="G14" s="287"/>
      <c r="H14" s="288">
        <v>4</v>
      </c>
      <c r="I14" s="289"/>
      <c r="J14" s="287">
        <v>16</v>
      </c>
      <c r="K14" s="287"/>
      <c r="L14" s="287">
        <v>2</v>
      </c>
      <c r="M14" s="287">
        <v>2</v>
      </c>
      <c r="N14" s="287"/>
      <c r="O14" s="288">
        <v>20</v>
      </c>
      <c r="P14" s="289"/>
      <c r="Q14" s="288">
        <v>24</v>
      </c>
    </row>
    <row r="15" spans="1:17" ht="18" customHeight="1">
      <c r="A15" s="286" t="s">
        <v>116</v>
      </c>
      <c r="B15" s="283"/>
      <c r="C15" s="287">
        <v>1</v>
      </c>
      <c r="D15" s="287">
        <v>3</v>
      </c>
      <c r="E15" s="287">
        <v>2</v>
      </c>
      <c r="F15" s="287"/>
      <c r="G15" s="287"/>
      <c r="H15" s="288">
        <v>6</v>
      </c>
      <c r="I15" s="289"/>
      <c r="J15" s="287">
        <v>32</v>
      </c>
      <c r="K15" s="287"/>
      <c r="L15" s="287"/>
      <c r="M15" s="287"/>
      <c r="N15" s="287"/>
      <c r="O15" s="288">
        <v>32</v>
      </c>
      <c r="P15" s="289"/>
      <c r="Q15" s="288">
        <v>38</v>
      </c>
    </row>
    <row r="16" spans="1:17" ht="18" customHeight="1">
      <c r="A16" s="286" t="s">
        <v>112</v>
      </c>
      <c r="B16" s="283"/>
      <c r="C16" s="287"/>
      <c r="D16" s="287">
        <v>1</v>
      </c>
      <c r="E16" s="287"/>
      <c r="F16" s="287"/>
      <c r="G16" s="287"/>
      <c r="H16" s="288">
        <v>1</v>
      </c>
      <c r="I16" s="289"/>
      <c r="J16" s="287">
        <v>1</v>
      </c>
      <c r="K16" s="287"/>
      <c r="L16" s="287"/>
      <c r="M16" s="287"/>
      <c r="N16" s="287"/>
      <c r="O16" s="288">
        <v>1</v>
      </c>
      <c r="P16" s="289"/>
      <c r="Q16" s="288">
        <v>2</v>
      </c>
    </row>
    <row r="17" spans="1:17" ht="18" customHeight="1">
      <c r="A17" s="286" t="s">
        <v>113</v>
      </c>
      <c r="B17" s="283"/>
      <c r="C17" s="287"/>
      <c r="D17" s="287"/>
      <c r="E17" s="287"/>
      <c r="F17" s="287"/>
      <c r="G17" s="287"/>
      <c r="H17" s="288">
        <v>0</v>
      </c>
      <c r="I17" s="289"/>
      <c r="J17" s="287">
        <v>1</v>
      </c>
      <c r="K17" s="287"/>
      <c r="L17" s="287"/>
      <c r="M17" s="287"/>
      <c r="N17" s="287"/>
      <c r="O17" s="288">
        <v>1</v>
      </c>
      <c r="P17" s="289"/>
      <c r="Q17" s="288">
        <v>1</v>
      </c>
    </row>
    <row r="18" spans="1:17" ht="18" customHeight="1">
      <c r="A18" s="286" t="s">
        <v>117</v>
      </c>
      <c r="B18" s="283"/>
      <c r="C18" s="287"/>
      <c r="D18" s="287">
        <v>1</v>
      </c>
      <c r="E18" s="287"/>
      <c r="F18" s="287"/>
      <c r="G18" s="287"/>
      <c r="H18" s="288">
        <v>1</v>
      </c>
      <c r="I18" s="289"/>
      <c r="J18" s="287"/>
      <c r="K18" s="287"/>
      <c r="L18" s="287"/>
      <c r="M18" s="287"/>
      <c r="N18" s="287"/>
      <c r="O18" s="288">
        <v>0</v>
      </c>
      <c r="P18" s="289"/>
      <c r="Q18" s="288">
        <v>1</v>
      </c>
    </row>
    <row r="19" spans="1:17" ht="18" customHeight="1">
      <c r="A19" s="286" t="s">
        <v>122</v>
      </c>
      <c r="B19" s="283"/>
      <c r="C19" s="287"/>
      <c r="D19" s="287">
        <v>1</v>
      </c>
      <c r="E19" s="287"/>
      <c r="F19" s="287"/>
      <c r="G19" s="287"/>
      <c r="H19" s="288">
        <v>1</v>
      </c>
      <c r="I19" s="289"/>
      <c r="J19" s="287">
        <v>11</v>
      </c>
      <c r="K19" s="287"/>
      <c r="L19" s="287">
        <v>1</v>
      </c>
      <c r="M19" s="287"/>
      <c r="N19" s="287"/>
      <c r="O19" s="288">
        <v>12</v>
      </c>
      <c r="P19" s="289"/>
      <c r="Q19" s="288">
        <v>13</v>
      </c>
    </row>
    <row r="20" spans="1:17" ht="18" customHeight="1">
      <c r="A20" s="286" t="s">
        <v>118</v>
      </c>
      <c r="B20" s="283"/>
      <c r="C20" s="287"/>
      <c r="D20" s="287"/>
      <c r="E20" s="287"/>
      <c r="F20" s="287"/>
      <c r="G20" s="287"/>
      <c r="H20" s="288">
        <v>0</v>
      </c>
      <c r="I20" s="289"/>
      <c r="J20" s="287">
        <v>2</v>
      </c>
      <c r="K20" s="287"/>
      <c r="L20" s="287"/>
      <c r="M20" s="287">
        <v>1</v>
      </c>
      <c r="N20" s="287">
        <v>1</v>
      </c>
      <c r="O20" s="288">
        <v>4</v>
      </c>
      <c r="P20" s="289"/>
      <c r="Q20" s="288">
        <v>4</v>
      </c>
    </row>
    <row r="21" spans="1:17" ht="18" customHeight="1">
      <c r="A21" s="286" t="s">
        <v>119</v>
      </c>
      <c r="B21" s="283"/>
      <c r="C21" s="287"/>
      <c r="D21" s="287"/>
      <c r="E21" s="287"/>
      <c r="F21" s="287"/>
      <c r="G21" s="287"/>
      <c r="H21" s="288">
        <v>0</v>
      </c>
      <c r="I21" s="289"/>
      <c r="J21" s="287">
        <v>1</v>
      </c>
      <c r="K21" s="287"/>
      <c r="L21" s="287"/>
      <c r="M21" s="287"/>
      <c r="N21" s="287"/>
      <c r="O21" s="288">
        <v>1</v>
      </c>
      <c r="P21" s="289"/>
      <c r="Q21" s="288">
        <v>1</v>
      </c>
    </row>
    <row r="22" spans="1:17" ht="18" customHeight="1">
      <c r="A22" s="286" t="s">
        <v>120</v>
      </c>
      <c r="B22" s="283"/>
      <c r="C22" s="287"/>
      <c r="D22" s="287"/>
      <c r="E22" s="287"/>
      <c r="F22" s="287"/>
      <c r="G22" s="287"/>
      <c r="H22" s="288">
        <v>0</v>
      </c>
      <c r="I22" s="289"/>
      <c r="J22" s="287">
        <v>9</v>
      </c>
      <c r="K22" s="287"/>
      <c r="L22" s="287"/>
      <c r="M22" s="287"/>
      <c r="N22" s="287"/>
      <c r="O22" s="288">
        <v>9</v>
      </c>
      <c r="P22" s="289"/>
      <c r="Q22" s="288">
        <v>9</v>
      </c>
    </row>
    <row r="23" spans="1:17" ht="18" customHeight="1">
      <c r="A23" s="286" t="s">
        <v>121</v>
      </c>
      <c r="B23" s="283"/>
      <c r="C23" s="287"/>
      <c r="D23" s="287">
        <v>1</v>
      </c>
      <c r="E23" s="287"/>
      <c r="F23" s="287"/>
      <c r="G23" s="287"/>
      <c r="H23" s="288">
        <v>1</v>
      </c>
      <c r="I23" s="289"/>
      <c r="J23" s="287"/>
      <c r="K23" s="287"/>
      <c r="L23" s="287"/>
      <c r="M23" s="287"/>
      <c r="N23" s="287"/>
      <c r="O23" s="288">
        <v>0</v>
      </c>
      <c r="P23" s="289"/>
      <c r="Q23" s="288">
        <v>1</v>
      </c>
    </row>
    <row r="24" spans="1:17" ht="18" customHeight="1">
      <c r="A24" s="286" t="s">
        <v>123</v>
      </c>
      <c r="B24" s="283"/>
      <c r="C24" s="287"/>
      <c r="D24" s="287">
        <v>1</v>
      </c>
      <c r="E24" s="287">
        <v>1</v>
      </c>
      <c r="F24" s="287"/>
      <c r="G24" s="287"/>
      <c r="H24" s="288">
        <v>2</v>
      </c>
      <c r="I24" s="289"/>
      <c r="J24" s="287">
        <v>10</v>
      </c>
      <c r="K24" s="287"/>
      <c r="L24" s="287"/>
      <c r="M24" s="287">
        <v>5</v>
      </c>
      <c r="N24" s="287">
        <v>1</v>
      </c>
      <c r="O24" s="288">
        <v>16</v>
      </c>
      <c r="P24" s="289"/>
      <c r="Q24" s="288">
        <v>18</v>
      </c>
    </row>
    <row r="25" spans="1:17" ht="18" customHeight="1">
      <c r="A25" s="286" t="s">
        <v>124</v>
      </c>
      <c r="B25" s="283"/>
      <c r="C25" s="287"/>
      <c r="D25" s="287"/>
      <c r="E25" s="287"/>
      <c r="F25" s="287"/>
      <c r="G25" s="287"/>
      <c r="H25" s="288">
        <v>0</v>
      </c>
      <c r="I25" s="289"/>
      <c r="J25" s="287">
        <v>5</v>
      </c>
      <c r="K25" s="287"/>
      <c r="L25" s="287"/>
      <c r="M25" s="287"/>
      <c r="N25" s="287"/>
      <c r="O25" s="288">
        <v>5</v>
      </c>
      <c r="P25" s="289"/>
      <c r="Q25" s="288">
        <v>5</v>
      </c>
    </row>
    <row r="26" spans="1:17" ht="18" customHeight="1">
      <c r="A26" s="286" t="s">
        <v>125</v>
      </c>
      <c r="B26" s="283"/>
      <c r="C26" s="287"/>
      <c r="D26" s="287">
        <v>1</v>
      </c>
      <c r="E26" s="287"/>
      <c r="F26" s="287"/>
      <c r="G26" s="287"/>
      <c r="H26" s="288">
        <v>1</v>
      </c>
      <c r="I26" s="289"/>
      <c r="J26" s="287"/>
      <c r="K26" s="287"/>
      <c r="L26" s="287"/>
      <c r="M26" s="287"/>
      <c r="N26" s="287"/>
      <c r="O26" s="288">
        <v>0</v>
      </c>
      <c r="P26" s="289"/>
      <c r="Q26" s="288">
        <v>1</v>
      </c>
    </row>
    <row r="27" spans="1:17" ht="18" customHeight="1">
      <c r="A27" s="286" t="s">
        <v>126</v>
      </c>
      <c r="B27" s="283"/>
      <c r="C27" s="287">
        <v>7</v>
      </c>
      <c r="D27" s="287">
        <v>2</v>
      </c>
      <c r="E27" s="287">
        <v>5</v>
      </c>
      <c r="F27" s="287"/>
      <c r="G27" s="287"/>
      <c r="H27" s="288">
        <v>14</v>
      </c>
      <c r="I27" s="289"/>
      <c r="J27" s="287">
        <v>7</v>
      </c>
      <c r="K27" s="287"/>
      <c r="L27" s="287"/>
      <c r="M27" s="287">
        <v>1</v>
      </c>
      <c r="N27" s="287"/>
      <c r="O27" s="288">
        <v>8</v>
      </c>
      <c r="P27" s="289"/>
      <c r="Q27" s="288">
        <v>22</v>
      </c>
    </row>
    <row r="28" spans="1:17" ht="18" customHeight="1">
      <c r="A28" s="286" t="s">
        <v>127</v>
      </c>
      <c r="B28" s="283"/>
      <c r="C28" s="287">
        <v>1</v>
      </c>
      <c r="D28" s="287"/>
      <c r="E28" s="287"/>
      <c r="F28" s="287"/>
      <c r="G28" s="287"/>
      <c r="H28" s="288">
        <v>1</v>
      </c>
      <c r="I28" s="289"/>
      <c r="J28" s="287">
        <v>3</v>
      </c>
      <c r="K28" s="287"/>
      <c r="L28" s="287">
        <v>4</v>
      </c>
      <c r="M28" s="287">
        <v>4</v>
      </c>
      <c r="N28" s="287"/>
      <c r="O28" s="288">
        <v>11</v>
      </c>
      <c r="P28" s="289"/>
      <c r="Q28" s="288">
        <v>12</v>
      </c>
    </row>
    <row r="29" spans="1:17" ht="18" customHeight="1">
      <c r="A29" s="286" t="s">
        <v>128</v>
      </c>
      <c r="B29" s="283"/>
      <c r="C29" s="287"/>
      <c r="D29" s="287"/>
      <c r="E29" s="287"/>
      <c r="F29" s="287"/>
      <c r="G29" s="287"/>
      <c r="H29" s="288">
        <v>0</v>
      </c>
      <c r="I29" s="289"/>
      <c r="J29" s="287">
        <v>10</v>
      </c>
      <c r="K29" s="287"/>
      <c r="L29" s="287"/>
      <c r="M29" s="287"/>
      <c r="N29" s="287"/>
      <c r="O29" s="288">
        <v>10</v>
      </c>
      <c r="P29" s="289"/>
      <c r="Q29" s="288">
        <v>10</v>
      </c>
    </row>
    <row r="30" spans="1:17" ht="18" customHeight="1">
      <c r="A30" s="286" t="s">
        <v>129</v>
      </c>
      <c r="B30" s="283"/>
      <c r="C30" s="287"/>
      <c r="D30" s="287"/>
      <c r="E30" s="287"/>
      <c r="F30" s="287"/>
      <c r="G30" s="287"/>
      <c r="H30" s="288">
        <v>0</v>
      </c>
      <c r="I30" s="289"/>
      <c r="J30" s="287">
        <v>8</v>
      </c>
      <c r="K30" s="287"/>
      <c r="L30" s="287"/>
      <c r="M30" s="287"/>
      <c r="N30" s="287"/>
      <c r="O30" s="288">
        <v>8</v>
      </c>
      <c r="P30" s="289"/>
      <c r="Q30" s="288">
        <v>8</v>
      </c>
    </row>
    <row r="31" spans="1:17" ht="18" customHeight="1">
      <c r="A31" s="286" t="s">
        <v>130</v>
      </c>
      <c r="B31" s="283"/>
      <c r="C31" s="287"/>
      <c r="D31" s="287"/>
      <c r="E31" s="287"/>
      <c r="F31" s="287"/>
      <c r="G31" s="287"/>
      <c r="H31" s="288">
        <v>0</v>
      </c>
      <c r="I31" s="289"/>
      <c r="J31" s="287">
        <v>1</v>
      </c>
      <c r="K31" s="287"/>
      <c r="L31" s="287"/>
      <c r="M31" s="287"/>
      <c r="N31" s="287"/>
      <c r="O31" s="288">
        <v>1</v>
      </c>
      <c r="P31" s="289"/>
      <c r="Q31" s="288">
        <v>1</v>
      </c>
    </row>
    <row r="32" spans="1:17" ht="18" customHeight="1">
      <c r="A32" s="286" t="s">
        <v>131</v>
      </c>
      <c r="B32" s="283"/>
      <c r="C32" s="287"/>
      <c r="D32" s="287"/>
      <c r="E32" s="287"/>
      <c r="F32" s="287"/>
      <c r="G32" s="287"/>
      <c r="H32" s="288">
        <v>0</v>
      </c>
      <c r="I32" s="289"/>
      <c r="J32" s="287"/>
      <c r="K32" s="287"/>
      <c r="L32" s="287"/>
      <c r="M32" s="287"/>
      <c r="N32" s="287"/>
      <c r="O32" s="288">
        <v>0</v>
      </c>
      <c r="P32" s="289"/>
      <c r="Q32" s="288">
        <v>0</v>
      </c>
    </row>
    <row r="33" spans="1:17" ht="18" customHeight="1">
      <c r="A33" s="286" t="s">
        <v>132</v>
      </c>
      <c r="B33" s="283"/>
      <c r="C33" s="287"/>
      <c r="D33" s="287"/>
      <c r="E33" s="287"/>
      <c r="F33" s="287"/>
      <c r="G33" s="287"/>
      <c r="H33" s="288">
        <v>0</v>
      </c>
      <c r="I33" s="289"/>
      <c r="J33" s="287">
        <v>6</v>
      </c>
      <c r="K33" s="287"/>
      <c r="L33" s="287"/>
      <c r="M33" s="287"/>
      <c r="N33" s="287"/>
      <c r="O33" s="288">
        <v>6</v>
      </c>
      <c r="P33" s="289"/>
      <c r="Q33" s="288">
        <v>6</v>
      </c>
    </row>
    <row r="34" spans="1:17" ht="18" customHeight="1">
      <c r="A34" s="286" t="s">
        <v>133</v>
      </c>
      <c r="B34" s="283"/>
      <c r="C34" s="287"/>
      <c r="D34" s="287">
        <v>4</v>
      </c>
      <c r="E34" s="287"/>
      <c r="F34" s="287"/>
      <c r="G34" s="287"/>
      <c r="H34" s="288">
        <v>4</v>
      </c>
      <c r="I34" s="289"/>
      <c r="J34" s="287">
        <v>11</v>
      </c>
      <c r="K34" s="287"/>
      <c r="L34" s="287">
        <v>2</v>
      </c>
      <c r="M34" s="287">
        <v>4</v>
      </c>
      <c r="N34" s="287"/>
      <c r="O34" s="288">
        <v>17</v>
      </c>
      <c r="P34" s="289"/>
      <c r="Q34" s="288">
        <v>21</v>
      </c>
    </row>
    <row r="35" spans="1:17" ht="18" customHeight="1">
      <c r="A35" s="286" t="s">
        <v>134</v>
      </c>
      <c r="B35" s="283"/>
      <c r="C35" s="287"/>
      <c r="D35" s="287"/>
      <c r="E35" s="287"/>
      <c r="F35" s="287"/>
      <c r="G35" s="287"/>
      <c r="H35" s="288">
        <v>0</v>
      </c>
      <c r="I35" s="289"/>
      <c r="J35" s="287">
        <v>7</v>
      </c>
      <c r="K35" s="287"/>
      <c r="L35" s="287"/>
      <c r="M35" s="287"/>
      <c r="N35" s="287"/>
      <c r="O35" s="288">
        <v>7</v>
      </c>
      <c r="P35" s="289"/>
      <c r="Q35" s="288">
        <v>7</v>
      </c>
    </row>
    <row r="36" spans="1:17" ht="18" customHeight="1">
      <c r="A36" s="286" t="s">
        <v>135</v>
      </c>
      <c r="B36" s="283"/>
      <c r="C36" s="287"/>
      <c r="D36" s="287"/>
      <c r="E36" s="287">
        <v>1</v>
      </c>
      <c r="F36" s="287"/>
      <c r="G36" s="287"/>
      <c r="H36" s="288">
        <v>1</v>
      </c>
      <c r="I36" s="289"/>
      <c r="J36" s="287"/>
      <c r="K36" s="287"/>
      <c r="L36" s="287"/>
      <c r="M36" s="287"/>
      <c r="N36" s="287"/>
      <c r="O36" s="288">
        <v>0</v>
      </c>
      <c r="P36" s="289"/>
      <c r="Q36" s="288">
        <v>1</v>
      </c>
    </row>
    <row r="37" spans="1:17" ht="18" customHeight="1">
      <c r="A37" s="286" t="s">
        <v>136</v>
      </c>
      <c r="B37" s="283"/>
      <c r="C37" s="287"/>
      <c r="D37" s="287"/>
      <c r="E37" s="287"/>
      <c r="F37" s="287"/>
      <c r="G37" s="287"/>
      <c r="H37" s="288">
        <v>0</v>
      </c>
      <c r="I37" s="289"/>
      <c r="J37" s="287">
        <v>2</v>
      </c>
      <c r="K37" s="287"/>
      <c r="L37" s="287"/>
      <c r="M37" s="287"/>
      <c r="N37" s="287"/>
      <c r="O37" s="288">
        <v>2</v>
      </c>
      <c r="P37" s="289"/>
      <c r="Q37" s="288">
        <v>2</v>
      </c>
    </row>
    <row r="38" spans="1:17" ht="18" customHeight="1">
      <c r="A38" s="286" t="s">
        <v>137</v>
      </c>
      <c r="B38" s="283"/>
      <c r="C38" s="287"/>
      <c r="D38" s="287"/>
      <c r="E38" s="287"/>
      <c r="F38" s="287"/>
      <c r="G38" s="287"/>
      <c r="H38" s="288">
        <v>0</v>
      </c>
      <c r="I38" s="289"/>
      <c r="J38" s="287">
        <v>9</v>
      </c>
      <c r="K38" s="287"/>
      <c r="L38" s="287"/>
      <c r="M38" s="287"/>
      <c r="N38" s="287"/>
      <c r="O38" s="288">
        <v>9</v>
      </c>
      <c r="P38" s="289"/>
      <c r="Q38" s="288">
        <v>9</v>
      </c>
    </row>
    <row r="39" spans="1:17" ht="18" customHeight="1">
      <c r="A39" s="286" t="s">
        <v>138</v>
      </c>
      <c r="B39" s="283"/>
      <c r="C39" s="287"/>
      <c r="D39" s="287"/>
      <c r="E39" s="287"/>
      <c r="F39" s="287"/>
      <c r="G39" s="287"/>
      <c r="H39" s="288">
        <v>0</v>
      </c>
      <c r="I39" s="289"/>
      <c r="J39" s="287">
        <v>2</v>
      </c>
      <c r="K39" s="287"/>
      <c r="L39" s="287"/>
      <c r="M39" s="287"/>
      <c r="N39" s="287"/>
      <c r="O39" s="288">
        <v>2</v>
      </c>
      <c r="P39" s="289"/>
      <c r="Q39" s="288">
        <v>2</v>
      </c>
    </row>
    <row r="40" spans="1:17" ht="18" customHeight="1">
      <c r="A40" s="286" t="s">
        <v>139</v>
      </c>
      <c r="B40" s="283"/>
      <c r="C40" s="287"/>
      <c r="D40" s="287"/>
      <c r="E40" s="287"/>
      <c r="F40" s="287"/>
      <c r="G40" s="287"/>
      <c r="H40" s="288">
        <v>0</v>
      </c>
      <c r="I40" s="289"/>
      <c r="J40" s="287"/>
      <c r="K40" s="287"/>
      <c r="L40" s="287"/>
      <c r="M40" s="287"/>
      <c r="N40" s="287"/>
      <c r="O40" s="288">
        <v>0</v>
      </c>
      <c r="P40" s="289"/>
      <c r="Q40" s="288">
        <v>0</v>
      </c>
    </row>
    <row r="41" spans="1:17" ht="8.1" customHeight="1">
      <c r="A41" s="284"/>
      <c r="B41" s="275"/>
      <c r="C41" s="285"/>
      <c r="D41" s="285"/>
      <c r="E41" s="285"/>
      <c r="F41" s="285"/>
      <c r="G41" s="285"/>
      <c r="H41" s="285"/>
      <c r="I41" s="275"/>
      <c r="J41" s="285"/>
      <c r="K41" s="285"/>
      <c r="L41" s="285"/>
      <c r="M41" s="285"/>
      <c r="N41" s="285"/>
      <c r="O41" s="285"/>
      <c r="P41" s="275"/>
      <c r="Q41" s="285"/>
    </row>
    <row r="42" spans="1:17" ht="20.100000000000001" customHeight="1">
      <c r="A42" s="290" t="s">
        <v>83</v>
      </c>
      <c r="B42" s="291"/>
      <c r="C42" s="292">
        <v>13</v>
      </c>
      <c r="D42" s="292">
        <v>23</v>
      </c>
      <c r="E42" s="292">
        <v>11</v>
      </c>
      <c r="F42" s="292">
        <v>0</v>
      </c>
      <c r="G42" s="292">
        <v>0</v>
      </c>
      <c r="H42" s="292">
        <v>47</v>
      </c>
      <c r="I42" s="291"/>
      <c r="J42" s="292">
        <v>190</v>
      </c>
      <c r="K42" s="292">
        <v>0</v>
      </c>
      <c r="L42" s="292">
        <v>12</v>
      </c>
      <c r="M42" s="292">
        <v>23</v>
      </c>
      <c r="N42" s="292">
        <v>2</v>
      </c>
      <c r="O42" s="292">
        <v>227</v>
      </c>
      <c r="P42" s="291"/>
      <c r="Q42" s="292">
        <v>274</v>
      </c>
    </row>
    <row r="43" spans="1:17">
      <c r="A43" s="136"/>
      <c r="B43" s="128"/>
      <c r="C43" s="128"/>
      <c r="D43" s="128"/>
      <c r="E43" s="128"/>
      <c r="F43" s="128"/>
      <c r="G43" s="128"/>
      <c r="H43" s="128"/>
      <c r="I43" s="128"/>
      <c r="J43" s="128"/>
      <c r="K43" s="128"/>
      <c r="L43" s="128"/>
      <c r="M43" s="128"/>
      <c r="N43" s="128"/>
      <c r="O43" s="128"/>
      <c r="P43" s="128"/>
      <c r="Q43" s="128"/>
    </row>
    <row r="44" spans="1:17" s="208" customFormat="1" ht="12.95" customHeight="1">
      <c r="A44" s="282" t="s">
        <v>574</v>
      </c>
    </row>
    <row r="45" spans="1:17" s="208" customFormat="1" ht="12.95" customHeight="1">
      <c r="A45" s="282" t="s">
        <v>552</v>
      </c>
    </row>
    <row r="46" spans="1:17" s="208" customFormat="1" ht="12.95" customHeight="1">
      <c r="A46" s="282" t="s">
        <v>556</v>
      </c>
    </row>
    <row r="47" spans="1:17" s="208" customFormat="1" ht="12.95" customHeight="1">
      <c r="A47" s="282" t="s">
        <v>96</v>
      </c>
    </row>
    <row r="48" spans="1:17" s="208" customFormat="1" ht="12.95" customHeight="1">
      <c r="A48" s="282"/>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paperSize="9"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2108-B5E6-4D12-897F-2579A7C69A87}">
  <sheetPr>
    <pageSetUpPr fitToPage="1"/>
  </sheetPr>
  <dimension ref="A1:M39"/>
  <sheetViews>
    <sheetView view="pageBreakPreview" topLeftCell="A5" zoomScale="115" zoomScaleNormal="100" zoomScaleSheetLayoutView="115" workbookViewId="0">
      <selection activeCell="O24" sqref="O24"/>
    </sheetView>
  </sheetViews>
  <sheetFormatPr baseColWidth="10" defaultRowHeight="12.75"/>
  <cols>
    <col min="1" max="1" width="15.7109375" customWidth="1"/>
    <col min="2" max="2" width="3.140625" bestFit="1" customWidth="1"/>
    <col min="13" max="13" width="15.7109375" customWidth="1"/>
  </cols>
  <sheetData>
    <row r="1" spans="1:13">
      <c r="A1" s="128" t="s">
        <v>62</v>
      </c>
      <c r="B1" s="128"/>
      <c r="C1" s="128"/>
      <c r="D1" s="128"/>
      <c r="E1" s="128"/>
      <c r="F1" s="128"/>
      <c r="G1" s="128"/>
      <c r="H1" s="128"/>
      <c r="I1" s="128"/>
      <c r="J1" s="128"/>
      <c r="K1" s="128"/>
      <c r="L1" s="128"/>
      <c r="M1" s="128"/>
    </row>
    <row r="2" spans="1:13" ht="24.95" customHeight="1">
      <c r="A2" s="635" t="s">
        <v>575</v>
      </c>
      <c r="B2" s="635"/>
      <c r="C2" s="635"/>
      <c r="D2" s="635"/>
      <c r="E2" s="635"/>
      <c r="F2" s="635"/>
      <c r="G2" s="635"/>
      <c r="H2" s="635"/>
      <c r="I2" s="635"/>
      <c r="J2" s="635"/>
      <c r="K2" s="635"/>
      <c r="L2" s="635"/>
      <c r="M2" s="635"/>
    </row>
    <row r="3" spans="1:13" ht="18" customHeight="1">
      <c r="A3" s="635" t="str">
        <f>UPPER(CONCATENATE("Noviembre 2023"))</f>
        <v>NOVIEMBRE 2023</v>
      </c>
      <c r="B3" s="635"/>
      <c r="C3" s="635"/>
      <c r="D3" s="635"/>
      <c r="E3" s="635"/>
      <c r="F3" s="635"/>
      <c r="G3" s="635"/>
      <c r="H3" s="635"/>
      <c r="I3" s="635"/>
      <c r="J3" s="635"/>
      <c r="K3" s="635"/>
      <c r="L3" s="635"/>
      <c r="M3" s="635"/>
    </row>
    <row r="4" spans="1:13">
      <c r="A4" s="121"/>
    </row>
    <row r="5" spans="1:13" ht="33" customHeight="1">
      <c r="A5" s="201" t="s">
        <v>559</v>
      </c>
      <c r="B5" s="200" t="s">
        <v>83</v>
      </c>
      <c r="C5" s="702" t="s">
        <v>571</v>
      </c>
      <c r="D5" s="702"/>
      <c r="E5" s="702"/>
      <c r="J5" s="702" t="s">
        <v>572</v>
      </c>
      <c r="K5" s="702"/>
    </row>
    <row r="6" spans="1:13">
      <c r="A6" s="201" t="s">
        <v>542</v>
      </c>
      <c r="B6" s="200">
        <v>23</v>
      </c>
    </row>
    <row r="7" spans="1:13">
      <c r="A7" s="201" t="s">
        <v>541</v>
      </c>
      <c r="B7" s="200">
        <v>13</v>
      </c>
    </row>
    <row r="8" spans="1:13">
      <c r="A8" s="201" t="s">
        <v>543</v>
      </c>
      <c r="B8" s="200">
        <v>11</v>
      </c>
    </row>
    <row r="9" spans="1:13">
      <c r="A9" s="201" t="s">
        <v>560</v>
      </c>
      <c r="B9" s="200">
        <v>0</v>
      </c>
    </row>
    <row r="10" spans="1:13">
      <c r="A10" s="201" t="s">
        <v>544</v>
      </c>
      <c r="B10" s="200">
        <v>0</v>
      </c>
    </row>
    <row r="11" spans="1:13">
      <c r="A11" s="201" t="s">
        <v>83</v>
      </c>
      <c r="B11" s="200"/>
    </row>
    <row r="13" spans="1:13">
      <c r="A13" s="201" t="s">
        <v>562</v>
      </c>
      <c r="B13" s="200" t="s">
        <v>83</v>
      </c>
    </row>
    <row r="14" spans="1:13">
      <c r="A14" s="201" t="s">
        <v>545</v>
      </c>
      <c r="B14" s="200">
        <v>190</v>
      </c>
    </row>
    <row r="15" spans="1:13" ht="16.5">
      <c r="A15" s="201" t="s">
        <v>548</v>
      </c>
      <c r="B15" s="200">
        <v>23</v>
      </c>
    </row>
    <row r="16" spans="1:13">
      <c r="A16" s="201" t="s">
        <v>547</v>
      </c>
      <c r="B16" s="200">
        <v>12</v>
      </c>
    </row>
    <row r="17" spans="1:2">
      <c r="A17" s="201" t="s">
        <v>549</v>
      </c>
      <c r="B17" s="200">
        <v>2</v>
      </c>
    </row>
    <row r="18" spans="1:2">
      <c r="A18" s="201" t="s">
        <v>546</v>
      </c>
      <c r="B18" s="200">
        <v>0</v>
      </c>
    </row>
    <row r="19" spans="1:2">
      <c r="A19" s="201" t="s">
        <v>83</v>
      </c>
      <c r="B19" s="200"/>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73" t="s">
        <v>97</v>
      </c>
      <c r="E33" s="274">
        <v>47</v>
      </c>
      <c r="J33" s="273" t="s">
        <v>97</v>
      </c>
      <c r="K33" s="274">
        <v>227</v>
      </c>
    </row>
    <row r="34" spans="1:11">
      <c r="A34" s="121"/>
    </row>
    <row r="35" spans="1:11">
      <c r="A35" s="121"/>
    </row>
    <row r="36" spans="1:11">
      <c r="A36" s="121"/>
    </row>
    <row r="37" spans="1:11" s="128" customFormat="1" ht="12" customHeight="1">
      <c r="A37" s="173" t="s">
        <v>556</v>
      </c>
    </row>
    <row r="38" spans="1:11" s="128" customFormat="1" ht="12" customHeight="1">
      <c r="A38" s="173" t="s">
        <v>96</v>
      </c>
    </row>
    <row r="39" spans="1:11" s="128" customFormat="1" ht="12" customHeight="1">
      <c r="A39" s="205"/>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E82E2-6A22-4523-8500-FCE7D22D5A8A}">
  <sheetPr>
    <pageSetUpPr fitToPage="1"/>
  </sheetPr>
  <dimension ref="A1:AK53"/>
  <sheetViews>
    <sheetView view="pageBreakPreview" topLeftCell="A2" zoomScale="70" zoomScaleNormal="100" zoomScaleSheetLayoutView="70" workbookViewId="0">
      <selection activeCell="A52" sqref="A52"/>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706" t="s">
        <v>576</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row>
    <row r="3" spans="1:37" ht="24.95" customHeight="1">
      <c r="A3" s="706" t="str">
        <f>UPPER(CONCATENATE("Noviembre 2023"))</f>
        <v>NOVIEMBRE 2023</v>
      </c>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707" t="s">
        <v>577</v>
      </c>
      <c r="B5" s="707" t="s">
        <v>578</v>
      </c>
      <c r="C5" s="132"/>
      <c r="D5" s="707" t="s">
        <v>579</v>
      </c>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132"/>
      <c r="AK5" s="707" t="s">
        <v>83</v>
      </c>
    </row>
    <row r="6" spans="1:37" ht="69.95" customHeight="1">
      <c r="A6" s="707"/>
      <c r="B6" s="707"/>
      <c r="C6" s="132"/>
      <c r="D6" s="420" t="s">
        <v>580</v>
      </c>
      <c r="E6" s="420" t="s">
        <v>581</v>
      </c>
      <c r="F6" s="420" t="s">
        <v>582</v>
      </c>
      <c r="G6" s="420" t="s">
        <v>583</v>
      </c>
      <c r="H6" s="420" t="s">
        <v>584</v>
      </c>
      <c r="I6" s="420" t="s">
        <v>585</v>
      </c>
      <c r="J6" s="420" t="s">
        <v>587</v>
      </c>
      <c r="K6" s="420" t="s">
        <v>662</v>
      </c>
      <c r="L6" s="420" t="s">
        <v>586</v>
      </c>
      <c r="M6" s="420" t="s">
        <v>588</v>
      </c>
      <c r="N6" s="420" t="s">
        <v>730</v>
      </c>
      <c r="O6" s="420" t="s">
        <v>589</v>
      </c>
      <c r="P6" s="420" t="s">
        <v>590</v>
      </c>
      <c r="Q6" s="420" t="s">
        <v>591</v>
      </c>
      <c r="R6" s="420" t="s">
        <v>592</v>
      </c>
      <c r="S6" s="420" t="s">
        <v>663</v>
      </c>
      <c r="T6" s="420" t="s">
        <v>593</v>
      </c>
      <c r="U6" s="420" t="s">
        <v>594</v>
      </c>
      <c r="V6" s="420" t="s">
        <v>595</v>
      </c>
      <c r="W6" s="420" t="s">
        <v>596</v>
      </c>
      <c r="X6" s="420" t="s">
        <v>597</v>
      </c>
      <c r="Y6" s="420" t="s">
        <v>598</v>
      </c>
      <c r="Z6" s="420" t="s">
        <v>599</v>
      </c>
      <c r="AA6" s="420" t="s">
        <v>600</v>
      </c>
      <c r="AB6" s="420" t="s">
        <v>601</v>
      </c>
      <c r="AC6" s="420" t="s">
        <v>602</v>
      </c>
      <c r="AD6" s="420" t="s">
        <v>603</v>
      </c>
      <c r="AE6" s="420" t="s">
        <v>604</v>
      </c>
      <c r="AF6" s="420" t="s">
        <v>605</v>
      </c>
      <c r="AG6" s="420" t="s">
        <v>664</v>
      </c>
      <c r="AH6" s="420" t="s">
        <v>606</v>
      </c>
      <c r="AI6" s="420" t="s">
        <v>607</v>
      </c>
      <c r="AJ6" s="132"/>
      <c r="AK6" s="707"/>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91" t="s">
        <v>660</v>
      </c>
      <c r="B8" s="294" t="s">
        <v>2</v>
      </c>
      <c r="C8" s="132"/>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6">
        <v>1</v>
      </c>
      <c r="AD8" s="295"/>
      <c r="AE8" s="295"/>
      <c r="AF8" s="295"/>
      <c r="AG8" s="295"/>
      <c r="AH8" s="295"/>
      <c r="AI8" s="295"/>
      <c r="AJ8" s="132"/>
      <c r="AK8" s="293">
        <v>1</v>
      </c>
    </row>
    <row r="9" spans="1:37" ht="24.95" customHeight="1">
      <c r="A9" s="191"/>
      <c r="B9" s="294" t="s">
        <v>621</v>
      </c>
      <c r="C9" s="132"/>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6">
        <v>1</v>
      </c>
      <c r="AD9" s="295"/>
      <c r="AE9" s="295"/>
      <c r="AF9" s="295"/>
      <c r="AG9" s="295"/>
      <c r="AH9" s="295"/>
      <c r="AI9" s="295"/>
      <c r="AJ9" s="132"/>
      <c r="AK9" s="293">
        <v>1</v>
      </c>
    </row>
    <row r="10" spans="1:37" ht="24.95" customHeight="1">
      <c r="A10" s="191"/>
      <c r="B10" s="294" t="s">
        <v>622</v>
      </c>
      <c r="C10" s="132"/>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6"/>
      <c r="AD10" s="295"/>
      <c r="AE10" s="295"/>
      <c r="AF10" s="295"/>
      <c r="AG10" s="295"/>
      <c r="AH10" s="295"/>
      <c r="AI10" s="295"/>
      <c r="AJ10" s="132"/>
      <c r="AK10" s="293">
        <v>0</v>
      </c>
    </row>
    <row r="11" spans="1:37" ht="24.95" customHeight="1">
      <c r="A11" s="191"/>
      <c r="B11" s="294" t="s">
        <v>608</v>
      </c>
      <c r="C11" s="132"/>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6"/>
      <c r="AD11" s="295"/>
      <c r="AE11" s="295"/>
      <c r="AF11" s="295"/>
      <c r="AG11" s="295"/>
      <c r="AH11" s="295"/>
      <c r="AI11" s="295"/>
      <c r="AJ11" s="132"/>
      <c r="AK11" s="293">
        <v>0</v>
      </c>
    </row>
    <row r="12" spans="1:37" ht="24.95" customHeight="1">
      <c r="A12" s="191" t="s">
        <v>661</v>
      </c>
      <c r="B12" s="294" t="s">
        <v>2</v>
      </c>
      <c r="C12" s="132"/>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6">
        <v>1</v>
      </c>
      <c r="AC12" s="295"/>
      <c r="AD12" s="295"/>
      <c r="AE12" s="295"/>
      <c r="AF12" s="295"/>
      <c r="AG12" s="295"/>
      <c r="AH12" s="295"/>
      <c r="AI12" s="295"/>
      <c r="AJ12" s="132"/>
      <c r="AK12" s="293">
        <v>1</v>
      </c>
    </row>
    <row r="13" spans="1:37" ht="24.95" customHeight="1">
      <c r="A13" s="191"/>
      <c r="B13" s="294" t="s">
        <v>621</v>
      </c>
      <c r="C13" s="132"/>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6">
        <v>1</v>
      </c>
      <c r="AC13" s="295"/>
      <c r="AD13" s="295"/>
      <c r="AE13" s="295"/>
      <c r="AF13" s="295"/>
      <c r="AG13" s="295"/>
      <c r="AH13" s="295"/>
      <c r="AI13" s="295"/>
      <c r="AJ13" s="132"/>
      <c r="AK13" s="293">
        <v>1</v>
      </c>
    </row>
    <row r="14" spans="1:37" ht="24.95" customHeight="1">
      <c r="A14" s="191"/>
      <c r="B14" s="294" t="s">
        <v>622</v>
      </c>
      <c r="C14" s="132"/>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6"/>
      <c r="AC14" s="295"/>
      <c r="AD14" s="295"/>
      <c r="AE14" s="295"/>
      <c r="AF14" s="295"/>
      <c r="AG14" s="295"/>
      <c r="AH14" s="295"/>
      <c r="AI14" s="295"/>
      <c r="AJ14" s="132"/>
      <c r="AK14" s="293">
        <v>0</v>
      </c>
    </row>
    <row r="15" spans="1:37" ht="24.95" customHeight="1">
      <c r="A15" s="191"/>
      <c r="B15" s="294" t="s">
        <v>608</v>
      </c>
      <c r="C15" s="132"/>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6"/>
      <c r="AC15" s="295"/>
      <c r="AD15" s="295"/>
      <c r="AE15" s="295"/>
      <c r="AF15" s="295"/>
      <c r="AG15" s="295"/>
      <c r="AH15" s="295"/>
      <c r="AI15" s="295"/>
      <c r="AJ15" s="132"/>
      <c r="AK15" s="293">
        <v>0</v>
      </c>
    </row>
    <row r="16" spans="1:37" ht="24.95" customHeight="1">
      <c r="A16" s="191" t="s">
        <v>609</v>
      </c>
      <c r="B16" s="294" t="s">
        <v>2</v>
      </c>
      <c r="C16" s="132"/>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132"/>
      <c r="AK16" s="293">
        <v>0</v>
      </c>
    </row>
    <row r="17" spans="1:37" ht="24.95" customHeight="1">
      <c r="A17" s="191"/>
      <c r="B17" s="294" t="s">
        <v>621</v>
      </c>
      <c r="C17" s="132"/>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132"/>
      <c r="AK17" s="293">
        <v>0</v>
      </c>
    </row>
    <row r="18" spans="1:37" ht="24.95" customHeight="1">
      <c r="A18" s="191"/>
      <c r="B18" s="294" t="s">
        <v>622</v>
      </c>
      <c r="C18" s="132"/>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132"/>
      <c r="AK18" s="293">
        <v>0</v>
      </c>
    </row>
    <row r="19" spans="1:37" ht="24.95" customHeight="1">
      <c r="A19" s="191"/>
      <c r="B19" s="294" t="s">
        <v>608</v>
      </c>
      <c r="C19" s="132"/>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132"/>
      <c r="AK19" s="293">
        <v>0</v>
      </c>
    </row>
    <row r="20" spans="1:37" ht="24.95" customHeight="1">
      <c r="A20" s="191" t="s">
        <v>610</v>
      </c>
      <c r="B20" s="294" t="s">
        <v>2</v>
      </c>
      <c r="C20" s="132"/>
      <c r="D20" s="296">
        <v>2</v>
      </c>
      <c r="E20" s="296">
        <v>1</v>
      </c>
      <c r="F20" s="295"/>
      <c r="G20" s="295"/>
      <c r="H20" s="295"/>
      <c r="I20" s="296">
        <v>9</v>
      </c>
      <c r="J20" s="295"/>
      <c r="K20" s="295"/>
      <c r="L20" s="295"/>
      <c r="M20" s="295"/>
      <c r="N20" s="295"/>
      <c r="O20" s="295"/>
      <c r="P20" s="295">
        <v>1</v>
      </c>
      <c r="Q20" s="296">
        <v>6</v>
      </c>
      <c r="R20" s="296"/>
      <c r="S20" s="296">
        <v>2</v>
      </c>
      <c r="T20" s="295"/>
      <c r="U20" s="295"/>
      <c r="V20" s="296">
        <v>1</v>
      </c>
      <c r="W20" s="295"/>
      <c r="X20" s="296">
        <v>1</v>
      </c>
      <c r="Y20" s="295"/>
      <c r="Z20" s="295"/>
      <c r="AA20" s="295"/>
      <c r="AB20" s="295"/>
      <c r="AC20" s="295"/>
      <c r="AD20" s="295"/>
      <c r="AE20" s="295"/>
      <c r="AF20" s="295"/>
      <c r="AG20" s="295"/>
      <c r="AH20" s="295"/>
      <c r="AI20" s="295"/>
      <c r="AJ20" s="132"/>
      <c r="AK20" s="293">
        <v>23</v>
      </c>
    </row>
    <row r="21" spans="1:37" ht="24.95" customHeight="1">
      <c r="A21" s="191"/>
      <c r="B21" s="294" t="s">
        <v>621</v>
      </c>
      <c r="C21" s="132"/>
      <c r="D21" s="296">
        <v>4</v>
      </c>
      <c r="E21" s="296">
        <v>2</v>
      </c>
      <c r="F21" s="295"/>
      <c r="G21" s="295"/>
      <c r="H21" s="295"/>
      <c r="I21" s="296">
        <v>20</v>
      </c>
      <c r="J21" s="295"/>
      <c r="K21" s="295"/>
      <c r="L21" s="295"/>
      <c r="M21" s="295"/>
      <c r="N21" s="295"/>
      <c r="O21" s="295"/>
      <c r="P21" s="295">
        <v>2</v>
      </c>
      <c r="Q21" s="296">
        <v>12</v>
      </c>
      <c r="R21" s="296"/>
      <c r="S21" s="296">
        <v>4</v>
      </c>
      <c r="T21" s="295"/>
      <c r="U21" s="295"/>
      <c r="V21" s="296">
        <v>2</v>
      </c>
      <c r="W21" s="295"/>
      <c r="X21" s="296">
        <v>2</v>
      </c>
      <c r="Y21" s="295"/>
      <c r="Z21" s="295"/>
      <c r="AA21" s="295"/>
      <c r="AB21" s="295"/>
      <c r="AC21" s="295"/>
      <c r="AD21" s="295"/>
      <c r="AE21" s="295"/>
      <c r="AF21" s="295"/>
      <c r="AG21" s="295"/>
      <c r="AH21" s="295"/>
      <c r="AI21" s="295"/>
      <c r="AJ21" s="132"/>
      <c r="AK21" s="293">
        <v>48</v>
      </c>
    </row>
    <row r="22" spans="1:37" ht="24.95" customHeight="1">
      <c r="A22" s="191"/>
      <c r="B22" s="294" t="s">
        <v>622</v>
      </c>
      <c r="C22" s="132"/>
      <c r="D22" s="296">
        <v>4</v>
      </c>
      <c r="E22" s="296"/>
      <c r="F22" s="295"/>
      <c r="G22" s="295"/>
      <c r="H22" s="295"/>
      <c r="I22" s="296"/>
      <c r="J22" s="295"/>
      <c r="K22" s="295"/>
      <c r="L22" s="295"/>
      <c r="M22" s="295"/>
      <c r="N22" s="295"/>
      <c r="O22" s="295"/>
      <c r="P22" s="295">
        <v>1</v>
      </c>
      <c r="Q22" s="296"/>
      <c r="R22" s="296"/>
      <c r="S22" s="296"/>
      <c r="T22" s="295"/>
      <c r="U22" s="295"/>
      <c r="V22" s="296"/>
      <c r="W22" s="295"/>
      <c r="X22" s="296"/>
      <c r="Y22" s="295"/>
      <c r="Z22" s="295"/>
      <c r="AA22" s="295"/>
      <c r="AB22" s="295"/>
      <c r="AC22" s="295"/>
      <c r="AD22" s="295"/>
      <c r="AE22" s="295"/>
      <c r="AF22" s="295"/>
      <c r="AG22" s="295"/>
      <c r="AH22" s="295"/>
      <c r="AI22" s="295"/>
      <c r="AJ22" s="132"/>
      <c r="AK22" s="293">
        <v>5</v>
      </c>
    </row>
    <row r="23" spans="1:37" ht="24.95" customHeight="1">
      <c r="A23" s="191"/>
      <c r="B23" s="294" t="s">
        <v>608</v>
      </c>
      <c r="C23" s="132"/>
      <c r="D23" s="296"/>
      <c r="E23" s="296"/>
      <c r="F23" s="295"/>
      <c r="G23" s="295"/>
      <c r="H23" s="295"/>
      <c r="I23" s="296"/>
      <c r="J23" s="295"/>
      <c r="K23" s="295"/>
      <c r="L23" s="295"/>
      <c r="M23" s="295"/>
      <c r="N23" s="295"/>
      <c r="O23" s="295"/>
      <c r="P23" s="295"/>
      <c r="Q23" s="296"/>
      <c r="R23" s="296"/>
      <c r="S23" s="296"/>
      <c r="T23" s="295"/>
      <c r="U23" s="295"/>
      <c r="V23" s="296"/>
      <c r="W23" s="295"/>
      <c r="X23" s="296"/>
      <c r="Y23" s="295"/>
      <c r="Z23" s="295"/>
      <c r="AA23" s="295"/>
      <c r="AB23" s="295"/>
      <c r="AC23" s="295"/>
      <c r="AD23" s="295"/>
      <c r="AE23" s="295"/>
      <c r="AF23" s="295"/>
      <c r="AG23" s="295"/>
      <c r="AH23" s="295"/>
      <c r="AI23" s="295"/>
      <c r="AJ23" s="132"/>
      <c r="AK23" s="293">
        <v>0</v>
      </c>
    </row>
    <row r="24" spans="1:37" ht="24.95" customHeight="1">
      <c r="A24" s="191" t="s">
        <v>611</v>
      </c>
      <c r="B24" s="294" t="s">
        <v>2</v>
      </c>
      <c r="C24" s="132"/>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132"/>
      <c r="AK24" s="293">
        <v>0</v>
      </c>
    </row>
    <row r="25" spans="1:37" ht="24.95" customHeight="1">
      <c r="A25" s="191"/>
      <c r="B25" s="294" t="s">
        <v>621</v>
      </c>
      <c r="C25" s="132"/>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132"/>
      <c r="AK25" s="293">
        <v>0</v>
      </c>
    </row>
    <row r="26" spans="1:37" ht="24.95" customHeight="1">
      <c r="A26" s="191"/>
      <c r="B26" s="294" t="s">
        <v>622</v>
      </c>
      <c r="C26" s="132"/>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132"/>
      <c r="AK26" s="293">
        <v>0</v>
      </c>
    </row>
    <row r="27" spans="1:37" ht="24.95" customHeight="1">
      <c r="A27" s="191" t="s">
        <v>612</v>
      </c>
      <c r="B27" s="294" t="s">
        <v>2</v>
      </c>
      <c r="C27" s="132"/>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v>1</v>
      </c>
      <c r="AD27" s="295"/>
      <c r="AE27" s="296">
        <v>1</v>
      </c>
      <c r="AF27" s="295"/>
      <c r="AG27" s="295"/>
      <c r="AH27" s="295"/>
      <c r="AI27" s="295"/>
      <c r="AJ27" s="132"/>
      <c r="AK27" s="293">
        <v>2</v>
      </c>
    </row>
    <row r="28" spans="1:37" ht="24.95" customHeight="1">
      <c r="A28" s="191"/>
      <c r="B28" s="294" t="s">
        <v>621</v>
      </c>
      <c r="C28" s="132"/>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v>1</v>
      </c>
      <c r="AD28" s="295"/>
      <c r="AE28" s="296">
        <v>1</v>
      </c>
      <c r="AF28" s="295"/>
      <c r="AG28" s="295"/>
      <c r="AH28" s="295"/>
      <c r="AI28" s="295"/>
      <c r="AJ28" s="132"/>
      <c r="AK28" s="293">
        <v>2</v>
      </c>
    </row>
    <row r="29" spans="1:37" ht="24.95" customHeight="1">
      <c r="A29" s="191"/>
      <c r="B29" s="294" t="s">
        <v>622</v>
      </c>
      <c r="C29" s="132"/>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6"/>
      <c r="AD29" s="295"/>
      <c r="AE29" s="296"/>
      <c r="AF29" s="295"/>
      <c r="AG29" s="295"/>
      <c r="AH29" s="295"/>
      <c r="AI29" s="295"/>
      <c r="AJ29" s="132"/>
      <c r="AK29" s="293">
        <v>0</v>
      </c>
    </row>
    <row r="30" spans="1:37" ht="24.95" customHeight="1">
      <c r="A30" s="191" t="s">
        <v>613</v>
      </c>
      <c r="B30" s="294" t="s">
        <v>2</v>
      </c>
      <c r="C30" s="132"/>
      <c r="D30" s="295"/>
      <c r="E30" s="295"/>
      <c r="F30" s="295"/>
      <c r="G30" s="295"/>
      <c r="H30" s="295"/>
      <c r="I30" s="295"/>
      <c r="J30" s="295"/>
      <c r="K30" s="295"/>
      <c r="L30" s="295"/>
      <c r="M30" s="295"/>
      <c r="N30" s="295"/>
      <c r="O30" s="295"/>
      <c r="P30" s="295"/>
      <c r="Q30" s="295"/>
      <c r="R30" s="295"/>
      <c r="S30" s="295"/>
      <c r="T30" s="295"/>
      <c r="U30" s="295"/>
      <c r="V30" s="295"/>
      <c r="W30" s="295"/>
      <c r="X30" s="296">
        <v>1</v>
      </c>
      <c r="Y30" s="295"/>
      <c r="Z30" s="295"/>
      <c r="AA30" s="295"/>
      <c r="AB30" s="295"/>
      <c r="AC30" s="296">
        <v>2</v>
      </c>
      <c r="AD30" s="295"/>
      <c r="AE30" s="295"/>
      <c r="AF30" s="295"/>
      <c r="AG30" s="295"/>
      <c r="AH30" s="295"/>
      <c r="AI30" s="295"/>
      <c r="AJ30" s="132"/>
      <c r="AK30" s="293">
        <v>3</v>
      </c>
    </row>
    <row r="31" spans="1:37" ht="24.95" customHeight="1">
      <c r="A31" s="191"/>
      <c r="B31" s="294" t="s">
        <v>621</v>
      </c>
      <c r="C31" s="132"/>
      <c r="D31" s="295"/>
      <c r="E31" s="295"/>
      <c r="F31" s="295"/>
      <c r="G31" s="295"/>
      <c r="H31" s="295"/>
      <c r="I31" s="295"/>
      <c r="J31" s="295"/>
      <c r="K31" s="295"/>
      <c r="L31" s="295"/>
      <c r="M31" s="295"/>
      <c r="N31" s="295"/>
      <c r="O31" s="295"/>
      <c r="P31" s="295"/>
      <c r="Q31" s="295"/>
      <c r="R31" s="295"/>
      <c r="S31" s="295"/>
      <c r="T31" s="295"/>
      <c r="U31" s="295"/>
      <c r="V31" s="295"/>
      <c r="W31" s="295"/>
      <c r="X31" s="296">
        <v>1</v>
      </c>
      <c r="Y31" s="295"/>
      <c r="Z31" s="295"/>
      <c r="AA31" s="295"/>
      <c r="AB31" s="295"/>
      <c r="AC31" s="296">
        <v>2</v>
      </c>
      <c r="AD31" s="295"/>
      <c r="AE31" s="295"/>
      <c r="AF31" s="295"/>
      <c r="AG31" s="295"/>
      <c r="AH31" s="295"/>
      <c r="AI31" s="295"/>
      <c r="AJ31" s="132"/>
      <c r="AK31" s="293">
        <v>3</v>
      </c>
    </row>
    <row r="32" spans="1:37" ht="24.95" customHeight="1">
      <c r="A32" s="191" t="s">
        <v>614</v>
      </c>
      <c r="B32" s="294" t="s">
        <v>2</v>
      </c>
      <c r="C32" s="132"/>
      <c r="D32" s="295"/>
      <c r="E32" s="295"/>
      <c r="F32" s="296">
        <v>1</v>
      </c>
      <c r="G32" s="295"/>
      <c r="H32" s="295"/>
      <c r="I32" s="295"/>
      <c r="J32" s="295"/>
      <c r="K32" s="295"/>
      <c r="L32" s="295"/>
      <c r="M32" s="295"/>
      <c r="N32" s="295"/>
      <c r="O32" s="295"/>
      <c r="P32" s="295"/>
      <c r="Q32" s="295">
        <v>1</v>
      </c>
      <c r="R32" s="296"/>
      <c r="S32" s="295"/>
      <c r="T32" s="295"/>
      <c r="U32" s="295"/>
      <c r="V32" s="295"/>
      <c r="W32" s="296">
        <v>1</v>
      </c>
      <c r="X32" s="295"/>
      <c r="Y32" s="295"/>
      <c r="Z32" s="295"/>
      <c r="AA32" s="295"/>
      <c r="AB32" s="295"/>
      <c r="AC32" s="295"/>
      <c r="AD32" s="295"/>
      <c r="AE32" s="295"/>
      <c r="AF32" s="295"/>
      <c r="AG32" s="295"/>
      <c r="AH32" s="295"/>
      <c r="AI32" s="295"/>
      <c r="AJ32" s="132"/>
      <c r="AK32" s="293">
        <v>3</v>
      </c>
    </row>
    <row r="33" spans="1:37" ht="24.95" customHeight="1">
      <c r="A33" s="191"/>
      <c r="B33" s="294" t="s">
        <v>621</v>
      </c>
      <c r="C33" s="132"/>
      <c r="D33" s="295"/>
      <c r="E33" s="295"/>
      <c r="F33" s="296">
        <v>1</v>
      </c>
      <c r="G33" s="295"/>
      <c r="H33" s="295"/>
      <c r="I33" s="295"/>
      <c r="J33" s="295"/>
      <c r="K33" s="295"/>
      <c r="L33" s="295"/>
      <c r="M33" s="295"/>
      <c r="N33" s="295"/>
      <c r="O33" s="295"/>
      <c r="P33" s="295"/>
      <c r="Q33" s="295">
        <v>1</v>
      </c>
      <c r="R33" s="296"/>
      <c r="S33" s="295"/>
      <c r="T33" s="295"/>
      <c r="U33" s="295"/>
      <c r="V33" s="295"/>
      <c r="W33" s="296">
        <v>1</v>
      </c>
      <c r="X33" s="295"/>
      <c r="Y33" s="295"/>
      <c r="Z33" s="295"/>
      <c r="AA33" s="295"/>
      <c r="AB33" s="295"/>
      <c r="AC33" s="295"/>
      <c r="AD33" s="295"/>
      <c r="AE33" s="295"/>
      <c r="AF33" s="295"/>
      <c r="AG33" s="295"/>
      <c r="AH33" s="295"/>
      <c r="AI33" s="295"/>
      <c r="AJ33" s="132"/>
      <c r="AK33" s="293">
        <v>3</v>
      </c>
    </row>
    <row r="34" spans="1:37" ht="24.95" customHeight="1">
      <c r="A34" s="191" t="s">
        <v>615</v>
      </c>
      <c r="B34" s="294" t="s">
        <v>2</v>
      </c>
      <c r="C34" s="132"/>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132"/>
      <c r="AK34" s="293">
        <v>0</v>
      </c>
    </row>
    <row r="35" spans="1:37" ht="24.95" customHeight="1">
      <c r="A35" s="191"/>
      <c r="B35" s="294" t="s">
        <v>621</v>
      </c>
      <c r="C35" s="132"/>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132"/>
      <c r="AK35" s="293">
        <v>0</v>
      </c>
    </row>
    <row r="36" spans="1:37" ht="24.95" customHeight="1">
      <c r="A36" s="191" t="s">
        <v>616</v>
      </c>
      <c r="B36" s="294" t="s">
        <v>2</v>
      </c>
      <c r="C36" s="132"/>
      <c r="D36" s="295"/>
      <c r="E36" s="296">
        <v>9</v>
      </c>
      <c r="F36" s="296">
        <v>1</v>
      </c>
      <c r="G36" s="295"/>
      <c r="H36" s="296">
        <v>1</v>
      </c>
      <c r="I36" s="296">
        <v>8</v>
      </c>
      <c r="J36" s="296">
        <v>1</v>
      </c>
      <c r="K36" s="296"/>
      <c r="L36" s="295">
        <v>6</v>
      </c>
      <c r="M36" s="295"/>
      <c r="N36" s="296">
        <v>1</v>
      </c>
      <c r="O36" s="296">
        <v>3</v>
      </c>
      <c r="P36" s="296"/>
      <c r="Q36" s="295">
        <v>1</v>
      </c>
      <c r="R36" s="296">
        <v>3</v>
      </c>
      <c r="S36" s="295"/>
      <c r="T36" s="296">
        <v>1</v>
      </c>
      <c r="U36" s="295"/>
      <c r="V36" s="296">
        <v>3</v>
      </c>
      <c r="W36" s="296">
        <v>2</v>
      </c>
      <c r="X36" s="296">
        <v>2</v>
      </c>
      <c r="Y36" s="296">
        <v>2</v>
      </c>
      <c r="Z36" s="295"/>
      <c r="AA36" s="296">
        <v>2</v>
      </c>
      <c r="AB36" s="296">
        <v>1</v>
      </c>
      <c r="AC36" s="296">
        <v>4</v>
      </c>
      <c r="AD36" s="296">
        <v>1</v>
      </c>
      <c r="AE36" s="296">
        <v>3</v>
      </c>
      <c r="AF36" s="295"/>
      <c r="AG36" s="296">
        <v>3</v>
      </c>
      <c r="AH36" s="295"/>
      <c r="AI36" s="295"/>
      <c r="AJ36" s="132"/>
      <c r="AK36" s="293">
        <v>58</v>
      </c>
    </row>
    <row r="37" spans="1:37" ht="24.95" customHeight="1">
      <c r="A37" s="191"/>
      <c r="B37" s="294" t="s">
        <v>621</v>
      </c>
      <c r="C37" s="132"/>
      <c r="D37" s="295"/>
      <c r="E37" s="296">
        <v>9</v>
      </c>
      <c r="F37" s="296">
        <v>1</v>
      </c>
      <c r="G37" s="295"/>
      <c r="H37" s="296">
        <v>1</v>
      </c>
      <c r="I37" s="296">
        <v>8</v>
      </c>
      <c r="J37" s="296">
        <v>1</v>
      </c>
      <c r="K37" s="296"/>
      <c r="L37" s="295">
        <v>6</v>
      </c>
      <c r="M37" s="295"/>
      <c r="N37" s="296">
        <v>1</v>
      </c>
      <c r="O37" s="296">
        <v>3</v>
      </c>
      <c r="P37" s="296"/>
      <c r="Q37" s="295">
        <v>1</v>
      </c>
      <c r="R37" s="296">
        <v>3</v>
      </c>
      <c r="S37" s="295"/>
      <c r="T37" s="296">
        <v>1</v>
      </c>
      <c r="U37" s="295"/>
      <c r="V37" s="296">
        <v>3</v>
      </c>
      <c r="W37" s="296">
        <v>2</v>
      </c>
      <c r="X37" s="296">
        <v>2</v>
      </c>
      <c r="Y37" s="296">
        <v>2</v>
      </c>
      <c r="Z37" s="295"/>
      <c r="AA37" s="296">
        <v>2</v>
      </c>
      <c r="AB37" s="296">
        <v>1</v>
      </c>
      <c r="AC37" s="296">
        <v>4</v>
      </c>
      <c r="AD37" s="296">
        <v>1</v>
      </c>
      <c r="AE37" s="296">
        <v>3</v>
      </c>
      <c r="AF37" s="295"/>
      <c r="AG37" s="296">
        <v>3</v>
      </c>
      <c r="AH37" s="295"/>
      <c r="AI37" s="295"/>
      <c r="AJ37" s="132"/>
      <c r="AK37" s="293">
        <v>58</v>
      </c>
    </row>
    <row r="38" spans="1:37" ht="24.95" customHeight="1">
      <c r="A38" s="191" t="s">
        <v>617</v>
      </c>
      <c r="B38" s="294" t="s">
        <v>2</v>
      </c>
      <c r="C38" s="132"/>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132"/>
      <c r="AK38" s="293">
        <v>0</v>
      </c>
    </row>
    <row r="39" spans="1:37" ht="24.95" customHeight="1">
      <c r="A39" s="191"/>
      <c r="B39" s="294" t="s">
        <v>621</v>
      </c>
      <c r="C39" s="132"/>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132"/>
      <c r="AK39" s="293">
        <v>0</v>
      </c>
    </row>
    <row r="40" spans="1:37" ht="24.95" customHeight="1">
      <c r="A40" s="191" t="s">
        <v>618</v>
      </c>
      <c r="B40" s="294" t="s">
        <v>2</v>
      </c>
      <c r="C40" s="132"/>
      <c r="D40" s="295"/>
      <c r="E40" s="295"/>
      <c r="F40" s="295"/>
      <c r="G40" s="295"/>
      <c r="H40" s="295"/>
      <c r="I40" s="295"/>
      <c r="J40" s="295"/>
      <c r="K40" s="295"/>
      <c r="L40" s="295"/>
      <c r="M40" s="295"/>
      <c r="N40" s="295"/>
      <c r="O40" s="295"/>
      <c r="P40" s="295"/>
      <c r="Q40" s="295"/>
      <c r="R40" s="295"/>
      <c r="S40" s="295"/>
      <c r="T40" s="295"/>
      <c r="U40" s="295"/>
      <c r="V40" s="296">
        <v>1</v>
      </c>
      <c r="W40" s="295"/>
      <c r="X40" s="295"/>
      <c r="Y40" s="295"/>
      <c r="Z40" s="295"/>
      <c r="AA40" s="295"/>
      <c r="AB40" s="295"/>
      <c r="AC40" s="295"/>
      <c r="AD40" s="295"/>
      <c r="AE40" s="295"/>
      <c r="AF40" s="295"/>
      <c r="AG40" s="295"/>
      <c r="AH40" s="295"/>
      <c r="AI40" s="295"/>
      <c r="AJ40" s="132"/>
      <c r="AK40" s="293">
        <v>1</v>
      </c>
    </row>
    <row r="41" spans="1:37" ht="24.95" customHeight="1">
      <c r="A41" s="191"/>
      <c r="B41" s="294" t="s">
        <v>621</v>
      </c>
      <c r="C41" s="132"/>
      <c r="D41" s="295"/>
      <c r="E41" s="295"/>
      <c r="F41" s="295"/>
      <c r="G41" s="295"/>
      <c r="H41" s="295"/>
      <c r="I41" s="295"/>
      <c r="J41" s="295"/>
      <c r="K41" s="295"/>
      <c r="L41" s="295"/>
      <c r="M41" s="295"/>
      <c r="N41" s="295"/>
      <c r="O41" s="295"/>
      <c r="P41" s="295"/>
      <c r="Q41" s="295"/>
      <c r="R41" s="295"/>
      <c r="S41" s="295"/>
      <c r="T41" s="295"/>
      <c r="U41" s="295"/>
      <c r="V41" s="296">
        <v>1</v>
      </c>
      <c r="W41" s="295"/>
      <c r="X41" s="295"/>
      <c r="Y41" s="295"/>
      <c r="Z41" s="295"/>
      <c r="AA41" s="295"/>
      <c r="AB41" s="295"/>
      <c r="AC41" s="295"/>
      <c r="AD41" s="295"/>
      <c r="AE41" s="295"/>
      <c r="AF41" s="295"/>
      <c r="AG41" s="295"/>
      <c r="AH41" s="295"/>
      <c r="AI41" s="295"/>
      <c r="AJ41" s="132"/>
      <c r="AK41" s="293">
        <v>1</v>
      </c>
    </row>
    <row r="42" spans="1:37" ht="24.95" customHeight="1">
      <c r="A42" s="191" t="s">
        <v>619</v>
      </c>
      <c r="B42" s="294" t="s">
        <v>2</v>
      </c>
      <c r="C42" s="132"/>
      <c r="D42" s="295"/>
      <c r="E42" s="296">
        <v>4</v>
      </c>
      <c r="F42" s="295"/>
      <c r="G42" s="295"/>
      <c r="H42" s="296">
        <v>1</v>
      </c>
      <c r="I42" s="296">
        <v>11</v>
      </c>
      <c r="J42" s="295"/>
      <c r="K42" s="295"/>
      <c r="L42" s="295"/>
      <c r="M42" s="295"/>
      <c r="N42" s="295"/>
      <c r="O42" s="295"/>
      <c r="P42" s="295">
        <v>1</v>
      </c>
      <c r="Q42" s="296">
        <v>1</v>
      </c>
      <c r="R42" s="296"/>
      <c r="S42" s="295"/>
      <c r="T42" s="295"/>
      <c r="U42" s="295"/>
      <c r="V42" s="295"/>
      <c r="W42" s="295"/>
      <c r="X42" s="296">
        <v>2</v>
      </c>
      <c r="Y42" s="295"/>
      <c r="Z42" s="295"/>
      <c r="AA42" s="295"/>
      <c r="AB42" s="295"/>
      <c r="AC42" s="296">
        <v>15</v>
      </c>
      <c r="AD42" s="295"/>
      <c r="AE42" s="295"/>
      <c r="AF42" s="295"/>
      <c r="AG42" s="295"/>
      <c r="AH42" s="295"/>
      <c r="AI42" s="295"/>
      <c r="AJ42" s="132"/>
      <c r="AK42" s="293">
        <v>35</v>
      </c>
    </row>
    <row r="43" spans="1:37" ht="24.95" customHeight="1">
      <c r="A43" s="191"/>
      <c r="B43" s="294" t="s">
        <v>621</v>
      </c>
      <c r="C43" s="132"/>
      <c r="D43" s="295"/>
      <c r="E43" s="296">
        <v>10</v>
      </c>
      <c r="F43" s="295"/>
      <c r="G43" s="295"/>
      <c r="H43" s="296">
        <v>2</v>
      </c>
      <c r="I43" s="296">
        <v>21</v>
      </c>
      <c r="J43" s="295"/>
      <c r="K43" s="295"/>
      <c r="L43" s="295"/>
      <c r="M43" s="295"/>
      <c r="N43" s="295"/>
      <c r="O43" s="295"/>
      <c r="P43" s="295">
        <v>1</v>
      </c>
      <c r="Q43" s="296">
        <v>1</v>
      </c>
      <c r="R43" s="296"/>
      <c r="S43" s="295"/>
      <c r="T43" s="295"/>
      <c r="U43" s="295"/>
      <c r="V43" s="295"/>
      <c r="W43" s="295"/>
      <c r="X43" s="296">
        <v>3</v>
      </c>
      <c r="Y43" s="295"/>
      <c r="Z43" s="295"/>
      <c r="AA43" s="295"/>
      <c r="AB43" s="295"/>
      <c r="AC43" s="296">
        <v>15</v>
      </c>
      <c r="AD43" s="295"/>
      <c r="AE43" s="295"/>
      <c r="AF43" s="295"/>
      <c r="AG43" s="295"/>
      <c r="AH43" s="295"/>
      <c r="AI43" s="295"/>
      <c r="AJ43" s="132"/>
      <c r="AK43" s="293">
        <v>53</v>
      </c>
    </row>
    <row r="44" spans="1:37" ht="24.95" customHeight="1">
      <c r="A44" s="191" t="s">
        <v>620</v>
      </c>
      <c r="B44" s="294" t="s">
        <v>2</v>
      </c>
      <c r="C44" s="132"/>
      <c r="D44" s="295"/>
      <c r="E44" s="295"/>
      <c r="F44" s="295"/>
      <c r="G44" s="295"/>
      <c r="H44" s="295"/>
      <c r="I44" s="296">
        <v>4</v>
      </c>
      <c r="J44" s="295"/>
      <c r="K44" s="295"/>
      <c r="L44" s="295"/>
      <c r="M44" s="295"/>
      <c r="N44" s="295"/>
      <c r="O44" s="295"/>
      <c r="P44" s="295"/>
      <c r="Q44" s="295"/>
      <c r="R44" s="295"/>
      <c r="S44" s="295"/>
      <c r="T44" s="295"/>
      <c r="U44" s="295"/>
      <c r="V44" s="295"/>
      <c r="W44" s="295"/>
      <c r="X44" s="296">
        <v>2</v>
      </c>
      <c r="Y44" s="295"/>
      <c r="Z44" s="295"/>
      <c r="AA44" s="295"/>
      <c r="AB44" s="295"/>
      <c r="AC44" s="296">
        <v>3</v>
      </c>
      <c r="AD44" s="295"/>
      <c r="AE44" s="295"/>
      <c r="AF44" s="295"/>
      <c r="AG44" s="295"/>
      <c r="AH44" s="295"/>
      <c r="AI44" s="295"/>
      <c r="AJ44" s="132"/>
      <c r="AK44" s="293">
        <v>9</v>
      </c>
    </row>
    <row r="45" spans="1:37" ht="24.95" customHeight="1">
      <c r="A45" s="191"/>
      <c r="B45" s="294" t="s">
        <v>621</v>
      </c>
      <c r="C45" s="132"/>
      <c r="D45" s="295"/>
      <c r="E45" s="295"/>
      <c r="F45" s="295"/>
      <c r="G45" s="295"/>
      <c r="H45" s="295"/>
      <c r="I45" s="296">
        <v>4</v>
      </c>
      <c r="J45" s="295"/>
      <c r="K45" s="295"/>
      <c r="L45" s="295"/>
      <c r="M45" s="295"/>
      <c r="N45" s="295"/>
      <c r="O45" s="295"/>
      <c r="P45" s="295"/>
      <c r="Q45" s="295"/>
      <c r="R45" s="295"/>
      <c r="S45" s="295"/>
      <c r="T45" s="295"/>
      <c r="U45" s="295"/>
      <c r="V45" s="295"/>
      <c r="W45" s="295"/>
      <c r="X45" s="296">
        <v>2</v>
      </c>
      <c r="Y45" s="295"/>
      <c r="Z45" s="295"/>
      <c r="AA45" s="295"/>
      <c r="AB45" s="295"/>
      <c r="AC45" s="296">
        <v>3</v>
      </c>
      <c r="AD45" s="295"/>
      <c r="AE45" s="295"/>
      <c r="AF45" s="295"/>
      <c r="AG45" s="295"/>
      <c r="AH45" s="295"/>
      <c r="AI45" s="295"/>
      <c r="AJ45" s="132"/>
      <c r="AK45" s="293">
        <v>9</v>
      </c>
    </row>
    <row r="46" spans="1:37" ht="8.1" customHeight="1">
      <c r="A46" s="205"/>
      <c r="B46" s="197"/>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708" t="s">
        <v>83</v>
      </c>
      <c r="B47" s="155" t="s">
        <v>2</v>
      </c>
      <c r="C47" s="132"/>
      <c r="D47" s="150">
        <v>2</v>
      </c>
      <c r="E47" s="150">
        <v>14</v>
      </c>
      <c r="F47" s="150">
        <v>2</v>
      </c>
      <c r="G47" s="150">
        <v>0</v>
      </c>
      <c r="H47" s="150">
        <v>2</v>
      </c>
      <c r="I47" s="150">
        <v>32</v>
      </c>
      <c r="J47" s="150">
        <v>1</v>
      </c>
      <c r="K47" s="150">
        <v>0</v>
      </c>
      <c r="L47" s="150">
        <v>6</v>
      </c>
      <c r="M47" s="150">
        <v>0</v>
      </c>
      <c r="N47" s="150">
        <v>1</v>
      </c>
      <c r="O47" s="150">
        <v>3</v>
      </c>
      <c r="P47" s="150">
        <v>2</v>
      </c>
      <c r="Q47" s="150">
        <v>9</v>
      </c>
      <c r="R47" s="150">
        <v>3</v>
      </c>
      <c r="S47" s="150">
        <v>2</v>
      </c>
      <c r="T47" s="150">
        <v>1</v>
      </c>
      <c r="U47" s="150">
        <v>0</v>
      </c>
      <c r="V47" s="150">
        <v>5</v>
      </c>
      <c r="W47" s="150">
        <v>3</v>
      </c>
      <c r="X47" s="150">
        <v>8</v>
      </c>
      <c r="Y47" s="150">
        <v>2</v>
      </c>
      <c r="Z47" s="150">
        <v>0</v>
      </c>
      <c r="AA47" s="150">
        <v>2</v>
      </c>
      <c r="AB47" s="150">
        <v>2</v>
      </c>
      <c r="AC47" s="150">
        <v>26</v>
      </c>
      <c r="AD47" s="150">
        <v>1</v>
      </c>
      <c r="AE47" s="150">
        <v>4</v>
      </c>
      <c r="AF47" s="150">
        <v>0</v>
      </c>
      <c r="AG47" s="150">
        <v>3</v>
      </c>
      <c r="AH47" s="150">
        <v>0</v>
      </c>
      <c r="AI47" s="150">
        <v>0</v>
      </c>
      <c r="AJ47" s="132"/>
      <c r="AK47" s="150">
        <v>136</v>
      </c>
    </row>
    <row r="48" spans="1:37" ht="24.95" customHeight="1">
      <c r="A48" s="708"/>
      <c r="B48" s="155" t="s">
        <v>621</v>
      </c>
      <c r="C48" s="132"/>
      <c r="D48" s="150">
        <v>4</v>
      </c>
      <c r="E48" s="150">
        <v>21</v>
      </c>
      <c r="F48" s="150">
        <v>2</v>
      </c>
      <c r="G48" s="150">
        <v>0</v>
      </c>
      <c r="H48" s="150">
        <v>3</v>
      </c>
      <c r="I48" s="150">
        <v>53</v>
      </c>
      <c r="J48" s="150">
        <v>1</v>
      </c>
      <c r="K48" s="150">
        <v>0</v>
      </c>
      <c r="L48" s="150">
        <v>6</v>
      </c>
      <c r="M48" s="150">
        <v>0</v>
      </c>
      <c r="N48" s="150">
        <v>1</v>
      </c>
      <c r="O48" s="150">
        <v>3</v>
      </c>
      <c r="P48" s="150">
        <v>3</v>
      </c>
      <c r="Q48" s="150">
        <v>15</v>
      </c>
      <c r="R48" s="150">
        <v>3</v>
      </c>
      <c r="S48" s="150">
        <v>4</v>
      </c>
      <c r="T48" s="150">
        <v>1</v>
      </c>
      <c r="U48" s="150">
        <v>0</v>
      </c>
      <c r="V48" s="150">
        <v>6</v>
      </c>
      <c r="W48" s="150">
        <v>3</v>
      </c>
      <c r="X48" s="150">
        <v>10</v>
      </c>
      <c r="Y48" s="150">
        <v>2</v>
      </c>
      <c r="Z48" s="150">
        <v>0</v>
      </c>
      <c r="AA48" s="150">
        <v>2</v>
      </c>
      <c r="AB48" s="150">
        <v>2</v>
      </c>
      <c r="AC48" s="150">
        <v>26</v>
      </c>
      <c r="AD48" s="150">
        <v>1</v>
      </c>
      <c r="AE48" s="150">
        <v>4</v>
      </c>
      <c r="AF48" s="150">
        <v>0</v>
      </c>
      <c r="AG48" s="150">
        <v>3</v>
      </c>
      <c r="AH48" s="150">
        <v>0</v>
      </c>
      <c r="AI48" s="150">
        <v>0</v>
      </c>
      <c r="AJ48" s="132"/>
      <c r="AK48" s="150">
        <v>179</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46.5" customHeight="1">
      <c r="A50" s="705" t="s">
        <v>732</v>
      </c>
      <c r="B50" s="705"/>
      <c r="C50" s="705"/>
      <c r="D50" s="705"/>
      <c r="E50" s="705"/>
      <c r="F50" s="705"/>
      <c r="G50" s="705"/>
      <c r="H50" s="705"/>
      <c r="I50" s="705"/>
      <c r="J50" s="705"/>
      <c r="K50" s="705"/>
      <c r="L50" s="705"/>
      <c r="M50" s="705"/>
      <c r="N50" s="705"/>
      <c r="O50" s="705"/>
      <c r="P50" s="705"/>
      <c r="Q50" s="705"/>
      <c r="R50" s="705"/>
      <c r="S50" s="705"/>
      <c r="T50" s="705"/>
      <c r="U50" s="705"/>
      <c r="V50" s="705"/>
      <c r="W50" s="705"/>
      <c r="X50" s="705"/>
      <c r="Y50" s="705"/>
      <c r="Z50" s="705"/>
      <c r="AA50" s="705"/>
      <c r="AB50" s="705"/>
      <c r="AC50" s="705"/>
      <c r="AD50" s="705"/>
      <c r="AE50" s="705"/>
      <c r="AF50" s="705"/>
      <c r="AG50" s="705"/>
      <c r="AH50" s="705"/>
      <c r="AI50" s="705"/>
      <c r="AJ50" s="705"/>
      <c r="AK50" s="705"/>
    </row>
    <row r="51" spans="1:37" ht="17.100000000000001" customHeight="1">
      <c r="A51" s="297"/>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297" t="s">
        <v>733</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17.100000000000001" customHeight="1">
      <c r="A53" s="161"/>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6C885-A9E5-451B-B61A-3416E2FD84D5}">
  <sheetPr>
    <pageSetUpPr fitToPage="1"/>
  </sheetPr>
  <dimension ref="A1:AK53"/>
  <sheetViews>
    <sheetView view="pageBreakPreview" zoomScale="60" zoomScaleNormal="100" workbookViewId="0">
      <selection activeCell="A52" sqref="A52"/>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706" t="s">
        <v>623</v>
      </c>
      <c r="B2" s="706"/>
      <c r="C2" s="706"/>
      <c r="D2" s="706"/>
      <c r="E2" s="706"/>
      <c r="F2" s="706"/>
      <c r="G2" s="706"/>
      <c r="H2" s="706"/>
      <c r="I2" s="706"/>
      <c r="J2" s="706"/>
      <c r="K2" s="706"/>
      <c r="L2" s="706"/>
      <c r="M2" s="706"/>
      <c r="N2" s="706"/>
      <c r="O2" s="706"/>
      <c r="P2" s="706"/>
      <c r="Q2" s="706"/>
      <c r="R2" s="706"/>
      <c r="S2" s="706"/>
    </row>
    <row r="3" spans="1:19" ht="30" customHeight="1">
      <c r="A3" s="706" t="str">
        <f>UPPER(CONCATENATE("Noviembre 2023"))</f>
        <v>NOVIEMBRE 2023</v>
      </c>
      <c r="B3" s="706"/>
      <c r="C3" s="706"/>
      <c r="D3" s="706"/>
      <c r="E3" s="706"/>
      <c r="F3" s="706"/>
      <c r="G3" s="706"/>
      <c r="H3" s="706"/>
      <c r="I3" s="706"/>
      <c r="J3" s="706"/>
      <c r="K3" s="706"/>
      <c r="L3" s="706"/>
      <c r="M3" s="706"/>
      <c r="N3" s="706"/>
      <c r="O3" s="706"/>
      <c r="P3" s="706"/>
      <c r="Q3" s="706"/>
      <c r="R3" s="706"/>
      <c r="S3" s="706"/>
    </row>
    <row r="4" spans="1:19">
      <c r="A4" s="136"/>
      <c r="B4" s="128"/>
      <c r="C4" s="128"/>
      <c r="D4" s="128"/>
      <c r="E4" s="128"/>
      <c r="F4" s="128"/>
      <c r="G4" s="128"/>
      <c r="H4" s="128"/>
      <c r="I4" s="128"/>
      <c r="J4" s="128"/>
      <c r="K4" s="128"/>
      <c r="L4" s="128"/>
      <c r="M4" s="128"/>
      <c r="N4" s="128"/>
      <c r="O4" s="128"/>
      <c r="P4" s="128"/>
      <c r="Q4" s="128"/>
      <c r="R4" s="128"/>
      <c r="S4" s="128"/>
    </row>
    <row r="5" spans="1:19" ht="30" customHeight="1">
      <c r="A5" s="707" t="s">
        <v>577</v>
      </c>
      <c r="B5" s="707" t="s">
        <v>578</v>
      </c>
      <c r="C5" s="132"/>
      <c r="D5" s="707" t="s">
        <v>32</v>
      </c>
      <c r="E5" s="707"/>
      <c r="F5" s="707"/>
      <c r="G5" s="707"/>
      <c r="H5" s="707"/>
      <c r="I5" s="707"/>
      <c r="J5" s="707"/>
      <c r="K5" s="707"/>
      <c r="L5" s="707"/>
      <c r="M5" s="707"/>
      <c r="N5" s="707"/>
      <c r="O5" s="707"/>
      <c r="P5" s="707"/>
      <c r="Q5" s="707"/>
      <c r="R5" s="132"/>
      <c r="S5" s="707" t="s">
        <v>83</v>
      </c>
    </row>
    <row r="6" spans="1:19" ht="200.1" customHeight="1">
      <c r="A6" s="707"/>
      <c r="B6" s="707"/>
      <c r="C6" s="132"/>
      <c r="D6" s="420" t="s">
        <v>140</v>
      </c>
      <c r="E6" s="420" t="s">
        <v>141</v>
      </c>
      <c r="F6" s="420" t="s">
        <v>142</v>
      </c>
      <c r="G6" s="420" t="s">
        <v>143</v>
      </c>
      <c r="H6" s="420" t="s">
        <v>144</v>
      </c>
      <c r="I6" s="420" t="s">
        <v>145</v>
      </c>
      <c r="J6" s="420" t="s">
        <v>146</v>
      </c>
      <c r="K6" s="420" t="s">
        <v>147</v>
      </c>
      <c r="L6" s="420" t="s">
        <v>148</v>
      </c>
      <c r="M6" s="420" t="s">
        <v>149</v>
      </c>
      <c r="N6" s="420" t="s">
        <v>150</v>
      </c>
      <c r="O6" s="420" t="s">
        <v>151</v>
      </c>
      <c r="P6" s="420" t="s">
        <v>152</v>
      </c>
      <c r="Q6" s="420" t="s">
        <v>153</v>
      </c>
      <c r="R6" s="132"/>
      <c r="S6" s="707"/>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191" t="s">
        <v>660</v>
      </c>
      <c r="B8" s="294" t="s">
        <v>2</v>
      </c>
      <c r="C8" s="132"/>
      <c r="D8" s="295"/>
      <c r="E8" s="295"/>
      <c r="F8" s="295"/>
      <c r="G8" s="295"/>
      <c r="H8" s="295"/>
      <c r="I8" s="295"/>
      <c r="J8" s="295"/>
      <c r="K8" s="295"/>
      <c r="L8" s="295"/>
      <c r="M8" s="295"/>
      <c r="N8" s="295"/>
      <c r="O8" s="295"/>
      <c r="P8" s="295"/>
      <c r="Q8" s="295"/>
      <c r="R8" s="132"/>
      <c r="S8" s="293">
        <v>0</v>
      </c>
    </row>
    <row r="9" spans="1:19" ht="23.1" customHeight="1">
      <c r="A9" s="191"/>
      <c r="B9" s="294" t="s">
        <v>621</v>
      </c>
      <c r="C9" s="132"/>
      <c r="D9" s="295"/>
      <c r="E9" s="295"/>
      <c r="F9" s="295"/>
      <c r="G9" s="295"/>
      <c r="H9" s="295"/>
      <c r="I9" s="295"/>
      <c r="J9" s="295"/>
      <c r="K9" s="295"/>
      <c r="L9" s="295"/>
      <c r="M9" s="295"/>
      <c r="N9" s="295"/>
      <c r="O9" s="295"/>
      <c r="P9" s="295"/>
      <c r="Q9" s="295"/>
      <c r="R9" s="132"/>
      <c r="S9" s="293">
        <v>0</v>
      </c>
    </row>
    <row r="10" spans="1:19" ht="23.1" customHeight="1">
      <c r="A10" s="191"/>
      <c r="B10" s="294" t="s">
        <v>622</v>
      </c>
      <c r="C10" s="132"/>
      <c r="D10" s="295"/>
      <c r="E10" s="295"/>
      <c r="F10" s="295"/>
      <c r="G10" s="295"/>
      <c r="H10" s="295"/>
      <c r="I10" s="295"/>
      <c r="J10" s="295"/>
      <c r="K10" s="295"/>
      <c r="L10" s="295"/>
      <c r="M10" s="295"/>
      <c r="N10" s="295"/>
      <c r="O10" s="295"/>
      <c r="P10" s="295"/>
      <c r="Q10" s="295"/>
      <c r="R10" s="132"/>
      <c r="S10" s="293">
        <v>0</v>
      </c>
    </row>
    <row r="11" spans="1:19" ht="23.1" customHeight="1">
      <c r="A11" s="191"/>
      <c r="B11" s="294" t="s">
        <v>608</v>
      </c>
      <c r="C11" s="132"/>
      <c r="D11" s="295"/>
      <c r="E11" s="295"/>
      <c r="F11" s="295"/>
      <c r="G11" s="295"/>
      <c r="H11" s="295"/>
      <c r="I11" s="295"/>
      <c r="J11" s="295"/>
      <c r="K11" s="295"/>
      <c r="L11" s="295"/>
      <c r="M11" s="295"/>
      <c r="N11" s="295"/>
      <c r="O11" s="295"/>
      <c r="P11" s="295"/>
      <c r="Q11" s="295"/>
      <c r="R11" s="132"/>
      <c r="S11" s="293">
        <v>0</v>
      </c>
    </row>
    <row r="12" spans="1:19" ht="23.1" customHeight="1">
      <c r="A12" s="294" t="s">
        <v>661</v>
      </c>
      <c r="B12" s="294" t="s">
        <v>2</v>
      </c>
      <c r="C12" s="132"/>
      <c r="D12" s="295"/>
      <c r="E12" s="295"/>
      <c r="F12" s="295"/>
      <c r="G12" s="295"/>
      <c r="H12" s="295"/>
      <c r="I12" s="295"/>
      <c r="J12" s="295"/>
      <c r="K12" s="295"/>
      <c r="L12" s="295"/>
      <c r="M12" s="295"/>
      <c r="N12" s="295"/>
      <c r="O12" s="295"/>
      <c r="P12" s="295"/>
      <c r="Q12" s="295"/>
      <c r="R12" s="132"/>
      <c r="S12" s="293">
        <v>0</v>
      </c>
    </row>
    <row r="13" spans="1:19" ht="23.1" customHeight="1">
      <c r="A13" s="191"/>
      <c r="B13" s="294" t="s">
        <v>621</v>
      </c>
      <c r="C13" s="132"/>
      <c r="D13" s="295"/>
      <c r="E13" s="295"/>
      <c r="F13" s="295"/>
      <c r="G13" s="295"/>
      <c r="H13" s="295"/>
      <c r="I13" s="295"/>
      <c r="J13" s="295"/>
      <c r="K13" s="295"/>
      <c r="L13" s="295"/>
      <c r="M13" s="295"/>
      <c r="N13" s="295"/>
      <c r="O13" s="295"/>
      <c r="P13" s="295"/>
      <c r="Q13" s="295"/>
      <c r="R13" s="132"/>
      <c r="S13" s="293">
        <v>0</v>
      </c>
    </row>
    <row r="14" spans="1:19" ht="23.1" customHeight="1">
      <c r="A14" s="191"/>
      <c r="B14" s="294" t="s">
        <v>622</v>
      </c>
      <c r="C14" s="132"/>
      <c r="D14" s="295"/>
      <c r="E14" s="295"/>
      <c r="F14" s="295"/>
      <c r="G14" s="295"/>
      <c r="H14" s="295"/>
      <c r="I14" s="295"/>
      <c r="J14" s="295"/>
      <c r="K14" s="295"/>
      <c r="L14" s="295"/>
      <c r="M14" s="295"/>
      <c r="N14" s="295"/>
      <c r="O14" s="295"/>
      <c r="P14" s="295"/>
      <c r="Q14" s="295"/>
      <c r="R14" s="132"/>
      <c r="S14" s="293">
        <v>0</v>
      </c>
    </row>
    <row r="15" spans="1:19" ht="23.1" customHeight="1">
      <c r="A15" s="191"/>
      <c r="B15" s="294" t="s">
        <v>608</v>
      </c>
      <c r="C15" s="132"/>
      <c r="D15" s="295"/>
      <c r="E15" s="295"/>
      <c r="F15" s="295"/>
      <c r="G15" s="295"/>
      <c r="H15" s="295"/>
      <c r="I15" s="295"/>
      <c r="J15" s="295"/>
      <c r="K15" s="295"/>
      <c r="L15" s="295"/>
      <c r="M15" s="295"/>
      <c r="N15" s="295"/>
      <c r="O15" s="295"/>
      <c r="P15" s="295"/>
      <c r="Q15" s="295"/>
      <c r="R15" s="132"/>
      <c r="S15" s="293">
        <v>0</v>
      </c>
    </row>
    <row r="16" spans="1:19" ht="23.1" customHeight="1">
      <c r="A16" s="294" t="s">
        <v>609</v>
      </c>
      <c r="B16" s="294" t="s">
        <v>2</v>
      </c>
      <c r="C16" s="132"/>
      <c r="D16" s="295"/>
      <c r="E16" s="295"/>
      <c r="F16" s="295"/>
      <c r="G16" s="295"/>
      <c r="H16" s="295"/>
      <c r="I16" s="295"/>
      <c r="J16" s="295"/>
      <c r="K16" s="295"/>
      <c r="L16" s="295"/>
      <c r="M16" s="295"/>
      <c r="N16" s="295"/>
      <c r="O16" s="295"/>
      <c r="P16" s="295"/>
      <c r="Q16" s="295"/>
      <c r="R16" s="132"/>
      <c r="S16" s="293">
        <v>0</v>
      </c>
    </row>
    <row r="17" spans="1:19" ht="23.1" customHeight="1">
      <c r="A17" s="191"/>
      <c r="B17" s="294" t="s">
        <v>621</v>
      </c>
      <c r="C17" s="132"/>
      <c r="D17" s="295"/>
      <c r="E17" s="295"/>
      <c r="F17" s="295"/>
      <c r="G17" s="295"/>
      <c r="H17" s="295"/>
      <c r="I17" s="295"/>
      <c r="J17" s="295"/>
      <c r="K17" s="295"/>
      <c r="L17" s="295"/>
      <c r="M17" s="295"/>
      <c r="N17" s="295"/>
      <c r="O17" s="295"/>
      <c r="P17" s="295"/>
      <c r="Q17" s="295"/>
      <c r="R17" s="132"/>
      <c r="S17" s="293">
        <v>0</v>
      </c>
    </row>
    <row r="18" spans="1:19" ht="23.1" customHeight="1">
      <c r="A18" s="191"/>
      <c r="B18" s="294" t="s">
        <v>622</v>
      </c>
      <c r="C18" s="132"/>
      <c r="D18" s="295"/>
      <c r="E18" s="295"/>
      <c r="F18" s="295"/>
      <c r="G18" s="295"/>
      <c r="H18" s="295"/>
      <c r="I18" s="295"/>
      <c r="J18" s="295"/>
      <c r="K18" s="295"/>
      <c r="L18" s="295"/>
      <c r="M18" s="295"/>
      <c r="N18" s="295"/>
      <c r="O18" s="295"/>
      <c r="P18" s="295"/>
      <c r="Q18" s="295"/>
      <c r="R18" s="132"/>
      <c r="S18" s="293">
        <v>0</v>
      </c>
    </row>
    <row r="19" spans="1:19" ht="23.1" customHeight="1">
      <c r="A19" s="191"/>
      <c r="B19" s="294" t="s">
        <v>608</v>
      </c>
      <c r="C19" s="132"/>
      <c r="D19" s="295"/>
      <c r="E19" s="295"/>
      <c r="F19" s="295"/>
      <c r="G19" s="295"/>
      <c r="H19" s="295"/>
      <c r="I19" s="295"/>
      <c r="J19" s="295"/>
      <c r="K19" s="295"/>
      <c r="L19" s="295"/>
      <c r="M19" s="295"/>
      <c r="N19" s="295"/>
      <c r="O19" s="295"/>
      <c r="P19" s="295"/>
      <c r="Q19" s="295"/>
      <c r="R19" s="132"/>
      <c r="S19" s="293">
        <v>0</v>
      </c>
    </row>
    <row r="20" spans="1:19" ht="23.1" customHeight="1">
      <c r="A20" s="191" t="s">
        <v>610</v>
      </c>
      <c r="B20" s="294" t="s">
        <v>2</v>
      </c>
      <c r="C20" s="132"/>
      <c r="D20" s="296">
        <v>1</v>
      </c>
      <c r="E20" s="296">
        <v>1</v>
      </c>
      <c r="F20" s="296">
        <v>3</v>
      </c>
      <c r="G20" s="296">
        <v>1</v>
      </c>
      <c r="H20" s="296">
        <v>1</v>
      </c>
      <c r="I20" s="296">
        <v>1</v>
      </c>
      <c r="J20" s="296">
        <v>5</v>
      </c>
      <c r="K20" s="296">
        <v>10</v>
      </c>
      <c r="L20" s="296">
        <v>1</v>
      </c>
      <c r="M20" s="296">
        <v>4</v>
      </c>
      <c r="N20" s="296">
        <v>4</v>
      </c>
      <c r="O20" s="295"/>
      <c r="P20" s="296">
        <v>5</v>
      </c>
      <c r="Q20" s="295"/>
      <c r="R20" s="132"/>
      <c r="S20" s="293">
        <v>37</v>
      </c>
    </row>
    <row r="21" spans="1:19" ht="23.1" customHeight="1">
      <c r="A21" s="191"/>
      <c r="B21" s="294" t="s">
        <v>621</v>
      </c>
      <c r="C21" s="132"/>
      <c r="D21" s="296">
        <v>2</v>
      </c>
      <c r="E21" s="296">
        <v>2</v>
      </c>
      <c r="F21" s="296">
        <v>6</v>
      </c>
      <c r="G21" s="296">
        <v>2</v>
      </c>
      <c r="H21" s="296">
        <v>2</v>
      </c>
      <c r="I21" s="296">
        <v>28</v>
      </c>
      <c r="J21" s="296">
        <v>18</v>
      </c>
      <c r="K21" s="296">
        <v>27</v>
      </c>
      <c r="L21" s="296">
        <v>2</v>
      </c>
      <c r="M21" s="296">
        <v>30</v>
      </c>
      <c r="N21" s="296">
        <v>17</v>
      </c>
      <c r="O21" s="295"/>
      <c r="P21" s="296">
        <v>15</v>
      </c>
      <c r="Q21" s="295"/>
      <c r="R21" s="132"/>
      <c r="S21" s="293">
        <v>151</v>
      </c>
    </row>
    <row r="22" spans="1:19" ht="23.1" customHeight="1">
      <c r="A22" s="191"/>
      <c r="B22" s="294" t="s">
        <v>622</v>
      </c>
      <c r="C22" s="132"/>
      <c r="D22" s="296"/>
      <c r="E22" s="296"/>
      <c r="F22" s="296"/>
      <c r="G22" s="296"/>
      <c r="H22" s="296">
        <v>2</v>
      </c>
      <c r="I22" s="296"/>
      <c r="J22" s="296">
        <v>18</v>
      </c>
      <c r="K22" s="296">
        <v>17</v>
      </c>
      <c r="L22" s="296">
        <v>2</v>
      </c>
      <c r="M22" s="296"/>
      <c r="N22" s="296">
        <v>15</v>
      </c>
      <c r="O22" s="295"/>
      <c r="P22" s="296">
        <v>1</v>
      </c>
      <c r="Q22" s="295"/>
      <c r="R22" s="132"/>
      <c r="S22" s="293">
        <v>55</v>
      </c>
    </row>
    <row r="23" spans="1:19" ht="23.1" customHeight="1">
      <c r="A23" s="191"/>
      <c r="B23" s="294" t="s">
        <v>608</v>
      </c>
      <c r="C23" s="132"/>
      <c r="D23" s="296"/>
      <c r="E23" s="296"/>
      <c r="F23" s="296"/>
      <c r="G23" s="296"/>
      <c r="H23" s="296"/>
      <c r="I23" s="296"/>
      <c r="J23" s="296"/>
      <c r="K23" s="296"/>
      <c r="L23" s="296"/>
      <c r="M23" s="296"/>
      <c r="N23" s="296"/>
      <c r="O23" s="295"/>
      <c r="P23" s="296"/>
      <c r="Q23" s="295"/>
      <c r="R23" s="132"/>
      <c r="S23" s="293">
        <v>0</v>
      </c>
    </row>
    <row r="24" spans="1:19" ht="23.1" customHeight="1">
      <c r="A24" s="191" t="s">
        <v>611</v>
      </c>
      <c r="B24" s="294" t="s">
        <v>2</v>
      </c>
      <c r="C24" s="132"/>
      <c r="D24" s="295"/>
      <c r="E24" s="295"/>
      <c r="F24" s="295"/>
      <c r="G24" s="295"/>
      <c r="H24" s="295"/>
      <c r="I24" s="295"/>
      <c r="J24" s="295"/>
      <c r="K24" s="295"/>
      <c r="L24" s="295"/>
      <c r="M24" s="295"/>
      <c r="N24" s="295"/>
      <c r="O24" s="295"/>
      <c r="P24" s="295"/>
      <c r="Q24" s="295"/>
      <c r="R24" s="132"/>
      <c r="S24" s="293">
        <v>0</v>
      </c>
    </row>
    <row r="25" spans="1:19" ht="23.1" customHeight="1">
      <c r="A25" s="191"/>
      <c r="B25" s="294" t="s">
        <v>621</v>
      </c>
      <c r="C25" s="132"/>
      <c r="D25" s="295"/>
      <c r="E25" s="295"/>
      <c r="F25" s="295"/>
      <c r="G25" s="295"/>
      <c r="H25" s="295"/>
      <c r="I25" s="295"/>
      <c r="J25" s="295"/>
      <c r="K25" s="295"/>
      <c r="L25" s="295"/>
      <c r="M25" s="295"/>
      <c r="N25" s="295"/>
      <c r="O25" s="295"/>
      <c r="P25" s="295"/>
      <c r="Q25" s="295"/>
      <c r="R25" s="132"/>
      <c r="S25" s="293">
        <v>0</v>
      </c>
    </row>
    <row r="26" spans="1:19" ht="23.1" customHeight="1">
      <c r="A26" s="191"/>
      <c r="B26" s="294" t="s">
        <v>622</v>
      </c>
      <c r="C26" s="132"/>
      <c r="D26" s="295"/>
      <c r="E26" s="295"/>
      <c r="F26" s="295"/>
      <c r="G26" s="295"/>
      <c r="H26" s="295"/>
      <c r="I26" s="295"/>
      <c r="J26" s="295"/>
      <c r="K26" s="295"/>
      <c r="L26" s="295"/>
      <c r="M26" s="295"/>
      <c r="N26" s="295"/>
      <c r="O26" s="295"/>
      <c r="P26" s="295"/>
      <c r="Q26" s="295"/>
      <c r="R26" s="132"/>
      <c r="S26" s="293">
        <v>0</v>
      </c>
    </row>
    <row r="27" spans="1:19" ht="23.1" customHeight="1">
      <c r="A27" s="191" t="s">
        <v>612</v>
      </c>
      <c r="B27" s="294" t="s">
        <v>2</v>
      </c>
      <c r="C27" s="132"/>
      <c r="D27" s="295"/>
      <c r="E27" s="295"/>
      <c r="F27" s="295"/>
      <c r="G27" s="295"/>
      <c r="H27" s="295"/>
      <c r="I27" s="295"/>
      <c r="J27" s="295"/>
      <c r="K27" s="295"/>
      <c r="L27" s="295"/>
      <c r="M27" s="295"/>
      <c r="N27" s="295"/>
      <c r="O27" s="295"/>
      <c r="P27" s="295"/>
      <c r="Q27" s="295"/>
      <c r="R27" s="132"/>
      <c r="S27" s="293">
        <v>0</v>
      </c>
    </row>
    <row r="28" spans="1:19" ht="23.1" customHeight="1">
      <c r="A28" s="191"/>
      <c r="B28" s="294" t="s">
        <v>621</v>
      </c>
      <c r="C28" s="132"/>
      <c r="D28" s="295"/>
      <c r="E28" s="295"/>
      <c r="F28" s="295"/>
      <c r="G28" s="295"/>
      <c r="H28" s="295"/>
      <c r="I28" s="295"/>
      <c r="J28" s="295"/>
      <c r="K28" s="295"/>
      <c r="L28" s="295"/>
      <c r="M28" s="295"/>
      <c r="N28" s="295"/>
      <c r="O28" s="295"/>
      <c r="P28" s="295"/>
      <c r="Q28" s="295"/>
      <c r="R28" s="132"/>
      <c r="S28" s="293">
        <v>0</v>
      </c>
    </row>
    <row r="29" spans="1:19" ht="23.1" customHeight="1">
      <c r="A29" s="191"/>
      <c r="B29" s="294" t="s">
        <v>622</v>
      </c>
      <c r="C29" s="132"/>
      <c r="D29" s="295"/>
      <c r="E29" s="295"/>
      <c r="F29" s="295"/>
      <c r="G29" s="295"/>
      <c r="H29" s="295"/>
      <c r="I29" s="295"/>
      <c r="J29" s="295"/>
      <c r="K29" s="295"/>
      <c r="L29" s="295"/>
      <c r="M29" s="295"/>
      <c r="N29" s="295"/>
      <c r="O29" s="295"/>
      <c r="P29" s="295"/>
      <c r="Q29" s="295"/>
      <c r="R29" s="132"/>
      <c r="S29" s="293">
        <v>0</v>
      </c>
    </row>
    <row r="30" spans="1:19" ht="23.1" customHeight="1">
      <c r="A30" s="191" t="s">
        <v>613</v>
      </c>
      <c r="B30" s="294" t="s">
        <v>2</v>
      </c>
      <c r="C30" s="132"/>
      <c r="D30" s="295"/>
      <c r="E30" s="295"/>
      <c r="F30" s="295"/>
      <c r="G30" s="295"/>
      <c r="H30" s="295"/>
      <c r="I30" s="295"/>
      <c r="J30" s="295"/>
      <c r="K30" s="295"/>
      <c r="L30" s="295"/>
      <c r="M30" s="295"/>
      <c r="N30" s="295"/>
      <c r="O30" s="295"/>
      <c r="P30" s="295"/>
      <c r="Q30" s="295"/>
      <c r="R30" s="132"/>
      <c r="S30" s="293">
        <v>0</v>
      </c>
    </row>
    <row r="31" spans="1:19" ht="23.1" customHeight="1">
      <c r="A31" s="191"/>
      <c r="B31" s="294" t="s">
        <v>621</v>
      </c>
      <c r="C31" s="132"/>
      <c r="D31" s="295"/>
      <c r="E31" s="295"/>
      <c r="F31" s="295"/>
      <c r="G31" s="295"/>
      <c r="H31" s="295"/>
      <c r="I31" s="295"/>
      <c r="J31" s="295"/>
      <c r="K31" s="295"/>
      <c r="L31" s="295"/>
      <c r="M31" s="295"/>
      <c r="N31" s="295"/>
      <c r="O31" s="295"/>
      <c r="P31" s="295"/>
      <c r="Q31" s="295"/>
      <c r="R31" s="132"/>
      <c r="S31" s="293">
        <v>0</v>
      </c>
    </row>
    <row r="32" spans="1:19" ht="23.1" customHeight="1">
      <c r="A32" s="191" t="s">
        <v>614</v>
      </c>
      <c r="B32" s="294" t="s">
        <v>2</v>
      </c>
      <c r="C32" s="132"/>
      <c r="D32" s="295"/>
      <c r="E32" s="295"/>
      <c r="F32" s="295"/>
      <c r="G32" s="295"/>
      <c r="H32" s="295"/>
      <c r="I32" s="295"/>
      <c r="J32" s="295"/>
      <c r="K32" s="295"/>
      <c r="L32" s="295"/>
      <c r="M32" s="295"/>
      <c r="N32" s="296">
        <v>2</v>
      </c>
      <c r="O32" s="295"/>
      <c r="P32" s="295"/>
      <c r="Q32" s="295"/>
      <c r="R32" s="132"/>
      <c r="S32" s="293">
        <v>2</v>
      </c>
    </row>
    <row r="33" spans="1:19" ht="23.1" customHeight="1">
      <c r="A33" s="191"/>
      <c r="B33" s="294" t="s">
        <v>621</v>
      </c>
      <c r="C33" s="132"/>
      <c r="D33" s="295"/>
      <c r="E33" s="295"/>
      <c r="F33" s="295"/>
      <c r="G33" s="295"/>
      <c r="H33" s="295"/>
      <c r="I33" s="295"/>
      <c r="J33" s="295"/>
      <c r="K33" s="295"/>
      <c r="L33" s="295"/>
      <c r="M33" s="295"/>
      <c r="N33" s="296">
        <v>2</v>
      </c>
      <c r="O33" s="295"/>
      <c r="P33" s="295"/>
      <c r="Q33" s="295"/>
      <c r="R33" s="132"/>
      <c r="S33" s="293">
        <v>2</v>
      </c>
    </row>
    <row r="34" spans="1:19" ht="23.1" customHeight="1">
      <c r="A34" s="191" t="s">
        <v>615</v>
      </c>
      <c r="B34" s="294" t="s">
        <v>2</v>
      </c>
      <c r="C34" s="132"/>
      <c r="D34" s="295"/>
      <c r="E34" s="295"/>
      <c r="F34" s="295"/>
      <c r="G34" s="295"/>
      <c r="H34" s="295"/>
      <c r="I34" s="295"/>
      <c r="J34" s="295"/>
      <c r="K34" s="295"/>
      <c r="L34" s="295"/>
      <c r="M34" s="295"/>
      <c r="N34" s="295"/>
      <c r="O34" s="295"/>
      <c r="P34" s="295"/>
      <c r="Q34" s="295"/>
      <c r="R34" s="132"/>
      <c r="S34" s="293">
        <v>0</v>
      </c>
    </row>
    <row r="35" spans="1:19" ht="23.1" customHeight="1">
      <c r="A35" s="191"/>
      <c r="B35" s="294" t="s">
        <v>621</v>
      </c>
      <c r="C35" s="132"/>
      <c r="D35" s="295"/>
      <c r="E35" s="295"/>
      <c r="F35" s="295"/>
      <c r="G35" s="295"/>
      <c r="H35" s="295"/>
      <c r="I35" s="295"/>
      <c r="J35" s="295"/>
      <c r="K35" s="295"/>
      <c r="L35" s="295"/>
      <c r="M35" s="295"/>
      <c r="N35" s="295"/>
      <c r="O35" s="295"/>
      <c r="P35" s="295"/>
      <c r="Q35" s="295"/>
      <c r="R35" s="132"/>
      <c r="S35" s="293">
        <v>0</v>
      </c>
    </row>
    <row r="36" spans="1:19" ht="23.1" customHeight="1">
      <c r="A36" s="191" t="s">
        <v>616</v>
      </c>
      <c r="B36" s="294" t="s">
        <v>2</v>
      </c>
      <c r="C36" s="132"/>
      <c r="D36" s="296">
        <v>1</v>
      </c>
      <c r="E36" s="295"/>
      <c r="F36" s="295"/>
      <c r="G36" s="295"/>
      <c r="H36" s="295"/>
      <c r="I36" s="296">
        <v>1</v>
      </c>
      <c r="J36" s="295"/>
      <c r="K36" s="295"/>
      <c r="L36" s="296">
        <v>1</v>
      </c>
      <c r="M36" s="295"/>
      <c r="N36" s="295"/>
      <c r="O36" s="295"/>
      <c r="P36" s="295"/>
      <c r="Q36" s="295"/>
      <c r="R36" s="132"/>
      <c r="S36" s="293">
        <v>3</v>
      </c>
    </row>
    <row r="37" spans="1:19" ht="23.1" customHeight="1">
      <c r="A37" s="191"/>
      <c r="B37" s="294" t="s">
        <v>621</v>
      </c>
      <c r="C37" s="132"/>
      <c r="D37" s="296">
        <v>1</v>
      </c>
      <c r="E37" s="295"/>
      <c r="F37" s="295"/>
      <c r="G37" s="295"/>
      <c r="H37" s="295"/>
      <c r="I37" s="296">
        <v>1</v>
      </c>
      <c r="J37" s="295"/>
      <c r="K37" s="295"/>
      <c r="L37" s="296">
        <v>1</v>
      </c>
      <c r="M37" s="295"/>
      <c r="N37" s="295"/>
      <c r="O37" s="295"/>
      <c r="P37" s="295"/>
      <c r="Q37" s="295"/>
      <c r="R37" s="132"/>
      <c r="S37" s="293">
        <v>3</v>
      </c>
    </row>
    <row r="38" spans="1:19" ht="23.1" customHeight="1">
      <c r="A38" s="191" t="s">
        <v>617</v>
      </c>
      <c r="B38" s="294" t="s">
        <v>2</v>
      </c>
      <c r="C38" s="132"/>
      <c r="D38" s="295"/>
      <c r="E38" s="295"/>
      <c r="F38" s="295"/>
      <c r="G38" s="295"/>
      <c r="H38" s="295"/>
      <c r="I38" s="295"/>
      <c r="J38" s="295"/>
      <c r="K38" s="295"/>
      <c r="L38" s="295"/>
      <c r="M38" s="295"/>
      <c r="N38" s="295"/>
      <c r="O38" s="295"/>
      <c r="P38" s="295"/>
      <c r="Q38" s="295"/>
      <c r="R38" s="132"/>
      <c r="S38" s="293">
        <v>0</v>
      </c>
    </row>
    <row r="39" spans="1:19" ht="23.1" customHeight="1">
      <c r="A39" s="191"/>
      <c r="B39" s="294" t="s">
        <v>621</v>
      </c>
      <c r="C39" s="132"/>
      <c r="D39" s="295"/>
      <c r="E39" s="295"/>
      <c r="F39" s="295"/>
      <c r="G39" s="295"/>
      <c r="H39" s="295"/>
      <c r="I39" s="295"/>
      <c r="J39" s="295"/>
      <c r="K39" s="295"/>
      <c r="L39" s="295"/>
      <c r="M39" s="295"/>
      <c r="N39" s="295"/>
      <c r="O39" s="295"/>
      <c r="P39" s="295"/>
      <c r="Q39" s="295"/>
      <c r="R39" s="132"/>
      <c r="S39" s="293">
        <v>0</v>
      </c>
    </row>
    <row r="40" spans="1:19" ht="23.1" customHeight="1">
      <c r="A40" s="191" t="s">
        <v>618</v>
      </c>
      <c r="B40" s="294" t="s">
        <v>2</v>
      </c>
      <c r="C40" s="132"/>
      <c r="D40" s="295"/>
      <c r="E40" s="295"/>
      <c r="F40" s="295"/>
      <c r="G40" s="295"/>
      <c r="H40" s="295"/>
      <c r="I40" s="295"/>
      <c r="J40" s="295"/>
      <c r="K40" s="295"/>
      <c r="L40" s="295"/>
      <c r="M40" s="295"/>
      <c r="N40" s="295"/>
      <c r="O40" s="295"/>
      <c r="P40" s="295"/>
      <c r="Q40" s="295"/>
      <c r="R40" s="132"/>
      <c r="S40" s="293">
        <v>0</v>
      </c>
    </row>
    <row r="41" spans="1:19" ht="23.1" customHeight="1">
      <c r="A41" s="191"/>
      <c r="B41" s="294" t="s">
        <v>621</v>
      </c>
      <c r="C41" s="132"/>
      <c r="D41" s="295"/>
      <c r="E41" s="295"/>
      <c r="F41" s="295"/>
      <c r="G41" s="295"/>
      <c r="H41" s="295"/>
      <c r="I41" s="295"/>
      <c r="J41" s="295"/>
      <c r="K41" s="295"/>
      <c r="L41" s="295"/>
      <c r="M41" s="295"/>
      <c r="N41" s="295"/>
      <c r="O41" s="295"/>
      <c r="P41" s="295"/>
      <c r="Q41" s="295"/>
      <c r="R41" s="132"/>
      <c r="S41" s="293">
        <v>0</v>
      </c>
    </row>
    <row r="42" spans="1:19" ht="23.1" customHeight="1">
      <c r="A42" s="191" t="s">
        <v>619</v>
      </c>
      <c r="B42" s="294" t="s">
        <v>2</v>
      </c>
      <c r="C42" s="132"/>
      <c r="D42" s="296">
        <v>1</v>
      </c>
      <c r="E42" s="296">
        <v>3</v>
      </c>
      <c r="F42" s="296">
        <v>5</v>
      </c>
      <c r="G42" s="295"/>
      <c r="H42" s="295"/>
      <c r="I42" s="295"/>
      <c r="J42" s="295"/>
      <c r="K42" s="296">
        <v>5</v>
      </c>
      <c r="L42" s="296">
        <v>1</v>
      </c>
      <c r="M42" s="296">
        <v>3</v>
      </c>
      <c r="N42" s="296">
        <v>1</v>
      </c>
      <c r="O42" s="296">
        <v>9</v>
      </c>
      <c r="P42" s="295"/>
      <c r="Q42" s="296">
        <v>4</v>
      </c>
      <c r="R42" s="132"/>
      <c r="S42" s="293">
        <v>32</v>
      </c>
    </row>
    <row r="43" spans="1:19" ht="23.1" customHeight="1">
      <c r="A43" s="294"/>
      <c r="B43" s="294" t="s">
        <v>621</v>
      </c>
      <c r="C43" s="132"/>
      <c r="D43" s="296">
        <v>1</v>
      </c>
      <c r="E43" s="296">
        <v>6</v>
      </c>
      <c r="F43" s="296">
        <v>11</v>
      </c>
      <c r="G43" s="295"/>
      <c r="H43" s="295"/>
      <c r="I43" s="295"/>
      <c r="J43" s="295"/>
      <c r="K43" s="296">
        <v>8</v>
      </c>
      <c r="L43" s="296">
        <v>2</v>
      </c>
      <c r="M43" s="296">
        <v>10</v>
      </c>
      <c r="N43" s="296">
        <v>1</v>
      </c>
      <c r="O43" s="296">
        <v>9</v>
      </c>
      <c r="P43" s="295"/>
      <c r="Q43" s="296">
        <v>4</v>
      </c>
      <c r="R43" s="132"/>
      <c r="S43" s="293">
        <v>52</v>
      </c>
    </row>
    <row r="44" spans="1:19" ht="23.1" customHeight="1">
      <c r="A44" s="191" t="s">
        <v>620</v>
      </c>
      <c r="B44" s="294" t="s">
        <v>2</v>
      </c>
      <c r="C44" s="132"/>
      <c r="D44" s="295"/>
      <c r="E44" s="295"/>
      <c r="F44" s="296">
        <v>4</v>
      </c>
      <c r="G44" s="295"/>
      <c r="H44" s="295"/>
      <c r="I44" s="295"/>
      <c r="J44" s="295"/>
      <c r="K44" s="295"/>
      <c r="L44" s="296">
        <v>6</v>
      </c>
      <c r="M44" s="295"/>
      <c r="N44" s="295"/>
      <c r="O44" s="296">
        <v>9</v>
      </c>
      <c r="P44" s="295"/>
      <c r="Q44" s="295"/>
      <c r="R44" s="132"/>
      <c r="S44" s="293">
        <v>19</v>
      </c>
    </row>
    <row r="45" spans="1:19" ht="23.1" customHeight="1">
      <c r="A45" s="191"/>
      <c r="B45" s="294" t="s">
        <v>621</v>
      </c>
      <c r="C45" s="132"/>
      <c r="D45" s="295"/>
      <c r="E45" s="295"/>
      <c r="F45" s="296">
        <v>4</v>
      </c>
      <c r="G45" s="295"/>
      <c r="H45" s="295"/>
      <c r="I45" s="295"/>
      <c r="J45" s="295"/>
      <c r="K45" s="295"/>
      <c r="L45" s="296">
        <v>6</v>
      </c>
      <c r="M45" s="295"/>
      <c r="N45" s="295"/>
      <c r="O45" s="296">
        <v>9</v>
      </c>
      <c r="P45" s="295"/>
      <c r="Q45" s="295"/>
      <c r="R45" s="132"/>
      <c r="S45" s="293">
        <v>19</v>
      </c>
    </row>
    <row r="46" spans="1:19" ht="8.1" customHeight="1">
      <c r="A46" s="205"/>
      <c r="B46" s="132"/>
      <c r="C46" s="132"/>
      <c r="D46" s="132"/>
      <c r="E46" s="132"/>
      <c r="F46" s="132"/>
      <c r="G46" s="128"/>
      <c r="H46" s="128"/>
      <c r="I46" s="128"/>
      <c r="J46" s="128"/>
      <c r="K46" s="128"/>
      <c r="L46" s="128"/>
      <c r="M46" s="128"/>
      <c r="N46" s="128"/>
      <c r="O46" s="128"/>
      <c r="P46" s="128"/>
      <c r="Q46" s="128"/>
      <c r="R46" s="128"/>
      <c r="S46" s="128"/>
    </row>
    <row r="47" spans="1:19" ht="23.1" customHeight="1">
      <c r="A47" s="708" t="s">
        <v>83</v>
      </c>
      <c r="B47" s="155" t="s">
        <v>2</v>
      </c>
      <c r="C47" s="132"/>
      <c r="D47" s="150">
        <v>3</v>
      </c>
      <c r="E47" s="150">
        <v>4</v>
      </c>
      <c r="F47" s="150">
        <v>12</v>
      </c>
      <c r="G47" s="150">
        <v>1</v>
      </c>
      <c r="H47" s="150">
        <v>1</v>
      </c>
      <c r="I47" s="150">
        <v>2</v>
      </c>
      <c r="J47" s="150">
        <v>5</v>
      </c>
      <c r="K47" s="150">
        <v>15</v>
      </c>
      <c r="L47" s="150">
        <v>9</v>
      </c>
      <c r="M47" s="150">
        <v>7</v>
      </c>
      <c r="N47" s="150">
        <v>7</v>
      </c>
      <c r="O47" s="150">
        <v>18</v>
      </c>
      <c r="P47" s="150">
        <v>5</v>
      </c>
      <c r="Q47" s="150">
        <v>4</v>
      </c>
      <c r="R47" s="132"/>
      <c r="S47" s="150">
        <v>93</v>
      </c>
    </row>
    <row r="48" spans="1:19" ht="23.1" customHeight="1">
      <c r="A48" s="708"/>
      <c r="B48" s="155" t="s">
        <v>621</v>
      </c>
      <c r="C48" s="132"/>
      <c r="D48" s="150">
        <v>4</v>
      </c>
      <c r="E48" s="150">
        <v>8</v>
      </c>
      <c r="F48" s="150">
        <v>21</v>
      </c>
      <c r="G48" s="150">
        <v>2</v>
      </c>
      <c r="H48" s="150">
        <v>2</v>
      </c>
      <c r="I48" s="150">
        <v>29</v>
      </c>
      <c r="J48" s="150">
        <v>18</v>
      </c>
      <c r="K48" s="150">
        <v>35</v>
      </c>
      <c r="L48" s="150">
        <v>11</v>
      </c>
      <c r="M48" s="150">
        <v>40</v>
      </c>
      <c r="N48" s="150">
        <v>20</v>
      </c>
      <c r="O48" s="150">
        <v>18</v>
      </c>
      <c r="P48" s="150">
        <v>15</v>
      </c>
      <c r="Q48" s="150">
        <v>4</v>
      </c>
      <c r="R48" s="132"/>
      <c r="S48" s="150">
        <v>227</v>
      </c>
    </row>
    <row r="49" spans="1:37">
      <c r="A49" s="136"/>
      <c r="B49" s="136"/>
      <c r="C49" s="128"/>
      <c r="D49" s="128"/>
      <c r="E49" s="128"/>
      <c r="F49" s="128"/>
      <c r="G49" s="128"/>
      <c r="H49" s="128"/>
      <c r="I49" s="128"/>
      <c r="J49" s="128"/>
      <c r="K49" s="128"/>
      <c r="L49" s="128"/>
      <c r="M49" s="128"/>
      <c r="N49" s="128"/>
      <c r="O49" s="128"/>
      <c r="P49" s="128"/>
      <c r="Q49" s="128"/>
      <c r="R49" s="128"/>
      <c r="S49" s="128"/>
    </row>
    <row r="50" spans="1:37" ht="38.25" customHeight="1">
      <c r="A50" s="709" t="s">
        <v>732</v>
      </c>
      <c r="B50" s="709"/>
      <c r="C50" s="709"/>
      <c r="D50" s="709"/>
      <c r="E50" s="709"/>
      <c r="F50" s="709"/>
      <c r="G50" s="709"/>
      <c r="H50" s="709"/>
      <c r="I50" s="709"/>
      <c r="J50" s="709"/>
      <c r="K50" s="709"/>
      <c r="L50" s="709"/>
      <c r="M50" s="709"/>
      <c r="N50" s="709"/>
      <c r="O50" s="709"/>
      <c r="P50" s="709"/>
      <c r="Q50" s="709"/>
      <c r="R50" s="709"/>
      <c r="S50" s="709"/>
      <c r="T50" s="366"/>
      <c r="U50" s="366"/>
      <c r="V50" s="366"/>
      <c r="W50" s="366"/>
      <c r="X50" s="366"/>
      <c r="Y50" s="366"/>
      <c r="Z50" s="366"/>
      <c r="AA50" s="366"/>
      <c r="AB50" s="366"/>
      <c r="AC50" s="366"/>
      <c r="AD50" s="366"/>
      <c r="AE50" s="366"/>
      <c r="AF50" s="366"/>
      <c r="AG50" s="366"/>
      <c r="AH50" s="366"/>
      <c r="AI50" s="366"/>
      <c r="AJ50" s="366"/>
      <c r="AK50" s="366"/>
    </row>
    <row r="51" spans="1:37" ht="10.5" customHeight="1">
      <c r="A51" s="299"/>
      <c r="B51" s="128"/>
      <c r="C51" s="128"/>
      <c r="D51" s="128"/>
      <c r="E51" s="128"/>
      <c r="F51" s="128"/>
      <c r="G51" s="128"/>
      <c r="H51" s="128"/>
      <c r="I51" s="128"/>
      <c r="J51" s="128"/>
      <c r="K51" s="128"/>
      <c r="L51" s="128"/>
      <c r="M51" s="128"/>
      <c r="N51" s="128"/>
      <c r="O51" s="128"/>
      <c r="P51" s="128"/>
      <c r="Q51" s="128"/>
      <c r="R51" s="128"/>
      <c r="S51" s="128"/>
    </row>
    <row r="52" spans="1:37" ht="18" customHeight="1">
      <c r="A52" s="724" t="s">
        <v>733</v>
      </c>
      <c r="B52" s="128"/>
      <c r="C52" s="128"/>
      <c r="D52" s="128"/>
      <c r="E52" s="128"/>
      <c r="F52" s="128"/>
      <c r="G52" s="128"/>
      <c r="H52" s="128"/>
      <c r="I52" s="128"/>
      <c r="J52" s="128"/>
      <c r="K52" s="128"/>
      <c r="L52" s="128"/>
      <c r="M52" s="128"/>
      <c r="N52" s="128"/>
      <c r="O52" s="128"/>
      <c r="P52" s="128"/>
      <c r="Q52" s="128"/>
      <c r="R52" s="128"/>
      <c r="S52" s="128"/>
    </row>
    <row r="53" spans="1:37" ht="16.5">
      <c r="A53" s="298"/>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49C75-E81E-4B0A-B0E0-75D8024E77BD}">
  <sheetPr>
    <pageSetUpPr fitToPage="1"/>
  </sheetPr>
  <dimension ref="A1:R32"/>
  <sheetViews>
    <sheetView view="pageBreakPreview" zoomScale="85" zoomScaleNormal="100" zoomScaleSheetLayoutView="85" workbookViewId="0">
      <selection activeCell="I10" sqref="I10"/>
    </sheetView>
  </sheetViews>
  <sheetFormatPr baseColWidth="10"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62</v>
      </c>
      <c r="B1" s="128"/>
      <c r="C1" s="128"/>
      <c r="D1" s="128"/>
      <c r="E1" s="128"/>
      <c r="F1" s="128"/>
      <c r="G1" s="128"/>
      <c r="H1" s="128"/>
      <c r="I1" s="128"/>
      <c r="J1" s="128"/>
      <c r="K1" s="128"/>
      <c r="L1" s="128"/>
      <c r="M1" s="128"/>
      <c r="N1" s="128"/>
      <c r="O1" s="128"/>
      <c r="P1" s="128"/>
      <c r="Q1" s="128"/>
      <c r="R1" s="128"/>
    </row>
    <row r="2" spans="1:18" ht="69.95" customHeight="1">
      <c r="A2" s="646" t="s">
        <v>624</v>
      </c>
      <c r="B2" s="646"/>
      <c r="C2" s="646"/>
      <c r="D2" s="646"/>
      <c r="E2" s="646"/>
      <c r="F2" s="646"/>
      <c r="G2" s="646"/>
      <c r="H2" s="646"/>
      <c r="I2" s="646"/>
      <c r="J2" s="646"/>
      <c r="K2" s="646"/>
      <c r="L2" s="646"/>
      <c r="M2" s="646"/>
      <c r="N2" s="646"/>
      <c r="O2" s="646"/>
      <c r="P2" s="646"/>
      <c r="Q2" s="646"/>
      <c r="R2" s="646"/>
    </row>
    <row r="3" spans="1:18" ht="24.95" customHeight="1">
      <c r="A3" s="646" t="str">
        <f>UPPER(CONCATENATE("Noviembre 2023"))</f>
        <v>NOVIEMBRE 2023</v>
      </c>
      <c r="B3" s="646"/>
      <c r="C3" s="646"/>
      <c r="D3" s="646"/>
      <c r="E3" s="646"/>
      <c r="F3" s="646"/>
      <c r="G3" s="646"/>
      <c r="H3" s="646"/>
      <c r="I3" s="646"/>
      <c r="J3" s="646"/>
      <c r="K3" s="646"/>
      <c r="L3" s="646"/>
      <c r="M3" s="646"/>
      <c r="N3" s="646"/>
      <c r="O3" s="646"/>
      <c r="P3" s="646"/>
      <c r="Q3" s="646"/>
      <c r="R3" s="646"/>
    </row>
    <row r="4" spans="1:18" ht="150" customHeight="1">
      <c r="A4" s="136"/>
      <c r="B4" s="128"/>
      <c r="C4" s="128"/>
      <c r="D4" s="128"/>
      <c r="E4" s="128"/>
      <c r="F4" s="128"/>
      <c r="G4" s="128"/>
      <c r="H4" s="128"/>
      <c r="I4" s="128"/>
      <c r="J4" s="128"/>
      <c r="K4" s="128"/>
      <c r="L4" s="128"/>
      <c r="M4" s="128"/>
      <c r="N4" s="128"/>
      <c r="O4" s="128"/>
      <c r="P4" s="128"/>
      <c r="Q4" s="128"/>
      <c r="R4" s="128"/>
    </row>
    <row r="5" spans="1:18" ht="45" customHeight="1">
      <c r="A5" s="416" t="s">
        <v>625</v>
      </c>
      <c r="B5" s="275"/>
      <c r="C5" s="416" t="s">
        <v>660</v>
      </c>
      <c r="D5" s="416" t="s">
        <v>661</v>
      </c>
      <c r="E5" s="416" t="s">
        <v>609</v>
      </c>
      <c r="F5" s="416" t="s">
        <v>610</v>
      </c>
      <c r="G5" s="416" t="s">
        <v>611</v>
      </c>
      <c r="H5" s="416" t="s">
        <v>612</v>
      </c>
      <c r="I5" s="416" t="s">
        <v>613</v>
      </c>
      <c r="J5" s="416" t="s">
        <v>614</v>
      </c>
      <c r="K5" s="416" t="s">
        <v>615</v>
      </c>
      <c r="L5" s="416" t="s">
        <v>616</v>
      </c>
      <c r="M5" s="416" t="s">
        <v>617</v>
      </c>
      <c r="N5" s="416" t="s">
        <v>618</v>
      </c>
      <c r="O5" s="416" t="s">
        <v>619</v>
      </c>
      <c r="P5" s="416" t="s">
        <v>620</v>
      </c>
      <c r="Q5" s="275"/>
      <c r="R5" s="416" t="s">
        <v>83</v>
      </c>
    </row>
    <row r="6" spans="1:18" ht="8.1" customHeight="1">
      <c r="A6" s="421"/>
      <c r="B6" s="162"/>
      <c r="C6" s="422"/>
      <c r="D6" s="422"/>
      <c r="E6" s="422"/>
      <c r="F6" s="422"/>
      <c r="G6" s="422"/>
      <c r="H6" s="422"/>
      <c r="I6" s="422"/>
      <c r="J6" s="422"/>
      <c r="K6" s="422"/>
      <c r="L6" s="422"/>
      <c r="M6" s="422"/>
      <c r="N6" s="422"/>
      <c r="O6" s="422"/>
      <c r="P6" s="422"/>
      <c r="Q6" s="162"/>
      <c r="R6" s="422"/>
    </row>
    <row r="7" spans="1:18" ht="50.1" customHeight="1">
      <c r="A7" s="286" t="s">
        <v>626</v>
      </c>
      <c r="B7" s="300"/>
      <c r="C7" s="268"/>
      <c r="D7" s="268" t="s">
        <v>627</v>
      </c>
      <c r="E7" s="268" t="s">
        <v>627</v>
      </c>
      <c r="F7" s="268">
        <v>4</v>
      </c>
      <c r="G7" s="268" t="s">
        <v>627</v>
      </c>
      <c r="H7" s="268" t="s">
        <v>627</v>
      </c>
      <c r="I7" s="268">
        <v>1</v>
      </c>
      <c r="J7" s="268" t="s">
        <v>627</v>
      </c>
      <c r="K7" s="268" t="s">
        <v>627</v>
      </c>
      <c r="L7" s="268" t="s">
        <v>627</v>
      </c>
      <c r="M7" s="268" t="s">
        <v>627</v>
      </c>
      <c r="N7" s="268" t="s">
        <v>627</v>
      </c>
      <c r="O7" s="268">
        <v>11</v>
      </c>
      <c r="P7" s="268">
        <v>1</v>
      </c>
      <c r="Q7" s="301"/>
      <c r="R7" s="276">
        <v>17</v>
      </c>
    </row>
    <row r="8" spans="1:18" ht="50.1" customHeight="1">
      <c r="A8" s="302" t="s">
        <v>93</v>
      </c>
      <c r="B8" s="301"/>
      <c r="C8" s="268">
        <v>1</v>
      </c>
      <c r="D8" s="268">
        <v>1</v>
      </c>
      <c r="E8" s="268" t="s">
        <v>627</v>
      </c>
      <c r="F8" s="268">
        <v>36</v>
      </c>
      <c r="G8" s="268" t="s">
        <v>627</v>
      </c>
      <c r="H8" s="268">
        <v>1</v>
      </c>
      <c r="I8" s="268">
        <v>2</v>
      </c>
      <c r="J8" s="268">
        <v>1</v>
      </c>
      <c r="K8" s="268" t="s">
        <v>627</v>
      </c>
      <c r="L8" s="268">
        <v>17</v>
      </c>
      <c r="M8" s="268" t="s">
        <v>627</v>
      </c>
      <c r="N8" s="268">
        <v>1</v>
      </c>
      <c r="O8" s="268">
        <v>22</v>
      </c>
      <c r="P8" s="268">
        <v>5</v>
      </c>
      <c r="Q8" s="301"/>
      <c r="R8" s="276">
        <v>87</v>
      </c>
    </row>
    <row r="9" spans="1:18" ht="50.1" customHeight="1">
      <c r="A9" s="302" t="s">
        <v>91</v>
      </c>
      <c r="B9" s="303"/>
      <c r="C9" s="268" t="s">
        <v>627</v>
      </c>
      <c r="D9" s="268" t="s">
        <v>627</v>
      </c>
      <c r="E9" s="268" t="s">
        <v>627</v>
      </c>
      <c r="F9" s="268">
        <v>90</v>
      </c>
      <c r="G9" s="268" t="s">
        <v>627</v>
      </c>
      <c r="H9" s="268">
        <v>1</v>
      </c>
      <c r="I9" s="268" t="s">
        <v>627</v>
      </c>
      <c r="J9" s="268">
        <v>2</v>
      </c>
      <c r="K9" s="268" t="s">
        <v>627</v>
      </c>
      <c r="L9" s="268">
        <v>38</v>
      </c>
      <c r="M9" s="268" t="s">
        <v>627</v>
      </c>
      <c r="N9" s="268" t="s">
        <v>627</v>
      </c>
      <c r="O9" s="268">
        <v>54</v>
      </c>
      <c r="P9" s="268">
        <v>17</v>
      </c>
      <c r="Q9" s="301"/>
      <c r="R9" s="276">
        <v>202</v>
      </c>
    </row>
    <row r="10" spans="1:18" ht="50.1" customHeight="1">
      <c r="A10" s="302" t="s">
        <v>628</v>
      </c>
      <c r="B10" s="303"/>
      <c r="C10" s="268" t="s">
        <v>627</v>
      </c>
      <c r="D10" s="268" t="s">
        <v>627</v>
      </c>
      <c r="E10" s="268" t="s">
        <v>627</v>
      </c>
      <c r="F10" s="268" t="s">
        <v>627</v>
      </c>
      <c r="G10" s="268" t="s">
        <v>627</v>
      </c>
      <c r="H10" s="268" t="s">
        <v>627</v>
      </c>
      <c r="I10" s="268" t="s">
        <v>627</v>
      </c>
      <c r="J10" s="268" t="s">
        <v>627</v>
      </c>
      <c r="K10" s="268" t="s">
        <v>627</v>
      </c>
      <c r="L10" s="268" t="s">
        <v>627</v>
      </c>
      <c r="M10" s="268" t="s">
        <v>627</v>
      </c>
      <c r="N10" s="268" t="s">
        <v>627</v>
      </c>
      <c r="O10" s="268" t="s">
        <v>627</v>
      </c>
      <c r="P10" s="268" t="s">
        <v>627</v>
      </c>
      <c r="Q10" s="301"/>
      <c r="R10" s="276">
        <v>0</v>
      </c>
    </row>
    <row r="11" spans="1:18" ht="50.1" customHeight="1">
      <c r="A11" s="302" t="s">
        <v>94</v>
      </c>
      <c r="B11" s="303"/>
      <c r="C11" s="268" t="s">
        <v>627</v>
      </c>
      <c r="D11" s="268" t="s">
        <v>627</v>
      </c>
      <c r="E11" s="268" t="s">
        <v>627</v>
      </c>
      <c r="F11" s="268">
        <v>43</v>
      </c>
      <c r="G11" s="268" t="s">
        <v>627</v>
      </c>
      <c r="H11" s="268" t="s">
        <v>627</v>
      </c>
      <c r="I11" s="268" t="s">
        <v>627</v>
      </c>
      <c r="J11" s="268">
        <v>1</v>
      </c>
      <c r="K11" s="268" t="s">
        <v>627</v>
      </c>
      <c r="L11" s="268">
        <v>3</v>
      </c>
      <c r="M11" s="268" t="s">
        <v>627</v>
      </c>
      <c r="N11" s="268" t="s">
        <v>627</v>
      </c>
      <c r="O11" s="268">
        <v>5</v>
      </c>
      <c r="P11" s="268">
        <v>2</v>
      </c>
      <c r="Q11" s="303"/>
      <c r="R11" s="276">
        <v>54</v>
      </c>
    </row>
    <row r="12" spans="1:18" ht="50.1" customHeight="1">
      <c r="A12" s="302" t="s">
        <v>92</v>
      </c>
      <c r="B12" s="303"/>
      <c r="C12" s="268" t="s">
        <v>627</v>
      </c>
      <c r="D12" s="268" t="s">
        <v>627</v>
      </c>
      <c r="E12" s="268" t="s">
        <v>627</v>
      </c>
      <c r="F12" s="268">
        <v>26</v>
      </c>
      <c r="G12" s="268" t="s">
        <v>627</v>
      </c>
      <c r="H12" s="268" t="s">
        <v>627</v>
      </c>
      <c r="I12" s="268" t="s">
        <v>627</v>
      </c>
      <c r="J12" s="268">
        <v>1</v>
      </c>
      <c r="K12" s="268" t="s">
        <v>627</v>
      </c>
      <c r="L12" s="268">
        <v>3</v>
      </c>
      <c r="M12" s="268" t="s">
        <v>627</v>
      </c>
      <c r="N12" s="268" t="s">
        <v>627</v>
      </c>
      <c r="O12" s="268">
        <v>13</v>
      </c>
      <c r="P12" s="268">
        <v>3</v>
      </c>
      <c r="Q12" s="301"/>
      <c r="R12" s="276">
        <v>46</v>
      </c>
    </row>
    <row r="13" spans="1:18" ht="50.1" customHeight="1">
      <c r="A13" s="302" t="s">
        <v>629</v>
      </c>
      <c r="B13" s="303"/>
      <c r="C13" s="268" t="s">
        <v>627</v>
      </c>
      <c r="D13" s="268" t="s">
        <v>627</v>
      </c>
      <c r="E13" s="268" t="s">
        <v>627</v>
      </c>
      <c r="F13" s="268" t="s">
        <v>627</v>
      </c>
      <c r="G13" s="268" t="s">
        <v>627</v>
      </c>
      <c r="H13" s="268" t="s">
        <v>627</v>
      </c>
      <c r="I13" s="268" t="s">
        <v>627</v>
      </c>
      <c r="J13" s="268" t="s">
        <v>627</v>
      </c>
      <c r="K13" s="268" t="s">
        <v>627</v>
      </c>
      <c r="L13" s="268" t="s">
        <v>627</v>
      </c>
      <c r="M13" s="268" t="s">
        <v>627</v>
      </c>
      <c r="N13" s="268" t="s">
        <v>627</v>
      </c>
      <c r="O13" s="268" t="s">
        <v>627</v>
      </c>
      <c r="P13" s="268" t="s">
        <v>627</v>
      </c>
      <c r="Q13" s="301"/>
      <c r="R13" s="276">
        <v>0</v>
      </c>
    </row>
    <row r="14" spans="1:18" ht="50.1" customHeight="1">
      <c r="A14" s="302" t="s">
        <v>630</v>
      </c>
      <c r="B14" s="303"/>
      <c r="C14" s="268" t="s">
        <v>627</v>
      </c>
      <c r="D14" s="268" t="s">
        <v>627</v>
      </c>
      <c r="E14" s="268" t="s">
        <v>627</v>
      </c>
      <c r="F14" s="268" t="s">
        <v>627</v>
      </c>
      <c r="G14" s="268" t="s">
        <v>627</v>
      </c>
      <c r="H14" s="268" t="s">
        <v>627</v>
      </c>
      <c r="I14" s="268" t="s">
        <v>627</v>
      </c>
      <c r="J14" s="268" t="s">
        <v>627</v>
      </c>
      <c r="K14" s="268" t="s">
        <v>627</v>
      </c>
      <c r="L14" s="268" t="s">
        <v>627</v>
      </c>
      <c r="M14" s="268" t="s">
        <v>627</v>
      </c>
      <c r="N14" s="268" t="s">
        <v>627</v>
      </c>
      <c r="O14" s="268" t="s">
        <v>627</v>
      </c>
      <c r="P14" s="268" t="s">
        <v>627</v>
      </c>
      <c r="Q14" s="301"/>
      <c r="R14" s="276">
        <v>0</v>
      </c>
    </row>
    <row r="15" spans="1:18" ht="8.1" customHeight="1">
      <c r="A15" s="304"/>
      <c r="B15" s="305"/>
      <c r="C15" s="306"/>
      <c r="D15" s="306"/>
      <c r="E15" s="306"/>
      <c r="F15" s="306"/>
      <c r="G15" s="306"/>
      <c r="H15" s="306"/>
      <c r="I15" s="306"/>
      <c r="J15" s="306"/>
      <c r="K15" s="306"/>
      <c r="L15" s="306"/>
      <c r="M15" s="306"/>
      <c r="N15" s="306"/>
      <c r="O15" s="306"/>
      <c r="P15" s="306"/>
      <c r="Q15" s="305"/>
      <c r="R15" s="306"/>
    </row>
    <row r="16" spans="1:18" ht="50.1" customHeight="1">
      <c r="A16" s="290" t="s">
        <v>83</v>
      </c>
      <c r="B16" s="307"/>
      <c r="C16" s="279">
        <v>1</v>
      </c>
      <c r="D16" s="279">
        <v>1</v>
      </c>
      <c r="E16" s="279">
        <v>0</v>
      </c>
      <c r="F16" s="279">
        <v>199</v>
      </c>
      <c r="G16" s="279">
        <v>0</v>
      </c>
      <c r="H16" s="279">
        <v>2</v>
      </c>
      <c r="I16" s="279">
        <v>3</v>
      </c>
      <c r="J16" s="279">
        <v>5</v>
      </c>
      <c r="K16" s="279">
        <v>0</v>
      </c>
      <c r="L16" s="279">
        <v>61</v>
      </c>
      <c r="M16" s="279">
        <v>0</v>
      </c>
      <c r="N16" s="279">
        <v>1</v>
      </c>
      <c r="O16" s="279">
        <v>105</v>
      </c>
      <c r="P16" s="279">
        <v>28</v>
      </c>
      <c r="Q16" s="308"/>
      <c r="R16" s="279">
        <v>406</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181" t="s">
        <v>95</v>
      </c>
      <c r="B30" s="128"/>
      <c r="C30" s="128"/>
      <c r="D30" s="128"/>
      <c r="E30" s="128"/>
      <c r="F30" s="128"/>
      <c r="G30" s="128"/>
      <c r="H30" s="128"/>
      <c r="I30" s="128"/>
      <c r="J30" s="128"/>
      <c r="K30" s="128"/>
      <c r="L30" s="128"/>
      <c r="M30" s="128"/>
      <c r="N30" s="128"/>
      <c r="O30" s="128"/>
      <c r="P30" s="128"/>
      <c r="Q30" s="128"/>
      <c r="R30" s="128"/>
    </row>
    <row r="31" spans="1:18" ht="14.1" customHeight="1">
      <c r="A31" s="181" t="s">
        <v>96</v>
      </c>
      <c r="B31" s="128"/>
      <c r="C31" s="128"/>
      <c r="D31" s="128"/>
      <c r="E31" s="128"/>
      <c r="F31" s="128"/>
      <c r="G31" s="128"/>
      <c r="H31" s="128"/>
      <c r="I31" s="128"/>
      <c r="J31" s="128"/>
      <c r="K31" s="128"/>
      <c r="L31" s="128"/>
      <c r="M31" s="128"/>
      <c r="N31" s="128"/>
      <c r="O31" s="128"/>
      <c r="P31" s="128"/>
      <c r="Q31" s="128"/>
      <c r="R31" s="128"/>
    </row>
    <row r="32" spans="1:18" ht="14.1" customHeight="1">
      <c r="A32" s="226"/>
    </row>
  </sheetData>
  <mergeCells count="2">
    <mergeCell ref="A3:R3"/>
    <mergeCell ref="A2:R2"/>
  </mergeCells>
  <printOptions horizontalCentered="1"/>
  <pageMargins left="0.23622047244094491" right="0.23622047244094491" top="0.74803149606299213" bottom="0.35433070866141736" header="0" footer="0.31496062992125984"/>
  <pageSetup scale="53"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3E304-396B-4263-B0A9-D9541A43DF59}">
  <sheetPr>
    <pageSetUpPr fitToPage="1"/>
  </sheetPr>
  <dimension ref="A1:M36"/>
  <sheetViews>
    <sheetView view="pageBreakPreview" zoomScaleNormal="100" zoomScaleSheetLayoutView="100" workbookViewId="0">
      <selection activeCell="O17" sqref="O17"/>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14" t="s">
        <v>631</v>
      </c>
      <c r="B2" s="614"/>
      <c r="C2" s="614"/>
      <c r="D2" s="614"/>
      <c r="E2" s="614"/>
      <c r="F2" s="614"/>
      <c r="G2" s="614"/>
      <c r="H2" s="614"/>
      <c r="I2" s="614"/>
      <c r="J2" s="614"/>
      <c r="K2" s="614"/>
      <c r="L2" s="614"/>
      <c r="M2" s="614"/>
    </row>
    <row r="3" spans="1:13" ht="20.100000000000001" customHeight="1">
      <c r="A3" s="614" t="str">
        <f>UPPER(CONCATENATE("Noviembre 2023"))</f>
        <v>NOVIEMBRE 2023</v>
      </c>
      <c r="B3" s="614"/>
      <c r="C3" s="614"/>
      <c r="D3" s="614"/>
      <c r="E3" s="614"/>
      <c r="F3" s="614"/>
      <c r="G3" s="614"/>
      <c r="H3" s="614"/>
      <c r="I3" s="614"/>
      <c r="J3" s="614"/>
      <c r="K3" s="614"/>
      <c r="L3" s="614"/>
      <c r="M3" s="614"/>
    </row>
    <row r="4" spans="1:13" ht="54" customHeight="1">
      <c r="A4" s="121"/>
    </row>
    <row r="5" spans="1:13">
      <c r="A5" s="200" t="s">
        <v>81</v>
      </c>
      <c r="B5" s="200" t="s">
        <v>104</v>
      </c>
    </row>
    <row r="6" spans="1:13" ht="24.75">
      <c r="A6" s="201" t="s">
        <v>91</v>
      </c>
      <c r="B6" s="200">
        <v>202</v>
      </c>
    </row>
    <row r="7" spans="1:13" ht="16.5">
      <c r="A7" s="201" t="s">
        <v>93</v>
      </c>
      <c r="B7" s="200">
        <v>87</v>
      </c>
    </row>
    <row r="8" spans="1:13" ht="16.5">
      <c r="A8" s="201" t="s">
        <v>94</v>
      </c>
      <c r="B8" s="200">
        <v>54</v>
      </c>
    </row>
    <row r="9" spans="1:13" ht="24.75">
      <c r="A9" s="201" t="s">
        <v>92</v>
      </c>
      <c r="B9" s="200">
        <v>46</v>
      </c>
    </row>
    <row r="10" spans="1:13" ht="24.75">
      <c r="A10" s="201" t="s">
        <v>626</v>
      </c>
      <c r="B10" s="200">
        <v>17</v>
      </c>
    </row>
    <row r="11" spans="1:13" ht="24.75">
      <c r="A11" s="201" t="s">
        <v>628</v>
      </c>
      <c r="B11" s="200">
        <v>0</v>
      </c>
    </row>
    <row r="12" spans="1:13">
      <c r="A12" s="201" t="s">
        <v>629</v>
      </c>
      <c r="B12" s="200">
        <v>0</v>
      </c>
    </row>
    <row r="13" spans="1:13" ht="24.75">
      <c r="A13" s="201" t="s">
        <v>630</v>
      </c>
      <c r="B13" s="200">
        <v>0</v>
      </c>
    </row>
    <row r="14" spans="1:13">
      <c r="A14" s="201" t="s">
        <v>83</v>
      </c>
      <c r="B14" s="200"/>
    </row>
    <row r="15" spans="1:13">
      <c r="A15" s="121"/>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c r="A30" s="121"/>
    </row>
    <row r="31" spans="1:9" ht="18.75">
      <c r="A31" s="121"/>
      <c r="H31" s="188" t="s">
        <v>97</v>
      </c>
      <c r="I31" s="310">
        <v>406</v>
      </c>
    </row>
    <row r="32" spans="1:9">
      <c r="A32" s="121"/>
    </row>
    <row r="33" spans="1:1">
      <c r="A33" s="121"/>
    </row>
    <row r="34" spans="1:1" s="281" customFormat="1" ht="12" customHeight="1">
      <c r="A34" s="182" t="s">
        <v>95</v>
      </c>
    </row>
    <row r="35" spans="1:1" s="281" customFormat="1" ht="12" customHeight="1">
      <c r="A35" s="182" t="s">
        <v>96</v>
      </c>
    </row>
    <row r="36" spans="1:1" s="281" customFormat="1" ht="12" customHeight="1">
      <c r="A36" s="309"/>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5"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0188-2560-4F95-B975-56D3B166F97D}">
  <dimension ref="A1:N43"/>
  <sheetViews>
    <sheetView view="pageBreakPreview" zoomScale="115" zoomScaleNormal="100" zoomScaleSheetLayoutView="115" workbookViewId="0">
      <selection activeCell="A33" sqref="A33"/>
    </sheetView>
  </sheetViews>
  <sheetFormatPr baseColWidth="10" defaultRowHeight="12.75"/>
  <cols>
    <col min="1" max="1" width="10.7109375" style="190" customWidth="1"/>
    <col min="2" max="2" width="3.85546875" style="190" bestFit="1" customWidth="1"/>
    <col min="3" max="3" width="11.42578125" style="190"/>
  </cols>
  <sheetData>
    <row r="1" spans="1:14" ht="21.95" customHeight="1">
      <c r="A1" s="128" t="s">
        <v>62</v>
      </c>
      <c r="B1" s="128"/>
      <c r="C1" s="128"/>
      <c r="D1" s="128"/>
      <c r="E1" s="128"/>
      <c r="F1" s="128"/>
      <c r="G1" s="128"/>
      <c r="H1" s="128"/>
      <c r="I1" s="128"/>
      <c r="J1" s="128"/>
      <c r="K1" s="128"/>
      <c r="L1" s="128"/>
      <c r="M1" s="128"/>
      <c r="N1" s="128"/>
    </row>
    <row r="2" spans="1:14" ht="45" customHeight="1">
      <c r="A2" s="665" t="s">
        <v>632</v>
      </c>
      <c r="B2" s="665"/>
      <c r="C2" s="665"/>
      <c r="D2" s="665"/>
      <c r="E2" s="665"/>
      <c r="F2" s="665"/>
      <c r="G2" s="665"/>
      <c r="H2" s="665"/>
      <c r="I2" s="665"/>
      <c r="J2" s="665"/>
      <c r="K2" s="665"/>
      <c r="L2" s="665"/>
      <c r="M2" s="665"/>
      <c r="N2" s="665"/>
    </row>
    <row r="3" spans="1:14" ht="21.95" customHeight="1">
      <c r="A3" s="665" t="str">
        <f>UPPER(CONCATENATE("Noviembre 2023"))</f>
        <v>NOVIEMBRE 2023</v>
      </c>
      <c r="B3" s="665"/>
      <c r="C3" s="665"/>
      <c r="D3" s="665"/>
      <c r="E3" s="665"/>
      <c r="F3" s="665"/>
      <c r="G3" s="665"/>
      <c r="H3" s="665"/>
      <c r="I3" s="665"/>
      <c r="J3" s="665"/>
      <c r="K3" s="665"/>
      <c r="L3" s="665"/>
      <c r="M3" s="665"/>
      <c r="N3" s="665"/>
    </row>
    <row r="4" spans="1:14">
      <c r="A4" s="121"/>
    </row>
    <row r="5" spans="1:14">
      <c r="A5" s="584" t="s">
        <v>2</v>
      </c>
      <c r="B5" s="584" t="s">
        <v>104</v>
      </c>
    </row>
    <row r="6" spans="1:14" ht="16.5">
      <c r="A6" s="585" t="s">
        <v>619</v>
      </c>
      <c r="B6" s="584">
        <v>67</v>
      </c>
    </row>
    <row r="7" spans="1:14">
      <c r="A7" s="585" t="s">
        <v>616</v>
      </c>
      <c r="B7" s="584">
        <v>61</v>
      </c>
    </row>
    <row r="8" spans="1:14">
      <c r="A8" s="585" t="s">
        <v>610</v>
      </c>
      <c r="B8" s="584">
        <v>60</v>
      </c>
    </row>
    <row r="9" spans="1:14">
      <c r="A9" s="585" t="s">
        <v>620</v>
      </c>
      <c r="B9" s="584">
        <v>28</v>
      </c>
    </row>
    <row r="10" spans="1:14">
      <c r="A10" s="585" t="s">
        <v>614</v>
      </c>
      <c r="B10" s="584">
        <v>5</v>
      </c>
    </row>
    <row r="11" spans="1:14">
      <c r="A11" s="585" t="s">
        <v>613</v>
      </c>
      <c r="B11" s="584">
        <v>3</v>
      </c>
    </row>
    <row r="12" spans="1:14">
      <c r="A12" s="585" t="s">
        <v>612</v>
      </c>
      <c r="B12" s="584">
        <v>2</v>
      </c>
    </row>
    <row r="13" spans="1:14">
      <c r="A13" s="585" t="s">
        <v>660</v>
      </c>
      <c r="B13" s="584">
        <v>1</v>
      </c>
    </row>
    <row r="14" spans="1:14">
      <c r="A14" s="585" t="s">
        <v>661</v>
      </c>
      <c r="B14" s="584">
        <v>1</v>
      </c>
    </row>
    <row r="15" spans="1:14">
      <c r="A15" s="585" t="s">
        <v>618</v>
      </c>
      <c r="B15" s="584">
        <v>1</v>
      </c>
    </row>
    <row r="16" spans="1:14">
      <c r="A16" s="585" t="s">
        <v>609</v>
      </c>
      <c r="B16" s="584">
        <v>0</v>
      </c>
    </row>
    <row r="17" spans="1:2">
      <c r="A17" s="585" t="s">
        <v>611</v>
      </c>
      <c r="B17" s="584">
        <v>0</v>
      </c>
    </row>
    <row r="18" spans="1:2">
      <c r="A18" s="585" t="s">
        <v>615</v>
      </c>
      <c r="B18" s="584">
        <v>0</v>
      </c>
    </row>
    <row r="19" spans="1:2">
      <c r="A19" s="585" t="s">
        <v>617</v>
      </c>
      <c r="B19" s="584">
        <v>0</v>
      </c>
    </row>
    <row r="20" spans="1:2">
      <c r="A20" s="585" t="s">
        <v>83</v>
      </c>
      <c r="B20" s="584"/>
    </row>
    <row r="21" spans="1:2">
      <c r="A21" s="586"/>
      <c r="B21" s="586"/>
    </row>
    <row r="22" spans="1:2">
      <c r="A22" s="586"/>
      <c r="B22" s="586"/>
    </row>
    <row r="23" spans="1:2" ht="16.5">
      <c r="A23" s="584" t="s">
        <v>727</v>
      </c>
      <c r="B23" s="584" t="s">
        <v>104</v>
      </c>
    </row>
    <row r="24" spans="1:2">
      <c r="A24" s="585" t="s">
        <v>610</v>
      </c>
      <c r="B24" s="584">
        <v>199</v>
      </c>
    </row>
    <row r="25" spans="1:2" ht="16.5">
      <c r="A25" s="585" t="s">
        <v>619</v>
      </c>
      <c r="B25" s="584">
        <v>105</v>
      </c>
    </row>
    <row r="26" spans="1:2">
      <c r="A26" s="585" t="s">
        <v>616</v>
      </c>
      <c r="B26" s="584">
        <v>61</v>
      </c>
    </row>
    <row r="27" spans="1:2">
      <c r="A27" s="585" t="s">
        <v>620</v>
      </c>
      <c r="B27" s="584">
        <v>28</v>
      </c>
    </row>
    <row r="28" spans="1:2">
      <c r="A28" s="585" t="s">
        <v>614</v>
      </c>
      <c r="B28" s="584">
        <v>5</v>
      </c>
    </row>
    <row r="29" spans="1:2">
      <c r="A29" s="585" t="s">
        <v>613</v>
      </c>
      <c r="B29" s="584">
        <v>3</v>
      </c>
    </row>
    <row r="30" spans="1:2">
      <c r="A30" s="585" t="s">
        <v>612</v>
      </c>
      <c r="B30" s="584">
        <v>2</v>
      </c>
    </row>
    <row r="31" spans="1:2">
      <c r="A31" s="585" t="s">
        <v>660</v>
      </c>
      <c r="B31" s="584">
        <v>1</v>
      </c>
    </row>
    <row r="32" spans="1:2">
      <c r="A32" s="585" t="s">
        <v>661</v>
      </c>
      <c r="B32" s="584">
        <v>1</v>
      </c>
    </row>
    <row r="33" spans="1:12">
      <c r="A33" s="585" t="s">
        <v>618</v>
      </c>
      <c r="B33" s="584">
        <v>1</v>
      </c>
    </row>
    <row r="34" spans="1:12">
      <c r="A34" s="585" t="s">
        <v>609</v>
      </c>
      <c r="B34" s="584">
        <v>0</v>
      </c>
    </row>
    <row r="35" spans="1:12">
      <c r="A35" s="585" t="s">
        <v>611</v>
      </c>
      <c r="B35" s="584">
        <v>0</v>
      </c>
    </row>
    <row r="36" spans="1:12">
      <c r="A36" s="585" t="s">
        <v>615</v>
      </c>
      <c r="B36" s="584">
        <v>0</v>
      </c>
    </row>
    <row r="37" spans="1:12">
      <c r="A37" s="585" t="s">
        <v>617</v>
      </c>
      <c r="B37" s="584">
        <v>0</v>
      </c>
    </row>
    <row r="38" spans="1:12">
      <c r="A38" s="585" t="s">
        <v>83</v>
      </c>
      <c r="B38" s="584"/>
    </row>
    <row r="39" spans="1:12" ht="15.75">
      <c r="A39" s="121"/>
      <c r="E39" s="224" t="s">
        <v>97</v>
      </c>
      <c r="F39" s="311">
        <v>229</v>
      </c>
      <c r="K39" s="224" t="s">
        <v>97</v>
      </c>
      <c r="L39" s="311">
        <v>406</v>
      </c>
    </row>
    <row r="40" spans="1:12">
      <c r="A40" s="121"/>
    </row>
    <row r="41" spans="1:12" s="281" customFormat="1" ht="12" customHeight="1">
      <c r="A41" s="182" t="s">
        <v>95</v>
      </c>
    </row>
    <row r="42" spans="1:12" s="281" customFormat="1" ht="12" customHeight="1">
      <c r="A42" s="182" t="s">
        <v>96</v>
      </c>
    </row>
    <row r="43" spans="1:12" s="281" customFormat="1" ht="12" customHeight="1">
      <c r="A43" s="309"/>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paperSize="9" scale="83"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FA4E-C48F-4361-ABA1-3937DDC97A39}">
  <sheetPr>
    <pageSetUpPr fitToPage="1"/>
  </sheetPr>
  <dimension ref="A1:P65"/>
  <sheetViews>
    <sheetView view="pageBreakPreview" topLeftCell="A21" zoomScale="70" zoomScaleNormal="55" zoomScaleSheetLayoutView="70" workbookViewId="0">
      <selection activeCell="F35" sqref="F35"/>
    </sheetView>
  </sheetViews>
  <sheetFormatPr baseColWidth="10" defaultRowHeight="12.75"/>
  <cols>
    <col min="1" max="1" width="73.5703125" style="313" customWidth="1"/>
    <col min="2" max="2" width="1.42578125" style="313" customWidth="1"/>
    <col min="3" max="3" width="41.42578125" style="313" customWidth="1"/>
    <col min="4" max="4" width="1.42578125" style="313" customWidth="1"/>
    <col min="5" max="7" width="26.5703125" style="313" customWidth="1"/>
    <col min="8" max="8" width="1.42578125" style="313" customWidth="1"/>
    <col min="9" max="11" width="26.5703125" style="313" customWidth="1"/>
    <col min="12" max="12" width="1.42578125" style="313" customWidth="1"/>
    <col min="13" max="13" width="36.28515625" style="313" customWidth="1"/>
    <col min="14" max="14" width="1.42578125" style="313" customWidth="1"/>
    <col min="15" max="16384" width="11.42578125" style="313"/>
  </cols>
  <sheetData>
    <row r="1" spans="1:16">
      <c r="A1" s="312" t="s">
        <v>62</v>
      </c>
      <c r="B1" s="312"/>
      <c r="C1" s="312"/>
      <c r="D1" s="312"/>
      <c r="E1" s="312"/>
      <c r="F1" s="312"/>
      <c r="G1" s="312"/>
      <c r="H1" s="312"/>
      <c r="I1" s="312"/>
      <c r="J1" s="312"/>
      <c r="K1" s="312"/>
      <c r="L1" s="312"/>
      <c r="M1" s="312"/>
      <c r="N1" s="312"/>
    </row>
    <row r="2" spans="1:16" ht="27.75">
      <c r="A2" s="615" t="s">
        <v>642</v>
      </c>
      <c r="B2" s="615"/>
      <c r="C2" s="615"/>
      <c r="D2" s="615"/>
      <c r="E2" s="615"/>
      <c r="F2" s="615"/>
      <c r="G2" s="615"/>
      <c r="H2" s="615"/>
      <c r="I2" s="615"/>
      <c r="J2" s="615"/>
      <c r="K2" s="615"/>
      <c r="L2" s="615"/>
      <c r="M2" s="615"/>
      <c r="N2" s="615"/>
    </row>
    <row r="3" spans="1:16" ht="27.75">
      <c r="A3" s="615" t="str">
        <f>UPPER(CONCATENATE("NOVIEMBRE 2023"))</f>
        <v>NOVIEMBRE 2023</v>
      </c>
      <c r="B3" s="615"/>
      <c r="C3" s="615"/>
      <c r="D3" s="615"/>
      <c r="E3" s="615"/>
      <c r="F3" s="615"/>
      <c r="G3" s="615"/>
      <c r="H3" s="615"/>
      <c r="I3" s="615"/>
      <c r="J3" s="615"/>
      <c r="K3" s="615"/>
      <c r="L3" s="615"/>
      <c r="M3" s="615"/>
      <c r="N3" s="615"/>
    </row>
    <row r="4" spans="1:16">
      <c r="A4" s="314"/>
      <c r="B4" s="312"/>
      <c r="C4" s="312"/>
      <c r="D4" s="312"/>
      <c r="E4" s="312"/>
      <c r="F4" s="312"/>
      <c r="G4" s="312"/>
      <c r="H4" s="312"/>
      <c r="I4" s="312"/>
      <c r="J4" s="312"/>
      <c r="K4" s="312"/>
      <c r="L4" s="312"/>
      <c r="M4" s="312"/>
      <c r="N4" s="312"/>
    </row>
    <row r="5" spans="1:16" ht="38.25" customHeight="1">
      <c r="A5" s="616" t="s">
        <v>100</v>
      </c>
      <c r="B5" s="315"/>
      <c r="C5" s="616" t="s">
        <v>643</v>
      </c>
      <c r="D5" s="315"/>
      <c r="E5" s="618" t="s">
        <v>644</v>
      </c>
      <c r="F5" s="619"/>
      <c r="G5" s="620" t="s">
        <v>104</v>
      </c>
      <c r="H5" s="315"/>
      <c r="I5" s="618" t="s">
        <v>645</v>
      </c>
      <c r="J5" s="619"/>
      <c r="K5" s="622" t="s">
        <v>104</v>
      </c>
      <c r="L5" s="315"/>
      <c r="M5" s="623" t="s">
        <v>648</v>
      </c>
      <c r="N5" s="315"/>
    </row>
    <row r="6" spans="1:16" ht="38.25">
      <c r="A6" s="617"/>
      <c r="B6" s="315"/>
      <c r="C6" s="617"/>
      <c r="D6" s="315"/>
      <c r="E6" s="316" t="s">
        <v>105</v>
      </c>
      <c r="F6" s="316" t="s">
        <v>106</v>
      </c>
      <c r="G6" s="621"/>
      <c r="H6" s="315"/>
      <c r="I6" s="317" t="s">
        <v>105</v>
      </c>
      <c r="J6" s="317" t="s">
        <v>106</v>
      </c>
      <c r="K6" s="617"/>
      <c r="L6" s="315"/>
      <c r="M6" s="624"/>
      <c r="N6" s="315"/>
    </row>
    <row r="7" spans="1:16" ht="6" customHeight="1">
      <c r="A7" s="314"/>
      <c r="B7" s="314"/>
      <c r="C7" s="314"/>
      <c r="D7" s="314"/>
      <c r="E7" s="314"/>
      <c r="F7" s="314"/>
      <c r="G7" s="314"/>
      <c r="H7" s="314"/>
      <c r="I7" s="314"/>
      <c r="J7" s="314"/>
      <c r="K7" s="314"/>
      <c r="L7" s="314"/>
      <c r="M7" s="314"/>
      <c r="N7" s="314"/>
    </row>
    <row r="8" spans="1:16" ht="18.75">
      <c r="A8" s="318" t="s">
        <v>108</v>
      </c>
      <c r="B8" s="314"/>
      <c r="C8" s="319">
        <v>2073</v>
      </c>
      <c r="D8" s="320"/>
      <c r="E8" s="321">
        <v>218</v>
      </c>
      <c r="F8" s="321">
        <v>33</v>
      </c>
      <c r="G8" s="319">
        <f t="shared" ref="G8:G39" si="0">E8+F8</f>
        <v>251</v>
      </c>
      <c r="H8" s="320"/>
      <c r="I8" s="322">
        <v>222</v>
      </c>
      <c r="J8" s="322">
        <v>38</v>
      </c>
      <c r="K8" s="319">
        <f t="shared" ref="K8:K39" si="1">I8+J8</f>
        <v>260</v>
      </c>
      <c r="L8" s="320"/>
      <c r="M8" s="319">
        <f t="shared" ref="M8:M39" si="2">C8+(G8-K8)</f>
        <v>2064</v>
      </c>
      <c r="N8" s="314"/>
      <c r="O8" s="323"/>
      <c r="P8" s="324"/>
    </row>
    <row r="9" spans="1:16" ht="18.75">
      <c r="A9" s="318" t="s">
        <v>109</v>
      </c>
      <c r="B9" s="314"/>
      <c r="C9" s="319">
        <v>13766</v>
      </c>
      <c r="D9" s="320"/>
      <c r="E9" s="321">
        <v>1405</v>
      </c>
      <c r="F9" s="321">
        <v>129</v>
      </c>
      <c r="G9" s="319">
        <f t="shared" si="0"/>
        <v>1534</v>
      </c>
      <c r="H9" s="320"/>
      <c r="I9" s="322">
        <v>1577</v>
      </c>
      <c r="J9" s="322">
        <v>165</v>
      </c>
      <c r="K9" s="319">
        <f t="shared" si="1"/>
        <v>1742</v>
      </c>
      <c r="L9" s="320"/>
      <c r="M9" s="319">
        <f t="shared" si="2"/>
        <v>13558</v>
      </c>
      <c r="N9" s="314"/>
      <c r="O9" s="323"/>
      <c r="P9" s="324"/>
    </row>
    <row r="10" spans="1:16" ht="18.75">
      <c r="A10" s="318" t="s">
        <v>110</v>
      </c>
      <c r="B10" s="314"/>
      <c r="C10" s="319">
        <v>1266</v>
      </c>
      <c r="D10" s="320"/>
      <c r="E10" s="321">
        <v>29</v>
      </c>
      <c r="F10" s="321">
        <v>5</v>
      </c>
      <c r="G10" s="319">
        <f t="shared" si="0"/>
        <v>34</v>
      </c>
      <c r="H10" s="320"/>
      <c r="I10" s="322">
        <v>46</v>
      </c>
      <c r="J10" s="322">
        <v>3</v>
      </c>
      <c r="K10" s="319">
        <f t="shared" si="1"/>
        <v>49</v>
      </c>
      <c r="L10" s="320"/>
      <c r="M10" s="319">
        <f t="shared" si="2"/>
        <v>1251</v>
      </c>
      <c r="N10" s="314"/>
      <c r="O10" s="323"/>
      <c r="P10" s="324"/>
    </row>
    <row r="11" spans="1:16" ht="18.75">
      <c r="A11" s="318" t="s">
        <v>111</v>
      </c>
      <c r="B11" s="314"/>
      <c r="C11" s="319">
        <v>1000</v>
      </c>
      <c r="D11" s="320"/>
      <c r="E11" s="321">
        <v>40</v>
      </c>
      <c r="F11" s="321">
        <v>7</v>
      </c>
      <c r="G11" s="319">
        <f t="shared" si="0"/>
        <v>47</v>
      </c>
      <c r="H11" s="320"/>
      <c r="I11" s="322">
        <v>33</v>
      </c>
      <c r="J11" s="322">
        <v>7</v>
      </c>
      <c r="K11" s="319">
        <f t="shared" si="1"/>
        <v>40</v>
      </c>
      <c r="L11" s="320"/>
      <c r="M11" s="319">
        <f t="shared" si="2"/>
        <v>1007</v>
      </c>
      <c r="N11" s="314"/>
      <c r="O11" s="323"/>
      <c r="P11" s="324"/>
    </row>
    <row r="12" spans="1:16" ht="18.75">
      <c r="A12" s="318" t="s">
        <v>114</v>
      </c>
      <c r="B12" s="314"/>
      <c r="C12" s="319">
        <v>5472</v>
      </c>
      <c r="D12" s="320"/>
      <c r="E12" s="321">
        <v>243</v>
      </c>
      <c r="F12" s="321">
        <v>15</v>
      </c>
      <c r="G12" s="319">
        <f t="shared" si="0"/>
        <v>258</v>
      </c>
      <c r="H12" s="320"/>
      <c r="I12" s="322">
        <v>171</v>
      </c>
      <c r="J12" s="322">
        <v>29</v>
      </c>
      <c r="K12" s="319">
        <f t="shared" si="1"/>
        <v>200</v>
      </c>
      <c r="L12" s="320"/>
      <c r="M12" s="319">
        <f t="shared" si="2"/>
        <v>5530</v>
      </c>
      <c r="N12" s="314"/>
      <c r="O12" s="323"/>
      <c r="P12" s="324"/>
    </row>
    <row r="13" spans="1:16" ht="18.75">
      <c r="A13" s="318" t="s">
        <v>115</v>
      </c>
      <c r="B13" s="314"/>
      <c r="C13" s="319">
        <v>8887</v>
      </c>
      <c r="D13" s="320"/>
      <c r="E13" s="321">
        <v>521</v>
      </c>
      <c r="F13" s="321">
        <v>52</v>
      </c>
      <c r="G13" s="319">
        <f t="shared" si="0"/>
        <v>573</v>
      </c>
      <c r="H13" s="320"/>
      <c r="I13" s="322">
        <v>536</v>
      </c>
      <c r="J13" s="322">
        <v>44</v>
      </c>
      <c r="K13" s="319">
        <f t="shared" si="1"/>
        <v>580</v>
      </c>
      <c r="L13" s="320"/>
      <c r="M13" s="319">
        <f t="shared" si="2"/>
        <v>8880</v>
      </c>
      <c r="N13" s="314"/>
      <c r="O13" s="323"/>
      <c r="P13" s="324"/>
    </row>
    <row r="14" spans="1:16" ht="18.75">
      <c r="A14" s="318" t="s">
        <v>116</v>
      </c>
      <c r="B14" s="314"/>
      <c r="C14" s="319">
        <v>25757</v>
      </c>
      <c r="D14" s="320"/>
      <c r="E14" s="321">
        <v>1556</v>
      </c>
      <c r="F14" s="321">
        <v>206</v>
      </c>
      <c r="G14" s="319">
        <f t="shared" si="0"/>
        <v>1762</v>
      </c>
      <c r="H14" s="320"/>
      <c r="I14" s="322">
        <v>1649</v>
      </c>
      <c r="J14" s="322">
        <v>224</v>
      </c>
      <c r="K14" s="319">
        <f t="shared" si="1"/>
        <v>1873</v>
      </c>
      <c r="L14" s="320"/>
      <c r="M14" s="319">
        <f t="shared" si="2"/>
        <v>25646</v>
      </c>
      <c r="N14" s="314"/>
      <c r="O14" s="323"/>
      <c r="P14" s="324"/>
    </row>
    <row r="15" spans="1:16" ht="18.75">
      <c r="A15" s="318" t="s">
        <v>112</v>
      </c>
      <c r="B15" s="314"/>
      <c r="C15" s="319">
        <v>4478</v>
      </c>
      <c r="D15" s="320"/>
      <c r="E15" s="321">
        <v>626</v>
      </c>
      <c r="F15" s="321">
        <v>32</v>
      </c>
      <c r="G15" s="319">
        <f t="shared" si="0"/>
        <v>658</v>
      </c>
      <c r="H15" s="320"/>
      <c r="I15" s="322">
        <v>630</v>
      </c>
      <c r="J15" s="322">
        <v>34</v>
      </c>
      <c r="K15" s="319">
        <f t="shared" si="1"/>
        <v>664</v>
      </c>
      <c r="L15" s="320"/>
      <c r="M15" s="319">
        <f t="shared" si="2"/>
        <v>4472</v>
      </c>
      <c r="N15" s="314"/>
      <c r="O15" s="323"/>
      <c r="P15" s="324"/>
    </row>
    <row r="16" spans="1:16" ht="18.75">
      <c r="A16" s="318" t="s">
        <v>113</v>
      </c>
      <c r="B16" s="314"/>
      <c r="C16" s="319">
        <v>1244</v>
      </c>
      <c r="D16" s="320"/>
      <c r="E16" s="321">
        <v>71</v>
      </c>
      <c r="F16" s="321">
        <v>6</v>
      </c>
      <c r="G16" s="319">
        <f t="shared" si="0"/>
        <v>77</v>
      </c>
      <c r="H16" s="320"/>
      <c r="I16" s="322">
        <v>67</v>
      </c>
      <c r="J16" s="322">
        <v>4</v>
      </c>
      <c r="K16" s="319">
        <f t="shared" si="1"/>
        <v>71</v>
      </c>
      <c r="L16" s="320"/>
      <c r="M16" s="319">
        <f t="shared" si="2"/>
        <v>1250</v>
      </c>
      <c r="N16" s="314"/>
      <c r="O16" s="323"/>
      <c r="P16" s="324"/>
    </row>
    <row r="17" spans="1:16" ht="18.75">
      <c r="A17" s="318" t="s">
        <v>117</v>
      </c>
      <c r="B17" s="314"/>
      <c r="C17" s="319">
        <v>4081</v>
      </c>
      <c r="D17" s="320"/>
      <c r="E17" s="321">
        <v>162</v>
      </c>
      <c r="F17" s="321">
        <v>15</v>
      </c>
      <c r="G17" s="319">
        <f t="shared" si="0"/>
        <v>177</v>
      </c>
      <c r="H17" s="320"/>
      <c r="I17" s="322">
        <v>152</v>
      </c>
      <c r="J17" s="322">
        <v>29</v>
      </c>
      <c r="K17" s="319">
        <f t="shared" si="1"/>
        <v>181</v>
      </c>
      <c r="L17" s="320"/>
      <c r="M17" s="319">
        <f t="shared" si="2"/>
        <v>4077</v>
      </c>
      <c r="N17" s="314"/>
      <c r="O17" s="323"/>
      <c r="P17" s="324"/>
    </row>
    <row r="18" spans="1:16" ht="18.75">
      <c r="A18" s="318" t="s">
        <v>122</v>
      </c>
      <c r="B18" s="314"/>
      <c r="C18" s="319">
        <v>35638</v>
      </c>
      <c r="D18" s="320"/>
      <c r="E18" s="321">
        <v>1150</v>
      </c>
      <c r="F18" s="321">
        <v>144</v>
      </c>
      <c r="G18" s="319">
        <f t="shared" si="0"/>
        <v>1294</v>
      </c>
      <c r="H18" s="320"/>
      <c r="I18" s="322">
        <v>1152</v>
      </c>
      <c r="J18" s="322">
        <v>130</v>
      </c>
      <c r="K18" s="319">
        <f t="shared" si="1"/>
        <v>1282</v>
      </c>
      <c r="L18" s="320"/>
      <c r="M18" s="319">
        <f t="shared" si="2"/>
        <v>35650</v>
      </c>
      <c r="N18" s="314"/>
      <c r="O18" s="323"/>
      <c r="P18" s="324"/>
    </row>
    <row r="19" spans="1:16" ht="18.75">
      <c r="A19" s="318" t="s">
        <v>118</v>
      </c>
      <c r="B19" s="314"/>
      <c r="C19" s="319">
        <v>6907</v>
      </c>
      <c r="D19" s="320"/>
      <c r="E19" s="321">
        <v>742</v>
      </c>
      <c r="F19" s="321">
        <v>39</v>
      </c>
      <c r="G19" s="319">
        <f t="shared" si="0"/>
        <v>781</v>
      </c>
      <c r="H19" s="320"/>
      <c r="I19" s="322">
        <v>959</v>
      </c>
      <c r="J19" s="322">
        <v>43</v>
      </c>
      <c r="K19" s="319">
        <f t="shared" si="1"/>
        <v>1002</v>
      </c>
      <c r="L19" s="320"/>
      <c r="M19" s="319">
        <f t="shared" si="2"/>
        <v>6686</v>
      </c>
      <c r="N19" s="314"/>
      <c r="O19" s="323"/>
      <c r="P19" s="324"/>
    </row>
    <row r="20" spans="1:16" ht="18.75">
      <c r="A20" s="318" t="s">
        <v>119</v>
      </c>
      <c r="B20" s="314"/>
      <c r="C20" s="319">
        <v>4042</v>
      </c>
      <c r="D20" s="320"/>
      <c r="E20" s="321">
        <v>60</v>
      </c>
      <c r="F20" s="321">
        <v>9</v>
      </c>
      <c r="G20" s="319">
        <f t="shared" si="0"/>
        <v>69</v>
      </c>
      <c r="H20" s="320"/>
      <c r="I20" s="322">
        <v>70</v>
      </c>
      <c r="J20" s="322">
        <v>4</v>
      </c>
      <c r="K20" s="319">
        <f t="shared" si="1"/>
        <v>74</v>
      </c>
      <c r="L20" s="320"/>
      <c r="M20" s="319">
        <f t="shared" si="2"/>
        <v>4037</v>
      </c>
      <c r="N20" s="314"/>
      <c r="O20" s="323"/>
      <c r="P20" s="324"/>
    </row>
    <row r="21" spans="1:16" ht="18.75">
      <c r="A21" s="318" t="s">
        <v>120</v>
      </c>
      <c r="B21" s="314"/>
      <c r="C21" s="319">
        <v>5082</v>
      </c>
      <c r="D21" s="320"/>
      <c r="E21" s="321">
        <v>172</v>
      </c>
      <c r="F21" s="321">
        <v>30</v>
      </c>
      <c r="G21" s="319">
        <f t="shared" si="0"/>
        <v>202</v>
      </c>
      <c r="H21" s="320"/>
      <c r="I21" s="322">
        <v>230</v>
      </c>
      <c r="J21" s="322">
        <v>32</v>
      </c>
      <c r="K21" s="319">
        <f t="shared" si="1"/>
        <v>262</v>
      </c>
      <c r="L21" s="320"/>
      <c r="M21" s="319">
        <f t="shared" si="2"/>
        <v>5022</v>
      </c>
      <c r="N21" s="314"/>
      <c r="O21" s="323"/>
      <c r="P21" s="324"/>
    </row>
    <row r="22" spans="1:16" ht="18.75">
      <c r="A22" s="318" t="s">
        <v>121</v>
      </c>
      <c r="B22" s="314"/>
      <c r="C22" s="319">
        <v>13440</v>
      </c>
      <c r="D22" s="320"/>
      <c r="E22" s="321">
        <v>341</v>
      </c>
      <c r="F22" s="321">
        <v>37</v>
      </c>
      <c r="G22" s="319">
        <f t="shared" si="0"/>
        <v>378</v>
      </c>
      <c r="H22" s="320"/>
      <c r="I22" s="322">
        <v>379</v>
      </c>
      <c r="J22" s="322">
        <v>25</v>
      </c>
      <c r="K22" s="319">
        <f t="shared" si="1"/>
        <v>404</v>
      </c>
      <c r="L22" s="320"/>
      <c r="M22" s="319">
        <f t="shared" si="2"/>
        <v>13414</v>
      </c>
      <c r="N22" s="314"/>
      <c r="O22" s="323"/>
      <c r="P22" s="324"/>
    </row>
    <row r="23" spans="1:16" ht="18.75">
      <c r="A23" s="318" t="s">
        <v>123</v>
      </c>
      <c r="B23" s="314"/>
      <c r="C23" s="319">
        <v>6579</v>
      </c>
      <c r="D23" s="320"/>
      <c r="E23" s="321">
        <v>152</v>
      </c>
      <c r="F23" s="321">
        <v>18</v>
      </c>
      <c r="G23" s="319">
        <f t="shared" si="0"/>
        <v>170</v>
      </c>
      <c r="H23" s="320"/>
      <c r="I23" s="322">
        <v>151</v>
      </c>
      <c r="J23" s="322">
        <v>16</v>
      </c>
      <c r="K23" s="319">
        <f t="shared" si="1"/>
        <v>167</v>
      </c>
      <c r="L23" s="320"/>
      <c r="M23" s="319">
        <f t="shared" si="2"/>
        <v>6582</v>
      </c>
      <c r="N23" s="314"/>
      <c r="O23" s="323"/>
      <c r="P23" s="324"/>
    </row>
    <row r="24" spans="1:16" ht="18.75">
      <c r="A24" s="318" t="s">
        <v>124</v>
      </c>
      <c r="B24" s="314"/>
      <c r="C24" s="319">
        <v>3851</v>
      </c>
      <c r="D24" s="320"/>
      <c r="E24" s="321">
        <v>90</v>
      </c>
      <c r="F24" s="321">
        <v>7</v>
      </c>
      <c r="G24" s="319">
        <f t="shared" si="0"/>
        <v>97</v>
      </c>
      <c r="H24" s="320"/>
      <c r="I24" s="322">
        <v>75</v>
      </c>
      <c r="J24" s="322">
        <v>2</v>
      </c>
      <c r="K24" s="319">
        <f t="shared" si="1"/>
        <v>77</v>
      </c>
      <c r="L24" s="320"/>
      <c r="M24" s="319">
        <f t="shared" si="2"/>
        <v>3871</v>
      </c>
      <c r="N24" s="314"/>
      <c r="O24" s="323"/>
      <c r="P24" s="324"/>
    </row>
    <row r="25" spans="1:16" ht="18.75">
      <c r="A25" s="318" t="s">
        <v>125</v>
      </c>
      <c r="B25" s="314"/>
      <c r="C25" s="319">
        <v>2700</v>
      </c>
      <c r="D25" s="320"/>
      <c r="E25" s="321">
        <v>361</v>
      </c>
      <c r="F25" s="321">
        <v>34</v>
      </c>
      <c r="G25" s="319">
        <f t="shared" si="0"/>
        <v>395</v>
      </c>
      <c r="H25" s="320"/>
      <c r="I25" s="322">
        <v>381</v>
      </c>
      <c r="J25" s="322">
        <v>35</v>
      </c>
      <c r="K25" s="319">
        <f t="shared" si="1"/>
        <v>416</v>
      </c>
      <c r="L25" s="320"/>
      <c r="M25" s="319">
        <f t="shared" si="2"/>
        <v>2679</v>
      </c>
      <c r="N25" s="314"/>
      <c r="O25" s="323"/>
      <c r="P25" s="324"/>
    </row>
    <row r="26" spans="1:16" ht="18.75">
      <c r="A26" s="318" t="s">
        <v>126</v>
      </c>
      <c r="B26" s="314"/>
      <c r="C26" s="319">
        <v>10415</v>
      </c>
      <c r="D26" s="320"/>
      <c r="E26" s="321">
        <v>716</v>
      </c>
      <c r="F26" s="321">
        <v>50</v>
      </c>
      <c r="G26" s="319">
        <f t="shared" si="0"/>
        <v>766</v>
      </c>
      <c r="H26" s="320"/>
      <c r="I26" s="322">
        <v>762</v>
      </c>
      <c r="J26" s="322">
        <v>56</v>
      </c>
      <c r="K26" s="319">
        <f t="shared" si="1"/>
        <v>818</v>
      </c>
      <c r="L26" s="320"/>
      <c r="M26" s="319">
        <f t="shared" si="2"/>
        <v>10363</v>
      </c>
      <c r="N26" s="314"/>
      <c r="O26" s="323"/>
      <c r="P26" s="324"/>
    </row>
    <row r="27" spans="1:16" ht="18.75">
      <c r="A27" s="318" t="s">
        <v>127</v>
      </c>
      <c r="B27" s="314"/>
      <c r="C27" s="319">
        <v>3845</v>
      </c>
      <c r="D27" s="320"/>
      <c r="E27" s="321">
        <v>84</v>
      </c>
      <c r="F27" s="321">
        <v>14</v>
      </c>
      <c r="G27" s="319">
        <f t="shared" si="0"/>
        <v>98</v>
      </c>
      <c r="H27" s="320"/>
      <c r="I27" s="322">
        <v>88</v>
      </c>
      <c r="J27" s="322">
        <v>7</v>
      </c>
      <c r="K27" s="319">
        <f t="shared" si="1"/>
        <v>95</v>
      </c>
      <c r="L27" s="320"/>
      <c r="M27" s="319">
        <f t="shared" si="2"/>
        <v>3848</v>
      </c>
      <c r="N27" s="314"/>
      <c r="O27" s="323"/>
      <c r="P27" s="324"/>
    </row>
    <row r="28" spans="1:16" ht="18.75">
      <c r="A28" s="318" t="s">
        <v>128</v>
      </c>
      <c r="B28" s="314"/>
      <c r="C28" s="319">
        <v>7967</v>
      </c>
      <c r="D28" s="320"/>
      <c r="E28" s="321">
        <v>272</v>
      </c>
      <c r="F28" s="321">
        <v>125</v>
      </c>
      <c r="G28" s="319">
        <f t="shared" si="0"/>
        <v>397</v>
      </c>
      <c r="H28" s="320"/>
      <c r="I28" s="322">
        <v>464</v>
      </c>
      <c r="J28" s="322">
        <v>124</v>
      </c>
      <c r="K28" s="319">
        <f t="shared" si="1"/>
        <v>588</v>
      </c>
      <c r="L28" s="320"/>
      <c r="M28" s="319">
        <f t="shared" si="2"/>
        <v>7776</v>
      </c>
      <c r="N28" s="314"/>
      <c r="O28" s="323"/>
      <c r="P28" s="324"/>
    </row>
    <row r="29" spans="1:16" ht="18.75">
      <c r="A29" s="318" t="s">
        <v>129</v>
      </c>
      <c r="B29" s="314"/>
      <c r="C29" s="319">
        <v>3076</v>
      </c>
      <c r="D29" s="320"/>
      <c r="E29" s="321">
        <v>182</v>
      </c>
      <c r="F29" s="321">
        <v>9</v>
      </c>
      <c r="G29" s="319">
        <f t="shared" si="0"/>
        <v>191</v>
      </c>
      <c r="H29" s="320"/>
      <c r="I29" s="322">
        <v>210</v>
      </c>
      <c r="J29" s="322">
        <v>14</v>
      </c>
      <c r="K29" s="319">
        <f t="shared" si="1"/>
        <v>224</v>
      </c>
      <c r="L29" s="320"/>
      <c r="M29" s="319">
        <f t="shared" si="2"/>
        <v>3043</v>
      </c>
      <c r="N29" s="314"/>
      <c r="O29" s="323"/>
      <c r="P29" s="324"/>
    </row>
    <row r="30" spans="1:16" ht="18.75">
      <c r="A30" s="318" t="s">
        <v>130</v>
      </c>
      <c r="B30" s="314"/>
      <c r="C30" s="319">
        <v>3629</v>
      </c>
      <c r="D30" s="320"/>
      <c r="E30" s="321">
        <v>227</v>
      </c>
      <c r="F30" s="321">
        <v>24</v>
      </c>
      <c r="G30" s="319">
        <f t="shared" si="0"/>
        <v>251</v>
      </c>
      <c r="H30" s="320"/>
      <c r="I30" s="322">
        <v>213</v>
      </c>
      <c r="J30" s="322">
        <v>12</v>
      </c>
      <c r="K30" s="319">
        <f t="shared" si="1"/>
        <v>225</v>
      </c>
      <c r="L30" s="320"/>
      <c r="M30" s="319">
        <f t="shared" si="2"/>
        <v>3655</v>
      </c>
      <c r="N30" s="314"/>
      <c r="O30" s="323"/>
      <c r="P30" s="324"/>
    </row>
    <row r="31" spans="1:16" ht="18.75">
      <c r="A31" s="318" t="s">
        <v>131</v>
      </c>
      <c r="B31" s="314"/>
      <c r="C31" s="319">
        <v>2978</v>
      </c>
      <c r="D31" s="320"/>
      <c r="E31" s="321">
        <v>309</v>
      </c>
      <c r="F31" s="321">
        <v>34</v>
      </c>
      <c r="G31" s="319">
        <f t="shared" si="0"/>
        <v>343</v>
      </c>
      <c r="H31" s="320"/>
      <c r="I31" s="322">
        <v>220</v>
      </c>
      <c r="J31" s="322">
        <v>23</v>
      </c>
      <c r="K31" s="319">
        <f t="shared" si="1"/>
        <v>243</v>
      </c>
      <c r="L31" s="320"/>
      <c r="M31" s="319">
        <f t="shared" si="2"/>
        <v>3078</v>
      </c>
      <c r="N31" s="314"/>
      <c r="O31" s="323"/>
      <c r="P31" s="324"/>
    </row>
    <row r="32" spans="1:16" ht="18.75">
      <c r="A32" s="318" t="s">
        <v>132</v>
      </c>
      <c r="B32" s="314"/>
      <c r="C32" s="319">
        <v>4129</v>
      </c>
      <c r="D32" s="320"/>
      <c r="E32" s="321">
        <v>142</v>
      </c>
      <c r="F32" s="321">
        <v>12</v>
      </c>
      <c r="G32" s="319">
        <f t="shared" si="0"/>
        <v>154</v>
      </c>
      <c r="H32" s="320"/>
      <c r="I32" s="322">
        <v>148</v>
      </c>
      <c r="J32" s="322">
        <v>14</v>
      </c>
      <c r="K32" s="319">
        <f t="shared" si="1"/>
        <v>162</v>
      </c>
      <c r="L32" s="320"/>
      <c r="M32" s="319">
        <f t="shared" si="2"/>
        <v>4121</v>
      </c>
      <c r="N32" s="314"/>
      <c r="O32" s="323"/>
      <c r="P32" s="324"/>
    </row>
    <row r="33" spans="1:16" ht="18.75">
      <c r="A33" s="318" t="s">
        <v>133</v>
      </c>
      <c r="B33" s="314"/>
      <c r="C33" s="319">
        <v>10829</v>
      </c>
      <c r="D33" s="320"/>
      <c r="E33" s="321">
        <v>941</v>
      </c>
      <c r="F33" s="321">
        <v>67</v>
      </c>
      <c r="G33" s="319">
        <f t="shared" si="0"/>
        <v>1008</v>
      </c>
      <c r="H33" s="320"/>
      <c r="I33" s="322">
        <v>866</v>
      </c>
      <c r="J33" s="322">
        <v>72</v>
      </c>
      <c r="K33" s="319">
        <f t="shared" si="1"/>
        <v>938</v>
      </c>
      <c r="L33" s="320"/>
      <c r="M33" s="319">
        <f t="shared" si="2"/>
        <v>10899</v>
      </c>
      <c r="N33" s="314"/>
      <c r="O33" s="323"/>
      <c r="P33" s="324"/>
    </row>
    <row r="34" spans="1:16" ht="18.75">
      <c r="A34" s="318" t="s">
        <v>134</v>
      </c>
      <c r="B34" s="314"/>
      <c r="C34" s="319">
        <v>4220</v>
      </c>
      <c r="D34" s="320"/>
      <c r="E34" s="321">
        <v>131</v>
      </c>
      <c r="F34" s="321">
        <v>11</v>
      </c>
      <c r="G34" s="319">
        <f t="shared" si="0"/>
        <v>142</v>
      </c>
      <c r="H34" s="320"/>
      <c r="I34" s="322">
        <v>196</v>
      </c>
      <c r="J34" s="322">
        <v>13</v>
      </c>
      <c r="K34" s="319">
        <f t="shared" si="1"/>
        <v>209</v>
      </c>
      <c r="L34" s="320"/>
      <c r="M34" s="319">
        <f t="shared" si="2"/>
        <v>4153</v>
      </c>
      <c r="N34" s="314"/>
      <c r="O34" s="323"/>
      <c r="P34" s="324"/>
    </row>
    <row r="35" spans="1:16" ht="18.75">
      <c r="A35" s="318" t="s">
        <v>135</v>
      </c>
      <c r="B35" s="314"/>
      <c r="C35" s="319">
        <v>4060</v>
      </c>
      <c r="D35" s="320"/>
      <c r="E35" s="321">
        <v>40</v>
      </c>
      <c r="F35" s="321">
        <v>2</v>
      </c>
      <c r="G35" s="319">
        <f t="shared" si="0"/>
        <v>42</v>
      </c>
      <c r="H35" s="320"/>
      <c r="I35" s="322">
        <v>76</v>
      </c>
      <c r="J35" s="322">
        <v>9</v>
      </c>
      <c r="K35" s="319">
        <f t="shared" si="1"/>
        <v>85</v>
      </c>
      <c r="L35" s="320"/>
      <c r="M35" s="319">
        <f t="shared" si="2"/>
        <v>4017</v>
      </c>
      <c r="N35" s="314"/>
      <c r="O35" s="323"/>
      <c r="P35" s="324"/>
    </row>
    <row r="36" spans="1:16" ht="18.75">
      <c r="A36" s="318" t="s">
        <v>136</v>
      </c>
      <c r="B36" s="314"/>
      <c r="C36" s="319">
        <v>1029</v>
      </c>
      <c r="D36" s="320"/>
      <c r="E36" s="321">
        <v>35</v>
      </c>
      <c r="F36" s="321">
        <v>1</v>
      </c>
      <c r="G36" s="319">
        <f t="shared" si="0"/>
        <v>36</v>
      </c>
      <c r="H36" s="320"/>
      <c r="I36" s="322">
        <v>39</v>
      </c>
      <c r="J36" s="322"/>
      <c r="K36" s="319">
        <f t="shared" si="1"/>
        <v>39</v>
      </c>
      <c r="L36" s="320"/>
      <c r="M36" s="319">
        <f t="shared" si="2"/>
        <v>1026</v>
      </c>
      <c r="N36" s="314"/>
      <c r="O36" s="323"/>
      <c r="P36" s="324"/>
    </row>
    <row r="37" spans="1:16" ht="18.75">
      <c r="A37" s="318" t="s">
        <v>137</v>
      </c>
      <c r="B37" s="314"/>
      <c r="C37" s="319">
        <v>8000</v>
      </c>
      <c r="D37" s="320"/>
      <c r="E37" s="321">
        <v>206</v>
      </c>
      <c r="F37" s="321">
        <v>0</v>
      </c>
      <c r="G37" s="319">
        <f t="shared" si="0"/>
        <v>206</v>
      </c>
      <c r="H37" s="320"/>
      <c r="I37" s="322">
        <v>320</v>
      </c>
      <c r="J37" s="322">
        <v>17</v>
      </c>
      <c r="K37" s="319">
        <f t="shared" si="1"/>
        <v>337</v>
      </c>
      <c r="L37" s="320"/>
      <c r="M37" s="319">
        <f t="shared" si="2"/>
        <v>7869</v>
      </c>
      <c r="N37" s="314"/>
      <c r="O37" s="323"/>
      <c r="P37" s="324"/>
    </row>
    <row r="38" spans="1:16" ht="18.75">
      <c r="A38" s="318" t="s">
        <v>138</v>
      </c>
      <c r="B38" s="314"/>
      <c r="C38" s="319">
        <v>1659</v>
      </c>
      <c r="D38" s="320"/>
      <c r="E38" s="321">
        <v>85</v>
      </c>
      <c r="F38" s="321">
        <v>5</v>
      </c>
      <c r="G38" s="319">
        <f t="shared" si="0"/>
        <v>90</v>
      </c>
      <c r="H38" s="320"/>
      <c r="I38" s="322">
        <v>61</v>
      </c>
      <c r="J38" s="322">
        <v>7</v>
      </c>
      <c r="K38" s="319">
        <f t="shared" si="1"/>
        <v>68</v>
      </c>
      <c r="L38" s="320"/>
      <c r="M38" s="319">
        <f t="shared" si="2"/>
        <v>1681</v>
      </c>
      <c r="N38" s="314"/>
      <c r="O38" s="323"/>
      <c r="P38" s="324"/>
    </row>
    <row r="39" spans="1:16" ht="18.75">
      <c r="A39" s="318" t="s">
        <v>139</v>
      </c>
      <c r="B39" s="314"/>
      <c r="C39" s="319">
        <v>2316</v>
      </c>
      <c r="D39" s="320"/>
      <c r="E39" s="321">
        <v>163</v>
      </c>
      <c r="F39" s="321">
        <v>16</v>
      </c>
      <c r="G39" s="319">
        <f t="shared" si="0"/>
        <v>179</v>
      </c>
      <c r="H39" s="320"/>
      <c r="I39" s="322">
        <v>149</v>
      </c>
      <c r="J39" s="322">
        <v>15</v>
      </c>
      <c r="K39" s="319">
        <f t="shared" si="1"/>
        <v>164</v>
      </c>
      <c r="L39" s="320"/>
      <c r="M39" s="319">
        <f t="shared" si="2"/>
        <v>2331</v>
      </c>
      <c r="N39" s="314"/>
      <c r="O39" s="323"/>
      <c r="P39" s="324"/>
    </row>
    <row r="40" spans="1:16" ht="12" customHeight="1">
      <c r="A40" s="325"/>
      <c r="B40" s="314"/>
      <c r="C40" s="326"/>
      <c r="D40" s="320"/>
      <c r="E40" s="326"/>
      <c r="F40" s="326"/>
      <c r="G40" s="326"/>
      <c r="H40" s="320"/>
      <c r="I40" s="326"/>
      <c r="J40" s="326"/>
      <c r="K40" s="326"/>
      <c r="L40" s="320"/>
      <c r="M40" s="326"/>
      <c r="N40" s="314"/>
    </row>
    <row r="41" spans="1:16" ht="27.75" customHeight="1">
      <c r="A41" s="327" t="s">
        <v>107</v>
      </c>
      <c r="B41" s="314"/>
      <c r="C41" s="328">
        <f>SUM(C8:C39)</f>
        <v>214415</v>
      </c>
      <c r="D41" s="320"/>
      <c r="E41" s="328">
        <f>SUM(E8:E39)</f>
        <v>11472</v>
      </c>
      <c r="F41" s="328">
        <f>SUM(F8:F39)</f>
        <v>1188</v>
      </c>
      <c r="G41" s="328">
        <f>SUM(G8:G39)</f>
        <v>12660</v>
      </c>
      <c r="H41" s="320"/>
      <c r="I41" s="328">
        <f>SUM(I8:I39)</f>
        <v>12292</v>
      </c>
      <c r="J41" s="328">
        <f>SUM(J8:J39)</f>
        <v>1247</v>
      </c>
      <c r="K41" s="328">
        <f>SUM(K8:K39)</f>
        <v>13539</v>
      </c>
      <c r="L41" s="320"/>
      <c r="M41" s="328">
        <f>C41+(G41-K41)</f>
        <v>213536</v>
      </c>
      <c r="N41" s="314"/>
    </row>
    <row r="42" spans="1:16" ht="12" customHeight="1">
      <c r="A42" s="325"/>
      <c r="B42" s="314"/>
      <c r="C42" s="326"/>
      <c r="D42" s="320"/>
      <c r="E42" s="326"/>
      <c r="F42" s="326"/>
      <c r="G42" s="326"/>
      <c r="H42" s="320"/>
      <c r="I42" s="326"/>
      <c r="J42" s="326"/>
      <c r="K42" s="326"/>
      <c r="L42" s="320"/>
      <c r="M42" s="326"/>
      <c r="N42" s="314"/>
    </row>
    <row r="43" spans="1:16" ht="18.75">
      <c r="A43" s="318" t="s">
        <v>140</v>
      </c>
      <c r="B43" s="314"/>
      <c r="C43" s="319">
        <v>540</v>
      </c>
      <c r="D43" s="320"/>
      <c r="E43" s="322">
        <v>27</v>
      </c>
      <c r="F43" s="322"/>
      <c r="G43" s="319">
        <f t="shared" ref="G43:G56" si="3">E43+F43</f>
        <v>27</v>
      </c>
      <c r="H43" s="320"/>
      <c r="I43" s="322">
        <v>9</v>
      </c>
      <c r="J43" s="322"/>
      <c r="K43" s="319">
        <f t="shared" ref="K43:K56" si="4">I43+J43</f>
        <v>9</v>
      </c>
      <c r="L43" s="320"/>
      <c r="M43" s="319">
        <f t="shared" ref="M43:M56" si="5">C43+(G43-K43)</f>
        <v>558</v>
      </c>
      <c r="N43" s="314"/>
      <c r="P43" s="324"/>
    </row>
    <row r="44" spans="1:16" ht="18.75">
      <c r="A44" s="318" t="s">
        <v>141</v>
      </c>
      <c r="B44" s="314"/>
      <c r="C44" s="319">
        <v>2034</v>
      </c>
      <c r="D44" s="320"/>
      <c r="E44" s="322">
        <v>120</v>
      </c>
      <c r="F44" s="322"/>
      <c r="G44" s="319">
        <f t="shared" si="3"/>
        <v>120</v>
      </c>
      <c r="H44" s="320"/>
      <c r="I44" s="322">
        <v>19</v>
      </c>
      <c r="J44" s="322"/>
      <c r="K44" s="319">
        <f t="shared" si="4"/>
        <v>19</v>
      </c>
      <c r="L44" s="320"/>
      <c r="M44" s="319">
        <f t="shared" si="5"/>
        <v>2135</v>
      </c>
      <c r="N44" s="314"/>
      <c r="P44" s="324"/>
    </row>
    <row r="45" spans="1:16" ht="18.75">
      <c r="A45" s="318" t="s">
        <v>142</v>
      </c>
      <c r="B45" s="314"/>
      <c r="C45" s="319">
        <v>1826</v>
      </c>
      <c r="D45" s="320"/>
      <c r="E45" s="322">
        <v>5</v>
      </c>
      <c r="F45" s="322"/>
      <c r="G45" s="319">
        <f t="shared" si="3"/>
        <v>5</v>
      </c>
      <c r="H45" s="320"/>
      <c r="I45" s="322">
        <v>19</v>
      </c>
      <c r="J45" s="322"/>
      <c r="K45" s="319">
        <f t="shared" si="4"/>
        <v>19</v>
      </c>
      <c r="L45" s="320"/>
      <c r="M45" s="319">
        <f t="shared" si="5"/>
        <v>1812</v>
      </c>
      <c r="N45" s="314"/>
      <c r="P45" s="324"/>
    </row>
    <row r="46" spans="1:16" ht="18.75">
      <c r="A46" s="318" t="s">
        <v>143</v>
      </c>
      <c r="B46" s="314"/>
      <c r="C46" s="319">
        <v>131</v>
      </c>
      <c r="D46" s="320"/>
      <c r="E46" s="322">
        <v>0</v>
      </c>
      <c r="F46" s="322"/>
      <c r="G46" s="319">
        <f t="shared" si="3"/>
        <v>0</v>
      </c>
      <c r="H46" s="320"/>
      <c r="I46" s="322">
        <v>3</v>
      </c>
      <c r="J46" s="322"/>
      <c r="K46" s="319">
        <f t="shared" si="4"/>
        <v>3</v>
      </c>
      <c r="L46" s="320"/>
      <c r="M46" s="319">
        <f t="shared" si="5"/>
        <v>128</v>
      </c>
      <c r="N46" s="314"/>
      <c r="P46" s="324"/>
    </row>
    <row r="47" spans="1:16" ht="18.75">
      <c r="A47" s="318" t="s">
        <v>144</v>
      </c>
      <c r="B47" s="314"/>
      <c r="C47" s="319">
        <v>555</v>
      </c>
      <c r="D47" s="320"/>
      <c r="E47" s="322">
        <v>30</v>
      </c>
      <c r="F47" s="322"/>
      <c r="G47" s="319">
        <f t="shared" si="3"/>
        <v>30</v>
      </c>
      <c r="H47" s="320"/>
      <c r="I47" s="322">
        <v>26</v>
      </c>
      <c r="J47" s="322"/>
      <c r="K47" s="319">
        <f t="shared" si="4"/>
        <v>26</v>
      </c>
      <c r="L47" s="320"/>
      <c r="M47" s="319">
        <f t="shared" si="5"/>
        <v>559</v>
      </c>
      <c r="N47" s="314"/>
      <c r="P47" s="324"/>
    </row>
    <row r="48" spans="1:16" ht="18.75">
      <c r="A48" s="318" t="s">
        <v>145</v>
      </c>
      <c r="B48" s="314"/>
      <c r="C48" s="319">
        <v>2013</v>
      </c>
      <c r="D48" s="320"/>
      <c r="E48" s="322">
        <v>48</v>
      </c>
      <c r="F48" s="322"/>
      <c r="G48" s="319">
        <f t="shared" si="3"/>
        <v>48</v>
      </c>
      <c r="H48" s="320"/>
      <c r="I48" s="322">
        <v>50</v>
      </c>
      <c r="J48" s="322"/>
      <c r="K48" s="319">
        <f t="shared" si="4"/>
        <v>50</v>
      </c>
      <c r="L48" s="320"/>
      <c r="M48" s="319">
        <f t="shared" si="5"/>
        <v>2011</v>
      </c>
      <c r="N48" s="314"/>
      <c r="P48" s="324"/>
    </row>
    <row r="49" spans="1:16" ht="18.75">
      <c r="A49" s="318" t="s">
        <v>146</v>
      </c>
      <c r="B49" s="314"/>
      <c r="C49" s="319">
        <v>1984</v>
      </c>
      <c r="D49" s="320"/>
      <c r="E49" s="322">
        <v>20</v>
      </c>
      <c r="F49" s="322"/>
      <c r="G49" s="319">
        <f t="shared" si="3"/>
        <v>20</v>
      </c>
      <c r="H49" s="320"/>
      <c r="I49" s="322">
        <v>70</v>
      </c>
      <c r="J49" s="322"/>
      <c r="K49" s="319">
        <f t="shared" si="4"/>
        <v>70</v>
      </c>
      <c r="L49" s="320"/>
      <c r="M49" s="319">
        <f t="shared" si="5"/>
        <v>1934</v>
      </c>
      <c r="N49" s="314"/>
      <c r="P49" s="324"/>
    </row>
    <row r="50" spans="1:16" ht="18.75">
      <c r="A50" s="318" t="s">
        <v>147</v>
      </c>
      <c r="B50" s="314"/>
      <c r="C50" s="319">
        <v>2131</v>
      </c>
      <c r="D50" s="320"/>
      <c r="E50" s="322">
        <v>177</v>
      </c>
      <c r="F50" s="322"/>
      <c r="G50" s="319">
        <f t="shared" si="3"/>
        <v>177</v>
      </c>
      <c r="H50" s="320"/>
      <c r="I50" s="322">
        <v>34</v>
      </c>
      <c r="J50" s="322"/>
      <c r="K50" s="319">
        <f t="shared" si="4"/>
        <v>34</v>
      </c>
      <c r="L50" s="320"/>
      <c r="M50" s="319">
        <f t="shared" si="5"/>
        <v>2274</v>
      </c>
      <c r="N50" s="314"/>
      <c r="P50" s="324"/>
    </row>
    <row r="51" spans="1:16" ht="18.75">
      <c r="A51" s="318" t="s">
        <v>148</v>
      </c>
      <c r="B51" s="314"/>
      <c r="C51" s="319">
        <v>2026</v>
      </c>
      <c r="D51" s="320"/>
      <c r="E51" s="322">
        <v>95</v>
      </c>
      <c r="F51" s="322"/>
      <c r="G51" s="319">
        <f t="shared" si="3"/>
        <v>95</v>
      </c>
      <c r="H51" s="320"/>
      <c r="I51" s="322">
        <v>10</v>
      </c>
      <c r="J51" s="322"/>
      <c r="K51" s="319">
        <f t="shared" si="4"/>
        <v>10</v>
      </c>
      <c r="L51" s="320"/>
      <c r="M51" s="319">
        <f t="shared" si="5"/>
        <v>2111</v>
      </c>
      <c r="N51" s="314"/>
      <c r="P51" s="324"/>
    </row>
    <row r="52" spans="1:16" ht="18.75">
      <c r="A52" s="318" t="s">
        <v>149</v>
      </c>
      <c r="B52" s="314"/>
      <c r="C52" s="319">
        <v>1929</v>
      </c>
      <c r="D52" s="320"/>
      <c r="E52" s="322">
        <v>144</v>
      </c>
      <c r="F52" s="322"/>
      <c r="G52" s="319">
        <f t="shared" si="3"/>
        <v>144</v>
      </c>
      <c r="H52" s="320"/>
      <c r="I52" s="322">
        <v>19</v>
      </c>
      <c r="J52" s="322"/>
      <c r="K52" s="319">
        <f t="shared" si="4"/>
        <v>19</v>
      </c>
      <c r="L52" s="320"/>
      <c r="M52" s="319">
        <f t="shared" si="5"/>
        <v>2054</v>
      </c>
      <c r="N52" s="314"/>
      <c r="P52" s="324"/>
    </row>
    <row r="53" spans="1:16" ht="18.75">
      <c r="A53" s="318" t="s">
        <v>150</v>
      </c>
      <c r="B53" s="314"/>
      <c r="C53" s="319">
        <v>1220</v>
      </c>
      <c r="D53" s="320"/>
      <c r="E53" s="322"/>
      <c r="F53" s="322">
        <v>17</v>
      </c>
      <c r="G53" s="319">
        <f t="shared" si="3"/>
        <v>17</v>
      </c>
      <c r="H53" s="320"/>
      <c r="I53" s="322"/>
      <c r="J53" s="322">
        <v>25</v>
      </c>
      <c r="K53" s="319">
        <f t="shared" si="4"/>
        <v>25</v>
      </c>
      <c r="L53" s="320"/>
      <c r="M53" s="319">
        <f t="shared" si="5"/>
        <v>1212</v>
      </c>
      <c r="N53" s="314"/>
      <c r="P53" s="324"/>
    </row>
    <row r="54" spans="1:16" ht="18.75">
      <c r="A54" s="318" t="s">
        <v>151</v>
      </c>
      <c r="B54" s="314"/>
      <c r="C54" s="319">
        <v>1298</v>
      </c>
      <c r="D54" s="320"/>
      <c r="E54" s="322">
        <v>27</v>
      </c>
      <c r="F54" s="322"/>
      <c r="G54" s="319">
        <f t="shared" si="3"/>
        <v>27</v>
      </c>
      <c r="H54" s="320"/>
      <c r="I54" s="322">
        <v>18</v>
      </c>
      <c r="J54" s="322"/>
      <c r="K54" s="319">
        <f t="shared" si="4"/>
        <v>18</v>
      </c>
      <c r="L54" s="320"/>
      <c r="M54" s="319">
        <f t="shared" si="5"/>
        <v>1307</v>
      </c>
      <c r="N54" s="314"/>
      <c r="P54" s="324"/>
    </row>
    <row r="55" spans="1:16" ht="18.75">
      <c r="A55" s="318" t="s">
        <v>152</v>
      </c>
      <c r="B55" s="314"/>
      <c r="C55" s="319">
        <v>2093</v>
      </c>
      <c r="D55" s="320"/>
      <c r="E55" s="322">
        <v>18</v>
      </c>
      <c r="F55" s="322"/>
      <c r="G55" s="319">
        <f t="shared" si="3"/>
        <v>18</v>
      </c>
      <c r="H55" s="320"/>
      <c r="I55" s="322">
        <v>35</v>
      </c>
      <c r="J55" s="322"/>
      <c r="K55" s="319">
        <f t="shared" si="4"/>
        <v>35</v>
      </c>
      <c r="L55" s="320"/>
      <c r="M55" s="319">
        <f t="shared" si="5"/>
        <v>2076</v>
      </c>
      <c r="N55" s="314"/>
      <c r="P55" s="324"/>
    </row>
    <row r="56" spans="1:16" ht="18.75">
      <c r="A56" s="318" t="s">
        <v>153</v>
      </c>
      <c r="B56" s="314"/>
      <c r="C56" s="319">
        <v>129</v>
      </c>
      <c r="D56" s="320"/>
      <c r="E56" s="322">
        <v>1</v>
      </c>
      <c r="F56" s="322"/>
      <c r="G56" s="319">
        <f t="shared" si="3"/>
        <v>1</v>
      </c>
      <c r="H56" s="320"/>
      <c r="I56" s="322">
        <v>1</v>
      </c>
      <c r="J56" s="322"/>
      <c r="K56" s="319">
        <f t="shared" si="4"/>
        <v>1</v>
      </c>
      <c r="L56" s="320"/>
      <c r="M56" s="319">
        <f t="shared" si="5"/>
        <v>129</v>
      </c>
      <c r="N56" s="314"/>
      <c r="P56" s="324"/>
    </row>
    <row r="57" spans="1:16">
      <c r="A57" s="325"/>
      <c r="B57" s="314"/>
      <c r="C57" s="326"/>
      <c r="D57" s="320"/>
      <c r="E57" s="326"/>
      <c r="F57" s="326"/>
      <c r="G57" s="326"/>
      <c r="H57" s="320"/>
      <c r="I57" s="326"/>
      <c r="J57" s="326"/>
      <c r="K57" s="326"/>
      <c r="L57" s="320"/>
      <c r="M57" s="326"/>
      <c r="N57" s="314"/>
    </row>
    <row r="58" spans="1:16" ht="27.75" customHeight="1">
      <c r="A58" s="327" t="s">
        <v>107</v>
      </c>
      <c r="B58" s="314"/>
      <c r="C58" s="328">
        <f>SUM(C43:C56)</f>
        <v>19909</v>
      </c>
      <c r="D58" s="320"/>
      <c r="E58" s="328">
        <f>SUM(E43:E56)</f>
        <v>712</v>
      </c>
      <c r="F58" s="328">
        <f>SUM(F43:F56)</f>
        <v>17</v>
      </c>
      <c r="G58" s="328">
        <f>SUM(G43:G56)</f>
        <v>729</v>
      </c>
      <c r="H58" s="320"/>
      <c r="I58" s="328">
        <f>SUM(I43:I56)</f>
        <v>313</v>
      </c>
      <c r="J58" s="328">
        <f>SUM(J43:J56)</f>
        <v>25</v>
      </c>
      <c r="K58" s="328">
        <f>SUM(K43:K56)</f>
        <v>338</v>
      </c>
      <c r="L58" s="320"/>
      <c r="M58" s="328">
        <f>C58+(G58-K58)</f>
        <v>20300</v>
      </c>
      <c r="N58" s="314"/>
    </row>
    <row r="59" spans="1:16" ht="12" customHeight="1">
      <c r="A59" s="325"/>
      <c r="B59" s="314"/>
      <c r="C59" s="326"/>
      <c r="D59" s="320"/>
      <c r="E59" s="326"/>
      <c r="F59" s="326"/>
      <c r="G59" s="326"/>
      <c r="H59" s="320"/>
      <c r="I59" s="326"/>
      <c r="J59" s="326"/>
      <c r="K59" s="326"/>
      <c r="L59" s="320"/>
      <c r="M59" s="326"/>
      <c r="N59" s="314"/>
    </row>
    <row r="60" spans="1:16" ht="27.75" customHeight="1">
      <c r="A60" s="327" t="s">
        <v>83</v>
      </c>
      <c r="B60" s="314"/>
      <c r="C60" s="328">
        <f>C41+C58</f>
        <v>234324</v>
      </c>
      <c r="D60" s="320"/>
      <c r="E60" s="328">
        <f>E41+E58</f>
        <v>12184</v>
      </c>
      <c r="F60" s="328">
        <f>F41+F58</f>
        <v>1205</v>
      </c>
      <c r="G60" s="328">
        <f>G41+G58</f>
        <v>13389</v>
      </c>
      <c r="H60" s="320"/>
      <c r="I60" s="328">
        <f>I41+I58</f>
        <v>12605</v>
      </c>
      <c r="J60" s="328">
        <f>J41+J58</f>
        <v>1272</v>
      </c>
      <c r="K60" s="328">
        <f>K41+K58</f>
        <v>13877</v>
      </c>
      <c r="L60" s="320"/>
      <c r="M60" s="328">
        <f>C60+(G60-K60)</f>
        <v>233836</v>
      </c>
      <c r="N60" s="314"/>
    </row>
    <row r="61" spans="1:16">
      <c r="A61" s="314"/>
      <c r="B61" s="314"/>
      <c r="C61" s="314"/>
      <c r="D61" s="314"/>
      <c r="E61" s="314"/>
      <c r="F61" s="314"/>
      <c r="G61" s="314"/>
      <c r="H61" s="314"/>
      <c r="I61" s="314"/>
      <c r="J61" s="314"/>
      <c r="K61" s="314"/>
      <c r="L61" s="314"/>
      <c r="M61" s="314"/>
      <c r="N61" s="314"/>
    </row>
    <row r="62" spans="1:16" ht="15.75">
      <c r="A62" s="329" t="s">
        <v>95</v>
      </c>
      <c r="B62" s="312"/>
      <c r="C62" s="312"/>
      <c r="D62" s="312"/>
      <c r="E62" s="312"/>
      <c r="F62" s="312"/>
      <c r="G62" s="312"/>
      <c r="H62" s="312"/>
      <c r="I62" s="312"/>
      <c r="J62" s="312"/>
      <c r="K62" s="312"/>
      <c r="L62" s="312"/>
      <c r="M62" s="312"/>
      <c r="N62" s="312"/>
    </row>
    <row r="63" spans="1:16" ht="15.75">
      <c r="A63" s="329" t="s">
        <v>96</v>
      </c>
      <c r="B63" s="312"/>
      <c r="C63" s="312"/>
      <c r="D63" s="312"/>
      <c r="E63" s="312"/>
      <c r="F63" s="312"/>
      <c r="G63" s="312"/>
      <c r="H63" s="312"/>
      <c r="I63" s="312"/>
      <c r="J63" s="312"/>
      <c r="K63" s="312"/>
      <c r="L63" s="312"/>
      <c r="M63" s="312"/>
      <c r="N63" s="312"/>
    </row>
    <row r="64" spans="1:16" ht="18">
      <c r="A64" s="330"/>
    </row>
    <row r="65" spans="1:1" ht="18">
      <c r="A65" s="331"/>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DD8E-BE50-480C-A9FD-7FF9B4AD6581}">
  <sheetPr>
    <tabColor theme="0" tint="-4.9989318521683403E-2"/>
  </sheetPr>
  <dimension ref="A1:AI47"/>
  <sheetViews>
    <sheetView view="pageBreakPreview" zoomScale="55" zoomScaleNormal="55" zoomScaleSheetLayoutView="55" workbookViewId="0">
      <selection activeCell="A47" sqref="A47"/>
    </sheetView>
  </sheetViews>
  <sheetFormatPr baseColWidth="10" defaultRowHeight="12.75"/>
  <cols>
    <col min="1" max="1" width="47.5703125" style="387" customWidth="1"/>
    <col min="2" max="2" width="1.7109375" style="387" customWidth="1"/>
    <col min="3" max="10" width="10.7109375" style="387" customWidth="1"/>
    <col min="11" max="11" width="14.7109375" style="387" customWidth="1"/>
    <col min="12" max="12" width="1.7109375" style="387" customWidth="1"/>
    <col min="13" max="20" width="10.7109375" style="387" customWidth="1"/>
    <col min="21" max="21" width="14.7109375" style="387" customWidth="1"/>
    <col min="22" max="23" width="12.7109375" style="387" customWidth="1"/>
    <col min="24" max="29" width="11.42578125" style="387"/>
    <col min="30" max="30" width="14.7109375" style="387" customWidth="1"/>
    <col min="31" max="31" width="1.5703125" style="387" customWidth="1"/>
    <col min="32" max="32" width="16.42578125" style="387" customWidth="1"/>
    <col min="33" max="16384" width="11.42578125" style="387"/>
  </cols>
  <sheetData>
    <row r="1" spans="1:32" s="313" customFormat="1">
      <c r="A1" s="312" t="s">
        <v>62</v>
      </c>
      <c r="B1" s="312"/>
      <c r="C1" s="312"/>
      <c r="D1" s="312"/>
      <c r="E1" s="312"/>
      <c r="F1" s="312"/>
      <c r="G1" s="312"/>
      <c r="H1" s="312"/>
      <c r="I1" s="312"/>
      <c r="J1" s="312"/>
      <c r="K1" s="312"/>
      <c r="L1" s="312"/>
      <c r="M1" s="312"/>
      <c r="N1" s="312"/>
      <c r="O1" s="312"/>
      <c r="P1" s="312"/>
      <c r="Q1" s="312"/>
      <c r="R1" s="312"/>
      <c r="S1" s="312"/>
      <c r="T1" s="312"/>
      <c r="U1" s="312"/>
      <c r="V1" s="312"/>
      <c r="W1" s="312"/>
    </row>
    <row r="2" spans="1:32" s="313" customFormat="1" ht="38.25" customHeight="1">
      <c r="A2" s="710" t="s">
        <v>633</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row>
    <row r="3" spans="1:32" s="313" customFormat="1" ht="38.25" customHeight="1">
      <c r="A3" s="711" t="s">
        <v>89</v>
      </c>
      <c r="B3" s="711"/>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row>
    <row r="4" spans="1:32" s="313" customFormat="1" ht="70.5" customHeight="1">
      <c r="A4" s="314"/>
      <c r="B4" s="312"/>
      <c r="C4" s="312"/>
      <c r="D4" s="312"/>
      <c r="E4" s="312"/>
      <c r="F4" s="312"/>
      <c r="G4" s="312"/>
      <c r="H4" s="312"/>
      <c r="I4" s="312"/>
      <c r="J4" s="312"/>
      <c r="K4" s="312"/>
      <c r="L4" s="312"/>
      <c r="M4" s="312"/>
      <c r="N4" s="312"/>
      <c r="O4" s="312"/>
      <c r="P4" s="312"/>
      <c r="Q4" s="312"/>
      <c r="R4" s="312"/>
      <c r="S4" s="312"/>
      <c r="T4" s="312"/>
      <c r="U4" s="312"/>
      <c r="V4" s="312"/>
      <c r="W4" s="312"/>
    </row>
    <row r="5" spans="1:32" s="313" customFormat="1" ht="31.5" customHeight="1">
      <c r="A5" s="712" t="s">
        <v>634</v>
      </c>
      <c r="B5" s="423"/>
      <c r="C5" s="714" t="s">
        <v>635</v>
      </c>
      <c r="D5" s="714"/>
      <c r="E5" s="714"/>
      <c r="F5" s="714"/>
      <c r="G5" s="714"/>
      <c r="H5" s="714"/>
      <c r="I5" s="714"/>
      <c r="J5" s="714"/>
      <c r="K5" s="714"/>
      <c r="L5" s="425"/>
      <c r="M5" s="714" t="s">
        <v>636</v>
      </c>
      <c r="N5" s="714"/>
      <c r="O5" s="714"/>
      <c r="P5" s="714"/>
      <c r="Q5" s="714"/>
      <c r="R5" s="714"/>
      <c r="S5" s="714"/>
      <c r="T5" s="714"/>
      <c r="U5" s="714"/>
      <c r="V5" s="714"/>
      <c r="W5" s="714"/>
      <c r="X5" s="714"/>
      <c r="Y5" s="714"/>
      <c r="Z5" s="714"/>
      <c r="AA5" s="714"/>
      <c r="AB5" s="714"/>
      <c r="AC5" s="714"/>
      <c r="AD5" s="714"/>
      <c r="AE5" s="715"/>
      <c r="AF5" s="714" t="s">
        <v>104</v>
      </c>
    </row>
    <row r="6" spans="1:32" s="313" customFormat="1" ht="24.75" customHeight="1">
      <c r="A6" s="713"/>
      <c r="B6" s="423"/>
      <c r="C6" s="716" t="s">
        <v>637</v>
      </c>
      <c r="D6" s="717"/>
      <c r="E6" s="717"/>
      <c r="F6" s="718"/>
      <c r="G6" s="716" t="s">
        <v>638</v>
      </c>
      <c r="H6" s="717"/>
      <c r="I6" s="717"/>
      <c r="J6" s="718"/>
      <c r="K6" s="714" t="s">
        <v>527</v>
      </c>
      <c r="L6" s="425"/>
      <c r="M6" s="714" t="s">
        <v>665</v>
      </c>
      <c r="N6" s="714"/>
      <c r="O6" s="714"/>
      <c r="P6" s="714"/>
      <c r="Q6" s="714"/>
      <c r="R6" s="714"/>
      <c r="S6" s="714"/>
      <c r="T6" s="714"/>
      <c r="U6" s="714" t="s">
        <v>527</v>
      </c>
      <c r="V6" s="714" t="s">
        <v>666</v>
      </c>
      <c r="W6" s="714"/>
      <c r="X6" s="714"/>
      <c r="Y6" s="714"/>
      <c r="Z6" s="714"/>
      <c r="AA6" s="714"/>
      <c r="AB6" s="714"/>
      <c r="AC6" s="714"/>
      <c r="AD6" s="714" t="s">
        <v>527</v>
      </c>
      <c r="AE6" s="715"/>
      <c r="AF6" s="714"/>
    </row>
    <row r="7" spans="1:32" s="313" customFormat="1" ht="31.5" customHeight="1">
      <c r="A7" s="713"/>
      <c r="B7" s="423"/>
      <c r="C7" s="719"/>
      <c r="D7" s="720"/>
      <c r="E7" s="720"/>
      <c r="F7" s="721"/>
      <c r="G7" s="719"/>
      <c r="H7" s="720"/>
      <c r="I7" s="720"/>
      <c r="J7" s="721"/>
      <c r="K7" s="714"/>
      <c r="L7" s="425"/>
      <c r="M7" s="714" t="s">
        <v>101</v>
      </c>
      <c r="N7" s="714"/>
      <c r="O7" s="714"/>
      <c r="P7" s="714"/>
      <c r="Q7" s="714" t="s">
        <v>102</v>
      </c>
      <c r="R7" s="714"/>
      <c r="S7" s="714"/>
      <c r="T7" s="714"/>
      <c r="U7" s="714"/>
      <c r="V7" s="714" t="s">
        <v>101</v>
      </c>
      <c r="W7" s="714"/>
      <c r="X7" s="714"/>
      <c r="Y7" s="714"/>
      <c r="Z7" s="714" t="s">
        <v>102</v>
      </c>
      <c r="AA7" s="714"/>
      <c r="AB7" s="714"/>
      <c r="AC7" s="714"/>
      <c r="AD7" s="714"/>
      <c r="AE7" s="715"/>
      <c r="AF7" s="714"/>
    </row>
    <row r="8" spans="1:32" s="313" customFormat="1" ht="31.5" customHeight="1">
      <c r="A8" s="713"/>
      <c r="B8" s="423"/>
      <c r="C8" s="722" t="s">
        <v>101</v>
      </c>
      <c r="D8" s="723"/>
      <c r="E8" s="722" t="s">
        <v>102</v>
      </c>
      <c r="F8" s="723"/>
      <c r="G8" s="722" t="s">
        <v>101</v>
      </c>
      <c r="H8" s="723"/>
      <c r="I8" s="722" t="s">
        <v>102</v>
      </c>
      <c r="J8" s="723"/>
      <c r="K8" s="714"/>
      <c r="L8" s="425"/>
      <c r="M8" s="714" t="s">
        <v>667</v>
      </c>
      <c r="N8" s="714"/>
      <c r="O8" s="714" t="s">
        <v>668</v>
      </c>
      <c r="P8" s="714"/>
      <c r="Q8" s="714" t="s">
        <v>667</v>
      </c>
      <c r="R8" s="714"/>
      <c r="S8" s="714" t="s">
        <v>668</v>
      </c>
      <c r="T8" s="714"/>
      <c r="U8" s="714"/>
      <c r="V8" s="714" t="s">
        <v>667</v>
      </c>
      <c r="W8" s="714"/>
      <c r="X8" s="714" t="s">
        <v>668</v>
      </c>
      <c r="Y8" s="714"/>
      <c r="Z8" s="714" t="s">
        <v>667</v>
      </c>
      <c r="AA8" s="714"/>
      <c r="AB8" s="714" t="s">
        <v>668</v>
      </c>
      <c r="AC8" s="714"/>
      <c r="AD8" s="714"/>
      <c r="AE8" s="715"/>
      <c r="AF8" s="714"/>
    </row>
    <row r="9" spans="1:32" s="313" customFormat="1" ht="34.5" customHeight="1">
      <c r="A9" s="713"/>
      <c r="B9" s="423"/>
      <c r="C9" s="424" t="s">
        <v>105</v>
      </c>
      <c r="D9" s="424" t="s">
        <v>106</v>
      </c>
      <c r="E9" s="424" t="s">
        <v>105</v>
      </c>
      <c r="F9" s="424" t="s">
        <v>106</v>
      </c>
      <c r="G9" s="424" t="s">
        <v>105</v>
      </c>
      <c r="H9" s="424" t="s">
        <v>106</v>
      </c>
      <c r="I9" s="424" t="s">
        <v>105</v>
      </c>
      <c r="J9" s="424" t="s">
        <v>106</v>
      </c>
      <c r="K9" s="714"/>
      <c r="L9" s="425"/>
      <c r="M9" s="424" t="s">
        <v>105</v>
      </c>
      <c r="N9" s="424" t="s">
        <v>106</v>
      </c>
      <c r="O9" s="424" t="s">
        <v>105</v>
      </c>
      <c r="P9" s="424" t="s">
        <v>106</v>
      </c>
      <c r="Q9" s="424" t="s">
        <v>105</v>
      </c>
      <c r="R9" s="424" t="s">
        <v>106</v>
      </c>
      <c r="S9" s="424" t="s">
        <v>105</v>
      </c>
      <c r="T9" s="424" t="s">
        <v>106</v>
      </c>
      <c r="U9" s="714"/>
      <c r="V9" s="424" t="s">
        <v>105</v>
      </c>
      <c r="W9" s="424" t="s">
        <v>106</v>
      </c>
      <c r="X9" s="424" t="s">
        <v>105</v>
      </c>
      <c r="Y9" s="424" t="s">
        <v>106</v>
      </c>
      <c r="Z9" s="424" t="s">
        <v>105</v>
      </c>
      <c r="AA9" s="424" t="s">
        <v>106</v>
      </c>
      <c r="AB9" s="424" t="s">
        <v>105</v>
      </c>
      <c r="AC9" s="424" t="s">
        <v>106</v>
      </c>
      <c r="AD9" s="714"/>
      <c r="AE9" s="715"/>
      <c r="AF9" s="714"/>
    </row>
    <row r="10" spans="1:32" s="313" customFormat="1" ht="8.25" customHeight="1">
      <c r="A10" s="426"/>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row>
    <row r="11" spans="1:32" s="313" customFormat="1" ht="30.75" customHeight="1">
      <c r="A11" s="427" t="s">
        <v>639</v>
      </c>
      <c r="B11" s="428"/>
      <c r="C11" s="429"/>
      <c r="D11" s="429"/>
      <c r="E11" s="429"/>
      <c r="F11" s="429"/>
      <c r="G11" s="429"/>
      <c r="H11" s="429"/>
      <c r="I11" s="429"/>
      <c r="J11" s="429"/>
      <c r="K11" s="430">
        <v>0</v>
      </c>
      <c r="L11" s="431"/>
      <c r="M11" s="429"/>
      <c r="N11" s="429"/>
      <c r="O11" s="429"/>
      <c r="P11" s="429"/>
      <c r="Q11" s="429"/>
      <c r="R11" s="429"/>
      <c r="S11" s="429"/>
      <c r="T11" s="429"/>
      <c r="U11" s="430">
        <v>0</v>
      </c>
      <c r="V11" s="430"/>
      <c r="W11" s="430"/>
      <c r="X11" s="430"/>
      <c r="Y11" s="430"/>
      <c r="Z11" s="430"/>
      <c r="AA11" s="430"/>
      <c r="AB11" s="430"/>
      <c r="AC11" s="430"/>
      <c r="AD11" s="430">
        <v>0</v>
      </c>
      <c r="AE11" s="432"/>
      <c r="AF11" s="430">
        <v>0</v>
      </c>
    </row>
    <row r="12" spans="1:32" s="313" customFormat="1" ht="30.75" customHeight="1">
      <c r="A12" s="427" t="s">
        <v>669</v>
      </c>
      <c r="B12" s="428"/>
      <c r="C12" s="429"/>
      <c r="D12" s="429"/>
      <c r="E12" s="429"/>
      <c r="F12" s="429"/>
      <c r="G12" s="429"/>
      <c r="H12" s="429"/>
      <c r="I12" s="429"/>
      <c r="J12" s="429"/>
      <c r="K12" s="430">
        <v>0</v>
      </c>
      <c r="L12" s="431"/>
      <c r="M12" s="429"/>
      <c r="N12" s="429"/>
      <c r="O12" s="429"/>
      <c r="P12" s="429"/>
      <c r="Q12" s="429"/>
      <c r="R12" s="429"/>
      <c r="S12" s="429"/>
      <c r="T12" s="429"/>
      <c r="U12" s="430">
        <v>0</v>
      </c>
      <c r="V12" s="430"/>
      <c r="W12" s="430"/>
      <c r="X12" s="430"/>
      <c r="Y12" s="430"/>
      <c r="Z12" s="430"/>
      <c r="AA12" s="430"/>
      <c r="AB12" s="430"/>
      <c r="AC12" s="430"/>
      <c r="AD12" s="430">
        <v>0</v>
      </c>
      <c r="AE12" s="432"/>
      <c r="AF12" s="430">
        <v>0</v>
      </c>
    </row>
    <row r="13" spans="1:32" s="313" customFormat="1" ht="30.75" customHeight="1">
      <c r="A13" s="427" t="s">
        <v>670</v>
      </c>
      <c r="B13" s="428"/>
      <c r="C13" s="429"/>
      <c r="D13" s="429"/>
      <c r="E13" s="429"/>
      <c r="F13" s="429"/>
      <c r="G13" s="429"/>
      <c r="H13" s="429"/>
      <c r="I13" s="429"/>
      <c r="J13" s="429"/>
      <c r="K13" s="430">
        <v>0</v>
      </c>
      <c r="L13" s="431"/>
      <c r="M13" s="429"/>
      <c r="N13" s="429"/>
      <c r="O13" s="429"/>
      <c r="P13" s="429"/>
      <c r="Q13" s="429"/>
      <c r="R13" s="429"/>
      <c r="S13" s="429"/>
      <c r="T13" s="429"/>
      <c r="U13" s="430">
        <v>0</v>
      </c>
      <c r="V13" s="430"/>
      <c r="W13" s="430"/>
      <c r="X13" s="430"/>
      <c r="Y13" s="430"/>
      <c r="Z13" s="430"/>
      <c r="AA13" s="430"/>
      <c r="AB13" s="430"/>
      <c r="AC13" s="430"/>
      <c r="AD13" s="430">
        <v>0</v>
      </c>
      <c r="AE13" s="432"/>
      <c r="AF13" s="430">
        <v>0</v>
      </c>
    </row>
    <row r="14" spans="1:32" s="313" customFormat="1" ht="30.75" customHeight="1">
      <c r="A14" s="427" t="s">
        <v>671</v>
      </c>
      <c r="B14" s="428"/>
      <c r="C14" s="429"/>
      <c r="D14" s="429"/>
      <c r="E14" s="429"/>
      <c r="F14" s="429"/>
      <c r="G14" s="429"/>
      <c r="H14" s="429"/>
      <c r="I14" s="429"/>
      <c r="J14" s="429"/>
      <c r="K14" s="430">
        <v>0</v>
      </c>
      <c r="L14" s="431"/>
      <c r="M14" s="429"/>
      <c r="N14" s="429"/>
      <c r="O14" s="429"/>
      <c r="P14" s="429"/>
      <c r="Q14" s="429"/>
      <c r="R14" s="429"/>
      <c r="S14" s="429"/>
      <c r="T14" s="429"/>
      <c r="U14" s="430">
        <v>0</v>
      </c>
      <c r="V14" s="430"/>
      <c r="W14" s="430"/>
      <c r="X14" s="430"/>
      <c r="Y14" s="430"/>
      <c r="Z14" s="430"/>
      <c r="AA14" s="430"/>
      <c r="AB14" s="430"/>
      <c r="AC14" s="430"/>
      <c r="AD14" s="430">
        <v>0</v>
      </c>
      <c r="AE14" s="432"/>
      <c r="AF14" s="430">
        <v>0</v>
      </c>
    </row>
    <row r="15" spans="1:32" s="313" customFormat="1" ht="30.75" customHeight="1">
      <c r="A15" s="427" t="s">
        <v>672</v>
      </c>
      <c r="B15" s="428"/>
      <c r="C15" s="429"/>
      <c r="D15" s="429"/>
      <c r="E15" s="429"/>
      <c r="F15" s="429"/>
      <c r="G15" s="429"/>
      <c r="H15" s="429"/>
      <c r="I15" s="429"/>
      <c r="J15" s="429"/>
      <c r="K15" s="430">
        <v>0</v>
      </c>
      <c r="L15" s="431"/>
      <c r="M15" s="429"/>
      <c r="N15" s="429"/>
      <c r="O15" s="429"/>
      <c r="P15" s="429"/>
      <c r="Q15" s="429"/>
      <c r="R15" s="429"/>
      <c r="S15" s="429"/>
      <c r="T15" s="429"/>
      <c r="U15" s="430">
        <v>0</v>
      </c>
      <c r="V15" s="430"/>
      <c r="W15" s="430"/>
      <c r="X15" s="430"/>
      <c r="Y15" s="430"/>
      <c r="Z15" s="430"/>
      <c r="AA15" s="430"/>
      <c r="AB15" s="430"/>
      <c r="AC15" s="430"/>
      <c r="AD15" s="430">
        <v>0</v>
      </c>
      <c r="AE15" s="432"/>
      <c r="AF15" s="430">
        <v>0</v>
      </c>
    </row>
    <row r="16" spans="1:32" s="313" customFormat="1" ht="30.75" customHeight="1">
      <c r="A16" s="427" t="s">
        <v>673</v>
      </c>
      <c r="B16" s="428"/>
      <c r="C16" s="429"/>
      <c r="D16" s="429"/>
      <c r="E16" s="429"/>
      <c r="F16" s="429"/>
      <c r="G16" s="429"/>
      <c r="H16" s="429"/>
      <c r="I16" s="429"/>
      <c r="J16" s="429"/>
      <c r="K16" s="430">
        <v>0</v>
      </c>
      <c r="L16" s="431"/>
      <c r="M16" s="429"/>
      <c r="N16" s="429"/>
      <c r="O16" s="429"/>
      <c r="P16" s="429"/>
      <c r="Q16" s="429"/>
      <c r="R16" s="429"/>
      <c r="S16" s="429"/>
      <c r="T16" s="429"/>
      <c r="U16" s="430">
        <v>0</v>
      </c>
      <c r="V16" s="430"/>
      <c r="W16" s="430"/>
      <c r="X16" s="430"/>
      <c r="Y16" s="430"/>
      <c r="Z16" s="430"/>
      <c r="AA16" s="430"/>
      <c r="AB16" s="430"/>
      <c r="AC16" s="430"/>
      <c r="AD16" s="430">
        <v>0</v>
      </c>
      <c r="AE16" s="432"/>
      <c r="AF16" s="430">
        <v>0</v>
      </c>
    </row>
    <row r="17" spans="1:32" s="313" customFormat="1" ht="30.75" customHeight="1">
      <c r="A17" s="427" t="s">
        <v>674</v>
      </c>
      <c r="B17" s="428"/>
      <c r="C17" s="429"/>
      <c r="D17" s="429"/>
      <c r="E17" s="429"/>
      <c r="F17" s="429"/>
      <c r="G17" s="429"/>
      <c r="H17" s="429"/>
      <c r="I17" s="429"/>
      <c r="J17" s="429"/>
      <c r="K17" s="430">
        <v>0</v>
      </c>
      <c r="L17" s="431"/>
      <c r="M17" s="429"/>
      <c r="N17" s="429"/>
      <c r="O17" s="429"/>
      <c r="P17" s="429"/>
      <c r="Q17" s="429"/>
      <c r="R17" s="429"/>
      <c r="S17" s="429"/>
      <c r="T17" s="429"/>
      <c r="U17" s="430">
        <v>0</v>
      </c>
      <c r="V17" s="430"/>
      <c r="W17" s="430"/>
      <c r="X17" s="430"/>
      <c r="Y17" s="430"/>
      <c r="Z17" s="430"/>
      <c r="AA17" s="430"/>
      <c r="AB17" s="430"/>
      <c r="AC17" s="430"/>
      <c r="AD17" s="430">
        <v>0</v>
      </c>
      <c r="AE17" s="432"/>
      <c r="AF17" s="430">
        <v>0</v>
      </c>
    </row>
    <row r="18" spans="1:32" s="313" customFormat="1" ht="30.75" customHeight="1">
      <c r="A18" s="427" t="s">
        <v>675</v>
      </c>
      <c r="B18" s="428"/>
      <c r="C18" s="429"/>
      <c r="D18" s="429"/>
      <c r="E18" s="429"/>
      <c r="F18" s="429"/>
      <c r="G18" s="429"/>
      <c r="H18" s="429"/>
      <c r="I18" s="429"/>
      <c r="J18" s="429"/>
      <c r="K18" s="430">
        <v>0</v>
      </c>
      <c r="L18" s="431"/>
      <c r="M18" s="429"/>
      <c r="N18" s="429"/>
      <c r="O18" s="429"/>
      <c r="P18" s="429"/>
      <c r="Q18" s="429"/>
      <c r="R18" s="429"/>
      <c r="S18" s="429"/>
      <c r="T18" s="429"/>
      <c r="U18" s="430">
        <v>0</v>
      </c>
      <c r="V18" s="430"/>
      <c r="W18" s="430"/>
      <c r="X18" s="430"/>
      <c r="Y18" s="430"/>
      <c r="Z18" s="430"/>
      <c r="AA18" s="430"/>
      <c r="AB18" s="430"/>
      <c r="AC18" s="430"/>
      <c r="AD18" s="430">
        <v>0</v>
      </c>
      <c r="AE18" s="432"/>
      <c r="AF18" s="430">
        <v>0</v>
      </c>
    </row>
    <row r="19" spans="1:32" s="313" customFormat="1" ht="30.75" customHeight="1">
      <c r="A19" s="427" t="s">
        <v>676</v>
      </c>
      <c r="B19" s="428"/>
      <c r="C19" s="429"/>
      <c r="D19" s="429"/>
      <c r="E19" s="429"/>
      <c r="F19" s="429"/>
      <c r="G19" s="429"/>
      <c r="H19" s="429"/>
      <c r="I19" s="429"/>
      <c r="J19" s="429"/>
      <c r="K19" s="430">
        <v>0</v>
      </c>
      <c r="L19" s="431"/>
      <c r="M19" s="429"/>
      <c r="N19" s="429"/>
      <c r="O19" s="429"/>
      <c r="P19" s="429"/>
      <c r="Q19" s="429"/>
      <c r="R19" s="429"/>
      <c r="S19" s="429"/>
      <c r="T19" s="429"/>
      <c r="U19" s="430">
        <v>0</v>
      </c>
      <c r="V19" s="430"/>
      <c r="W19" s="430"/>
      <c r="X19" s="430"/>
      <c r="Y19" s="430"/>
      <c r="Z19" s="430"/>
      <c r="AA19" s="430"/>
      <c r="AB19" s="430"/>
      <c r="AC19" s="430"/>
      <c r="AD19" s="430">
        <v>0</v>
      </c>
      <c r="AE19" s="432"/>
      <c r="AF19" s="430">
        <v>0</v>
      </c>
    </row>
    <row r="20" spans="1:32" s="313" customFormat="1" ht="30.75" customHeight="1">
      <c r="A20" s="427" t="s">
        <v>677</v>
      </c>
      <c r="B20" s="428"/>
      <c r="C20" s="429"/>
      <c r="D20" s="429"/>
      <c r="E20" s="429"/>
      <c r="F20" s="429"/>
      <c r="G20" s="429"/>
      <c r="H20" s="429"/>
      <c r="I20" s="429"/>
      <c r="J20" s="429"/>
      <c r="K20" s="430">
        <v>0</v>
      </c>
      <c r="L20" s="431"/>
      <c r="M20" s="429"/>
      <c r="N20" s="429"/>
      <c r="O20" s="429"/>
      <c r="P20" s="429"/>
      <c r="Q20" s="429"/>
      <c r="R20" s="429"/>
      <c r="S20" s="429"/>
      <c r="T20" s="429"/>
      <c r="U20" s="430">
        <v>0</v>
      </c>
      <c r="V20" s="430"/>
      <c r="W20" s="430"/>
      <c r="X20" s="430"/>
      <c r="Y20" s="430"/>
      <c r="Z20" s="430"/>
      <c r="AA20" s="430"/>
      <c r="AB20" s="430"/>
      <c r="AC20" s="430"/>
      <c r="AD20" s="430">
        <v>0</v>
      </c>
      <c r="AE20" s="432"/>
      <c r="AF20" s="430">
        <v>0</v>
      </c>
    </row>
    <row r="21" spans="1:32" s="313" customFormat="1" ht="30.75" customHeight="1">
      <c r="A21" s="427" t="s">
        <v>678</v>
      </c>
      <c r="B21" s="428"/>
      <c r="C21" s="429"/>
      <c r="D21" s="429"/>
      <c r="E21" s="429"/>
      <c r="F21" s="429"/>
      <c r="G21" s="429"/>
      <c r="H21" s="429"/>
      <c r="I21" s="429"/>
      <c r="J21" s="429"/>
      <c r="K21" s="430">
        <v>0</v>
      </c>
      <c r="L21" s="431"/>
      <c r="M21" s="429"/>
      <c r="N21" s="429"/>
      <c r="O21" s="429"/>
      <c r="P21" s="429"/>
      <c r="Q21" s="429"/>
      <c r="R21" s="429"/>
      <c r="S21" s="429"/>
      <c r="T21" s="429"/>
      <c r="U21" s="430">
        <v>0</v>
      </c>
      <c r="V21" s="430"/>
      <c r="W21" s="430"/>
      <c r="X21" s="430"/>
      <c r="Y21" s="430"/>
      <c r="Z21" s="430"/>
      <c r="AA21" s="430"/>
      <c r="AB21" s="430"/>
      <c r="AC21" s="430"/>
      <c r="AD21" s="430">
        <v>0</v>
      </c>
      <c r="AE21" s="432"/>
      <c r="AF21" s="430">
        <v>0</v>
      </c>
    </row>
    <row r="22" spans="1:32" s="313" customFormat="1" ht="30.75" customHeight="1">
      <c r="A22" s="427" t="s">
        <v>679</v>
      </c>
      <c r="B22" s="428"/>
      <c r="C22" s="429"/>
      <c r="D22" s="429"/>
      <c r="E22" s="429"/>
      <c r="F22" s="429"/>
      <c r="G22" s="429"/>
      <c r="H22" s="429"/>
      <c r="I22" s="429"/>
      <c r="J22" s="429"/>
      <c r="K22" s="430">
        <v>0</v>
      </c>
      <c r="L22" s="431"/>
      <c r="M22" s="429"/>
      <c r="N22" s="429"/>
      <c r="O22" s="429"/>
      <c r="P22" s="429"/>
      <c r="Q22" s="429"/>
      <c r="R22" s="429"/>
      <c r="S22" s="429"/>
      <c r="T22" s="429"/>
      <c r="U22" s="430">
        <v>0</v>
      </c>
      <c r="V22" s="430"/>
      <c r="W22" s="430"/>
      <c r="X22" s="430"/>
      <c r="Y22" s="430"/>
      <c r="Z22" s="430"/>
      <c r="AA22" s="430"/>
      <c r="AB22" s="430"/>
      <c r="AC22" s="430"/>
      <c r="AD22" s="430">
        <v>0</v>
      </c>
      <c r="AE22" s="432"/>
      <c r="AF22" s="430">
        <v>0</v>
      </c>
    </row>
    <row r="23" spans="1:32" s="313" customFormat="1" ht="30.75" customHeight="1">
      <c r="A23" s="433" t="s">
        <v>680</v>
      </c>
      <c r="B23" s="428"/>
      <c r="C23" s="429"/>
      <c r="D23" s="429"/>
      <c r="E23" s="429"/>
      <c r="F23" s="429">
        <v>3</v>
      </c>
      <c r="G23" s="429"/>
      <c r="H23" s="429"/>
      <c r="I23" s="429"/>
      <c r="J23" s="429"/>
      <c r="K23" s="430">
        <v>3</v>
      </c>
      <c r="L23" s="431"/>
      <c r="M23" s="429"/>
      <c r="N23" s="429"/>
      <c r="O23" s="429"/>
      <c r="P23" s="429"/>
      <c r="Q23" s="429">
        <v>1</v>
      </c>
      <c r="R23" s="429"/>
      <c r="S23" s="429"/>
      <c r="T23" s="429"/>
      <c r="U23" s="430">
        <v>1</v>
      </c>
      <c r="V23" s="430"/>
      <c r="W23" s="430"/>
      <c r="X23" s="430"/>
      <c r="Y23" s="430"/>
      <c r="Z23" s="429"/>
      <c r="AA23" s="430"/>
      <c r="AB23" s="429"/>
      <c r="AC23" s="430"/>
      <c r="AD23" s="430">
        <v>0</v>
      </c>
      <c r="AE23" s="432"/>
      <c r="AF23" s="430">
        <v>4</v>
      </c>
    </row>
    <row r="24" spans="1:32" s="313" customFormat="1" ht="30.75" customHeight="1">
      <c r="A24" s="433" t="s">
        <v>681</v>
      </c>
      <c r="B24" s="428"/>
      <c r="C24" s="429"/>
      <c r="D24" s="429"/>
      <c r="E24" s="429"/>
      <c r="F24" s="429"/>
      <c r="G24" s="429"/>
      <c r="H24" s="429"/>
      <c r="I24" s="429"/>
      <c r="J24" s="429"/>
      <c r="K24" s="430">
        <v>0</v>
      </c>
      <c r="L24" s="431"/>
      <c r="M24" s="429"/>
      <c r="N24" s="429"/>
      <c r="O24" s="429"/>
      <c r="P24" s="429"/>
      <c r="Q24" s="429"/>
      <c r="R24" s="429"/>
      <c r="S24" s="429"/>
      <c r="T24" s="429"/>
      <c r="U24" s="430">
        <v>0</v>
      </c>
      <c r="V24" s="430"/>
      <c r="W24" s="430"/>
      <c r="X24" s="430"/>
      <c r="Y24" s="430"/>
      <c r="Z24" s="430"/>
      <c r="AA24" s="430"/>
      <c r="AB24" s="430"/>
      <c r="AC24" s="430"/>
      <c r="AD24" s="430">
        <v>0</v>
      </c>
      <c r="AE24" s="432"/>
      <c r="AF24" s="430">
        <v>0</v>
      </c>
    </row>
    <row r="25" spans="1:32" s="313" customFormat="1" ht="30.75" customHeight="1">
      <c r="A25" s="433" t="s">
        <v>682</v>
      </c>
      <c r="B25" s="428"/>
      <c r="C25" s="429"/>
      <c r="D25" s="429"/>
      <c r="E25" s="429"/>
      <c r="F25" s="429"/>
      <c r="G25" s="429"/>
      <c r="H25" s="429"/>
      <c r="I25" s="429"/>
      <c r="J25" s="429"/>
      <c r="K25" s="430">
        <v>0</v>
      </c>
      <c r="L25" s="431"/>
      <c r="M25" s="429"/>
      <c r="N25" s="429"/>
      <c r="O25" s="429"/>
      <c r="P25" s="429"/>
      <c r="Q25" s="429"/>
      <c r="R25" s="429"/>
      <c r="S25" s="429"/>
      <c r="T25" s="429"/>
      <c r="U25" s="430">
        <v>0</v>
      </c>
      <c r="V25" s="430"/>
      <c r="W25" s="430"/>
      <c r="X25" s="430"/>
      <c r="Y25" s="430"/>
      <c r="Z25" s="430"/>
      <c r="AA25" s="430"/>
      <c r="AB25" s="430"/>
      <c r="AC25" s="430"/>
      <c r="AD25" s="430">
        <v>0</v>
      </c>
      <c r="AE25" s="432"/>
      <c r="AF25" s="430">
        <v>0</v>
      </c>
    </row>
    <row r="26" spans="1:32" s="313" customFormat="1" ht="30.75" customHeight="1">
      <c r="A26" s="433" t="s">
        <v>683</v>
      </c>
      <c r="B26" s="428"/>
      <c r="C26" s="429"/>
      <c r="D26" s="429"/>
      <c r="E26" s="429"/>
      <c r="F26" s="429"/>
      <c r="G26" s="429"/>
      <c r="H26" s="429"/>
      <c r="I26" s="429"/>
      <c r="J26" s="429"/>
      <c r="K26" s="430">
        <v>0</v>
      </c>
      <c r="L26" s="431"/>
      <c r="M26" s="429"/>
      <c r="N26" s="429"/>
      <c r="O26" s="429"/>
      <c r="P26" s="429"/>
      <c r="Q26" s="429"/>
      <c r="R26" s="429"/>
      <c r="S26" s="429"/>
      <c r="T26" s="429"/>
      <c r="U26" s="430">
        <v>0</v>
      </c>
      <c r="V26" s="430"/>
      <c r="W26" s="430"/>
      <c r="X26" s="430"/>
      <c r="Y26" s="430"/>
      <c r="Z26" s="430"/>
      <c r="AA26" s="430"/>
      <c r="AB26" s="430"/>
      <c r="AC26" s="430"/>
      <c r="AD26" s="430">
        <v>0</v>
      </c>
      <c r="AE26" s="432"/>
      <c r="AF26" s="430">
        <v>0</v>
      </c>
    </row>
    <row r="27" spans="1:32" s="313" customFormat="1" ht="30.75" customHeight="1">
      <c r="A27" s="433" t="s">
        <v>684</v>
      </c>
      <c r="B27" s="428"/>
      <c r="C27" s="429"/>
      <c r="D27" s="429"/>
      <c r="E27" s="429"/>
      <c r="F27" s="429"/>
      <c r="G27" s="429"/>
      <c r="H27" s="429"/>
      <c r="I27" s="429"/>
      <c r="J27" s="429"/>
      <c r="K27" s="430">
        <v>0</v>
      </c>
      <c r="L27" s="431"/>
      <c r="M27" s="429"/>
      <c r="N27" s="429"/>
      <c r="O27" s="429"/>
      <c r="P27" s="429"/>
      <c r="Q27" s="429"/>
      <c r="R27" s="429"/>
      <c r="S27" s="429"/>
      <c r="T27" s="429"/>
      <c r="U27" s="430">
        <v>0</v>
      </c>
      <c r="V27" s="430"/>
      <c r="W27" s="430"/>
      <c r="X27" s="430"/>
      <c r="Y27" s="430"/>
      <c r="Z27" s="430"/>
      <c r="AA27" s="430"/>
      <c r="AB27" s="430"/>
      <c r="AC27" s="430"/>
      <c r="AD27" s="430">
        <v>0</v>
      </c>
      <c r="AE27" s="432"/>
      <c r="AF27" s="430">
        <v>0</v>
      </c>
    </row>
    <row r="28" spans="1:32" s="313" customFormat="1" ht="30.75" customHeight="1">
      <c r="A28" s="433" t="s">
        <v>685</v>
      </c>
      <c r="B28" s="428"/>
      <c r="C28" s="429"/>
      <c r="D28" s="429"/>
      <c r="E28" s="429"/>
      <c r="F28" s="429"/>
      <c r="G28" s="429"/>
      <c r="H28" s="429"/>
      <c r="I28" s="429"/>
      <c r="J28" s="429"/>
      <c r="K28" s="430">
        <v>0</v>
      </c>
      <c r="L28" s="431"/>
      <c r="M28" s="429"/>
      <c r="N28" s="429"/>
      <c r="O28" s="429"/>
      <c r="P28" s="429"/>
      <c r="Q28" s="429"/>
      <c r="R28" s="429"/>
      <c r="S28" s="429"/>
      <c r="T28" s="429"/>
      <c r="U28" s="430">
        <v>0</v>
      </c>
      <c r="V28" s="430"/>
      <c r="W28" s="430"/>
      <c r="X28" s="430"/>
      <c r="Y28" s="430"/>
      <c r="Z28" s="430"/>
      <c r="AA28" s="430"/>
      <c r="AB28" s="430"/>
      <c r="AC28" s="430"/>
      <c r="AD28" s="430">
        <v>0</v>
      </c>
      <c r="AE28" s="432"/>
      <c r="AF28" s="430">
        <v>0</v>
      </c>
    </row>
    <row r="29" spans="1:32" s="313" customFormat="1" ht="30.75" customHeight="1">
      <c r="A29" s="433" t="s">
        <v>686</v>
      </c>
      <c r="B29" s="428"/>
      <c r="C29" s="429"/>
      <c r="D29" s="429"/>
      <c r="E29" s="429"/>
      <c r="F29" s="429"/>
      <c r="G29" s="429"/>
      <c r="H29" s="429"/>
      <c r="I29" s="429"/>
      <c r="J29" s="429"/>
      <c r="K29" s="430">
        <v>0</v>
      </c>
      <c r="L29" s="431"/>
      <c r="M29" s="429"/>
      <c r="N29" s="429"/>
      <c r="O29" s="429"/>
      <c r="P29" s="429"/>
      <c r="Q29" s="429"/>
      <c r="R29" s="429"/>
      <c r="S29" s="429"/>
      <c r="T29" s="429"/>
      <c r="U29" s="430">
        <v>0</v>
      </c>
      <c r="V29" s="430"/>
      <c r="W29" s="430"/>
      <c r="X29" s="430"/>
      <c r="Y29" s="430"/>
      <c r="Z29" s="430"/>
      <c r="AA29" s="430"/>
      <c r="AB29" s="430"/>
      <c r="AC29" s="430"/>
      <c r="AD29" s="430">
        <v>0</v>
      </c>
      <c r="AE29" s="432"/>
      <c r="AF29" s="430">
        <v>0</v>
      </c>
    </row>
    <row r="30" spans="1:32" s="313" customFormat="1" ht="30.75" customHeight="1">
      <c r="A30" s="433" t="s">
        <v>687</v>
      </c>
      <c r="B30" s="428"/>
      <c r="C30" s="429"/>
      <c r="D30" s="429"/>
      <c r="E30" s="429"/>
      <c r="F30" s="429"/>
      <c r="G30" s="429"/>
      <c r="H30" s="429"/>
      <c r="I30" s="429"/>
      <c r="J30" s="429"/>
      <c r="K30" s="430">
        <v>0</v>
      </c>
      <c r="L30" s="431"/>
      <c r="M30" s="429"/>
      <c r="N30" s="429"/>
      <c r="O30" s="429"/>
      <c r="P30" s="429"/>
      <c r="Q30" s="429">
        <v>1</v>
      </c>
      <c r="R30" s="429"/>
      <c r="S30" s="429"/>
      <c r="T30" s="429"/>
      <c r="U30" s="430">
        <v>1</v>
      </c>
      <c r="V30" s="430"/>
      <c r="W30" s="430"/>
      <c r="X30" s="430"/>
      <c r="Y30" s="430"/>
      <c r="Z30" s="430"/>
      <c r="AA30" s="430"/>
      <c r="AB30" s="430"/>
      <c r="AC30" s="430"/>
      <c r="AD30" s="430">
        <v>0</v>
      </c>
      <c r="AE30" s="432"/>
      <c r="AF30" s="430">
        <v>1</v>
      </c>
    </row>
    <row r="31" spans="1:32" s="313" customFormat="1" ht="30.75" customHeight="1">
      <c r="A31" s="433" t="s">
        <v>688</v>
      </c>
      <c r="B31" s="428"/>
      <c r="C31" s="429"/>
      <c r="D31" s="429"/>
      <c r="E31" s="429"/>
      <c r="F31" s="429"/>
      <c r="G31" s="429"/>
      <c r="H31" s="429"/>
      <c r="I31" s="429"/>
      <c r="J31" s="429"/>
      <c r="K31" s="430">
        <v>0</v>
      </c>
      <c r="L31" s="431"/>
      <c r="M31" s="429"/>
      <c r="N31" s="429"/>
      <c r="O31" s="429"/>
      <c r="P31" s="429"/>
      <c r="Q31" s="429"/>
      <c r="R31" s="429"/>
      <c r="S31" s="429"/>
      <c r="T31" s="429"/>
      <c r="U31" s="430">
        <v>0</v>
      </c>
      <c r="V31" s="430"/>
      <c r="W31" s="430"/>
      <c r="X31" s="430"/>
      <c r="Y31" s="430"/>
      <c r="Z31" s="430"/>
      <c r="AA31" s="430"/>
      <c r="AB31" s="430"/>
      <c r="AC31" s="430"/>
      <c r="AD31" s="430">
        <v>0</v>
      </c>
      <c r="AE31" s="432"/>
      <c r="AF31" s="430">
        <v>0</v>
      </c>
    </row>
    <row r="32" spans="1:32" s="313" customFormat="1" ht="30.75" customHeight="1">
      <c r="A32" s="433" t="s">
        <v>689</v>
      </c>
      <c r="B32" s="428"/>
      <c r="C32" s="429"/>
      <c r="D32" s="429"/>
      <c r="E32" s="429"/>
      <c r="F32" s="429"/>
      <c r="G32" s="429"/>
      <c r="H32" s="429"/>
      <c r="I32" s="429"/>
      <c r="J32" s="429"/>
      <c r="K32" s="430">
        <v>0</v>
      </c>
      <c r="L32" s="431"/>
      <c r="M32" s="429"/>
      <c r="N32" s="429"/>
      <c r="O32" s="429"/>
      <c r="P32" s="429"/>
      <c r="Q32" s="429"/>
      <c r="R32" s="429"/>
      <c r="S32" s="429"/>
      <c r="T32" s="429"/>
      <c r="U32" s="430">
        <v>0</v>
      </c>
      <c r="V32" s="430"/>
      <c r="W32" s="430"/>
      <c r="X32" s="430"/>
      <c r="Y32" s="430"/>
      <c r="Z32" s="430"/>
      <c r="AA32" s="430"/>
      <c r="AB32" s="430"/>
      <c r="AC32" s="430"/>
      <c r="AD32" s="430">
        <v>0</v>
      </c>
      <c r="AE32" s="432"/>
      <c r="AF32" s="430">
        <v>0</v>
      </c>
    </row>
    <row r="33" spans="1:35" s="313" customFormat="1" ht="30.75" customHeight="1">
      <c r="A33" s="433" t="s">
        <v>690</v>
      </c>
      <c r="B33" s="428"/>
      <c r="C33" s="429"/>
      <c r="D33" s="429"/>
      <c r="E33" s="429"/>
      <c r="F33" s="429"/>
      <c r="G33" s="429"/>
      <c r="H33" s="429"/>
      <c r="I33" s="429"/>
      <c r="J33" s="429"/>
      <c r="K33" s="430">
        <v>0</v>
      </c>
      <c r="L33" s="431"/>
      <c r="M33" s="429"/>
      <c r="N33" s="429"/>
      <c r="O33" s="429"/>
      <c r="P33" s="429"/>
      <c r="Q33" s="429"/>
      <c r="R33" s="429"/>
      <c r="S33" s="429"/>
      <c r="T33" s="429"/>
      <c r="U33" s="430">
        <v>0</v>
      </c>
      <c r="V33" s="430"/>
      <c r="W33" s="430"/>
      <c r="X33" s="430"/>
      <c r="Y33" s="430"/>
      <c r="Z33" s="430"/>
      <c r="AA33" s="430"/>
      <c r="AB33" s="430"/>
      <c r="AC33" s="430"/>
      <c r="AD33" s="430">
        <v>0</v>
      </c>
      <c r="AE33" s="432"/>
      <c r="AF33" s="430">
        <v>0</v>
      </c>
    </row>
    <row r="34" spans="1:35" s="313" customFormat="1" ht="30.75" customHeight="1">
      <c r="A34" s="433" t="s">
        <v>691</v>
      </c>
      <c r="B34" s="428"/>
      <c r="C34" s="429"/>
      <c r="D34" s="429"/>
      <c r="E34" s="429"/>
      <c r="F34" s="429"/>
      <c r="G34" s="429"/>
      <c r="H34" s="429"/>
      <c r="I34" s="429"/>
      <c r="J34" s="429"/>
      <c r="K34" s="430">
        <v>0</v>
      </c>
      <c r="L34" s="431"/>
      <c r="M34" s="429"/>
      <c r="N34" s="429"/>
      <c r="O34" s="429"/>
      <c r="P34" s="429"/>
      <c r="Q34" s="429"/>
      <c r="R34" s="429"/>
      <c r="S34" s="429"/>
      <c r="T34" s="429"/>
      <c r="U34" s="430">
        <v>0</v>
      </c>
      <c r="V34" s="430"/>
      <c r="W34" s="430"/>
      <c r="X34" s="430"/>
      <c r="Y34" s="430"/>
      <c r="Z34" s="430"/>
      <c r="AA34" s="430"/>
      <c r="AB34" s="430"/>
      <c r="AC34" s="430"/>
      <c r="AD34" s="430">
        <v>0</v>
      </c>
      <c r="AE34" s="432"/>
      <c r="AF34" s="430">
        <v>0</v>
      </c>
    </row>
    <row r="35" spans="1:35" s="313" customFormat="1" ht="30.75" customHeight="1">
      <c r="A35" s="433" t="s">
        <v>692</v>
      </c>
      <c r="B35" s="428"/>
      <c r="C35" s="429"/>
      <c r="D35" s="429"/>
      <c r="E35" s="429"/>
      <c r="F35" s="429"/>
      <c r="G35" s="429"/>
      <c r="H35" s="429"/>
      <c r="I35" s="429"/>
      <c r="J35" s="429"/>
      <c r="K35" s="430">
        <v>0</v>
      </c>
      <c r="L35" s="431"/>
      <c r="M35" s="429"/>
      <c r="N35" s="429"/>
      <c r="O35" s="429"/>
      <c r="P35" s="429"/>
      <c r="Q35" s="429"/>
      <c r="R35" s="429"/>
      <c r="S35" s="429"/>
      <c r="T35" s="429"/>
      <c r="U35" s="430">
        <v>0</v>
      </c>
      <c r="V35" s="430"/>
      <c r="W35" s="430"/>
      <c r="X35" s="430"/>
      <c r="Y35" s="430"/>
      <c r="Z35" s="430"/>
      <c r="AA35" s="430"/>
      <c r="AB35" s="430"/>
      <c r="AC35" s="430"/>
      <c r="AD35" s="430">
        <v>0</v>
      </c>
      <c r="AE35" s="432"/>
      <c r="AF35" s="430">
        <v>0</v>
      </c>
    </row>
    <row r="36" spans="1:35" s="313" customFormat="1" ht="30.75" customHeight="1">
      <c r="A36" s="433" t="s">
        <v>693</v>
      </c>
      <c r="B36" s="428"/>
      <c r="C36" s="429"/>
      <c r="D36" s="429"/>
      <c r="E36" s="429"/>
      <c r="F36" s="429"/>
      <c r="G36" s="429"/>
      <c r="H36" s="429"/>
      <c r="I36" s="429"/>
      <c r="J36" s="429"/>
      <c r="K36" s="430">
        <v>0</v>
      </c>
      <c r="L36" s="431"/>
      <c r="M36" s="429"/>
      <c r="N36" s="429"/>
      <c r="O36" s="429"/>
      <c r="P36" s="429"/>
      <c r="Q36" s="429"/>
      <c r="R36" s="429"/>
      <c r="S36" s="429"/>
      <c r="T36" s="429"/>
      <c r="U36" s="430">
        <v>0</v>
      </c>
      <c r="V36" s="430"/>
      <c r="W36" s="430"/>
      <c r="X36" s="430"/>
      <c r="Y36" s="430"/>
      <c r="Z36" s="430"/>
      <c r="AA36" s="430"/>
      <c r="AB36" s="430"/>
      <c r="AC36" s="430"/>
      <c r="AD36" s="430">
        <v>0</v>
      </c>
      <c r="AE36" s="432"/>
      <c r="AF36" s="430">
        <v>0</v>
      </c>
    </row>
    <row r="37" spans="1:35" s="313" customFormat="1" ht="30.75" customHeight="1">
      <c r="A37" s="433" t="s">
        <v>694</v>
      </c>
      <c r="B37" s="428"/>
      <c r="C37" s="429"/>
      <c r="D37" s="429"/>
      <c r="E37" s="429"/>
      <c r="F37" s="429"/>
      <c r="G37" s="429"/>
      <c r="H37" s="429"/>
      <c r="I37" s="429"/>
      <c r="J37" s="429"/>
      <c r="K37" s="430">
        <v>0</v>
      </c>
      <c r="L37" s="431"/>
      <c r="M37" s="429"/>
      <c r="N37" s="429"/>
      <c r="O37" s="429"/>
      <c r="P37" s="429"/>
      <c r="Q37" s="429"/>
      <c r="R37" s="429"/>
      <c r="S37" s="429"/>
      <c r="T37" s="429"/>
      <c r="U37" s="430">
        <v>0</v>
      </c>
      <c r="V37" s="430"/>
      <c r="W37" s="430"/>
      <c r="X37" s="430"/>
      <c r="Y37" s="430"/>
      <c r="Z37" s="430"/>
      <c r="AA37" s="430"/>
      <c r="AB37" s="430"/>
      <c r="AC37" s="430"/>
      <c r="AD37" s="430">
        <v>0</v>
      </c>
      <c r="AE37" s="432"/>
      <c r="AF37" s="430">
        <v>0</v>
      </c>
      <c r="AI37" s="313" t="s">
        <v>1</v>
      </c>
    </row>
    <row r="38" spans="1:35" s="313" customFormat="1" ht="30.75" customHeight="1">
      <c r="A38" s="433" t="s">
        <v>695</v>
      </c>
      <c r="B38" s="428"/>
      <c r="C38" s="429"/>
      <c r="D38" s="429"/>
      <c r="E38" s="429"/>
      <c r="F38" s="429"/>
      <c r="G38" s="429"/>
      <c r="H38" s="429"/>
      <c r="I38" s="429"/>
      <c r="J38" s="429"/>
      <c r="K38" s="430">
        <v>0</v>
      </c>
      <c r="L38" s="431"/>
      <c r="M38" s="429"/>
      <c r="N38" s="429"/>
      <c r="O38" s="429"/>
      <c r="P38" s="429"/>
      <c r="Q38" s="429"/>
      <c r="R38" s="429"/>
      <c r="S38" s="429"/>
      <c r="T38" s="429"/>
      <c r="U38" s="430">
        <v>0</v>
      </c>
      <c r="V38" s="430"/>
      <c r="W38" s="430"/>
      <c r="X38" s="430"/>
      <c r="Y38" s="430"/>
      <c r="Z38" s="430"/>
      <c r="AA38" s="430"/>
      <c r="AB38" s="430"/>
      <c r="AC38" s="430"/>
      <c r="AD38" s="430">
        <v>0</v>
      </c>
      <c r="AE38" s="432"/>
      <c r="AF38" s="430">
        <v>0</v>
      </c>
    </row>
    <row r="39" spans="1:35" s="313" customFormat="1" ht="7.5" customHeight="1">
      <c r="A39" s="434"/>
      <c r="B39" s="434"/>
      <c r="C39" s="434"/>
      <c r="D39" s="434"/>
      <c r="E39" s="434"/>
      <c r="F39" s="434"/>
      <c r="G39" s="434"/>
      <c r="H39" s="434"/>
      <c r="I39" s="434"/>
      <c r="J39" s="434"/>
      <c r="K39" s="434"/>
      <c r="L39" s="434"/>
      <c r="M39" s="434"/>
      <c r="N39" s="434"/>
      <c r="O39" s="434"/>
      <c r="P39" s="434"/>
      <c r="Q39" s="434"/>
      <c r="R39" s="434"/>
      <c r="S39" s="434"/>
      <c r="T39" s="434"/>
      <c r="U39" s="434"/>
      <c r="V39" s="435"/>
      <c r="W39" s="434"/>
      <c r="X39" s="434"/>
      <c r="Y39" s="434"/>
      <c r="Z39" s="434"/>
      <c r="AA39" s="434"/>
      <c r="AB39" s="434"/>
      <c r="AC39" s="434"/>
      <c r="AD39" s="434"/>
      <c r="AE39" s="432"/>
      <c r="AF39" s="434"/>
    </row>
    <row r="40" spans="1:35" s="313" customFormat="1" ht="36.75" customHeight="1">
      <c r="A40" s="436" t="s">
        <v>83</v>
      </c>
      <c r="B40" s="434"/>
      <c r="C40" s="327">
        <v>0</v>
      </c>
      <c r="D40" s="327">
        <v>0</v>
      </c>
      <c r="E40" s="327">
        <v>0</v>
      </c>
      <c r="F40" s="327">
        <v>3</v>
      </c>
      <c r="G40" s="327">
        <v>0</v>
      </c>
      <c r="H40" s="327">
        <v>0</v>
      </c>
      <c r="I40" s="327">
        <v>0</v>
      </c>
      <c r="J40" s="327">
        <v>0</v>
      </c>
      <c r="K40" s="327">
        <v>3</v>
      </c>
      <c r="L40" s="437"/>
      <c r="M40" s="327">
        <v>0</v>
      </c>
      <c r="N40" s="327">
        <v>0</v>
      </c>
      <c r="O40" s="327">
        <v>0</v>
      </c>
      <c r="P40" s="327">
        <v>0</v>
      </c>
      <c r="Q40" s="327">
        <v>2</v>
      </c>
      <c r="R40" s="327">
        <v>0</v>
      </c>
      <c r="S40" s="327">
        <v>0</v>
      </c>
      <c r="T40" s="327">
        <v>0</v>
      </c>
      <c r="U40" s="327">
        <v>2</v>
      </c>
      <c r="V40" s="327">
        <v>0</v>
      </c>
      <c r="W40" s="327">
        <v>0</v>
      </c>
      <c r="X40" s="327">
        <v>0</v>
      </c>
      <c r="Y40" s="327">
        <v>0</v>
      </c>
      <c r="Z40" s="327">
        <v>0</v>
      </c>
      <c r="AA40" s="327">
        <v>0</v>
      </c>
      <c r="AB40" s="327">
        <v>0</v>
      </c>
      <c r="AC40" s="327">
        <v>0</v>
      </c>
      <c r="AD40" s="327">
        <v>0</v>
      </c>
      <c r="AE40" s="432"/>
      <c r="AF40" s="327">
        <v>5</v>
      </c>
    </row>
    <row r="41" spans="1:35" s="313" customFormat="1" ht="9" customHeight="1">
      <c r="V41" s="438"/>
    </row>
    <row r="42" spans="1:35" s="313" customFormat="1" ht="14.25" customHeight="1">
      <c r="V42" s="438"/>
    </row>
    <row r="43" spans="1:35" s="313" customFormat="1" ht="15.75" customHeight="1">
      <c r="A43" s="439" t="s">
        <v>640</v>
      </c>
    </row>
    <row r="44" spans="1:35" s="313" customFormat="1" ht="15.75" customHeight="1">
      <c r="A44" s="439" t="s">
        <v>696</v>
      </c>
    </row>
    <row r="45" spans="1:35" s="313" customFormat="1" ht="15.75" customHeight="1">
      <c r="A45" s="439" t="s">
        <v>641</v>
      </c>
    </row>
    <row r="46" spans="1:35" s="313" customFormat="1" ht="15.75" customHeight="1">
      <c r="A46" s="439" t="s">
        <v>95</v>
      </c>
    </row>
    <row r="47" spans="1:35" s="313" customFormat="1" ht="15.75" customHeight="1">
      <c r="A47" s="439" t="s">
        <v>96</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6"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5E760-7437-4697-A5F9-05D0A9F7EC0C}">
  <dimension ref="A1:V81"/>
  <sheetViews>
    <sheetView view="pageBreakPreview" zoomScale="70" zoomScaleNormal="70" zoomScaleSheetLayoutView="70" workbookViewId="0">
      <selection activeCell="Z54" sqref="Z54"/>
    </sheetView>
  </sheetViews>
  <sheetFormatPr baseColWidth="10" defaultRowHeight="12.75"/>
  <cols>
    <col min="1" max="1" width="18" style="313" customWidth="1"/>
    <col min="2" max="3" width="11" style="313" customWidth="1"/>
    <col min="4" max="4" width="11" style="352" customWidth="1"/>
    <col min="5" max="5" width="9.5703125" style="313" customWidth="1"/>
    <col min="6" max="6" width="13.42578125" style="313" customWidth="1"/>
    <col min="7" max="7" width="14.85546875" style="313" customWidth="1"/>
    <col min="8" max="8" width="18.7109375" style="313" customWidth="1"/>
    <col min="9" max="9" width="18.85546875" style="333" customWidth="1"/>
    <col min="10" max="10" width="34.42578125" style="333" customWidth="1"/>
    <col min="11" max="11" width="18.85546875" style="333" customWidth="1"/>
    <col min="12" max="12" width="8" style="313" customWidth="1"/>
    <col min="13" max="13" width="12.140625" style="313" customWidth="1"/>
    <col min="14" max="15" width="8.28515625" style="313" customWidth="1"/>
    <col min="16" max="16" width="14" style="313" customWidth="1"/>
    <col min="17" max="17" width="9" style="313" customWidth="1"/>
    <col min="18" max="18" width="9.5703125" style="313" customWidth="1"/>
    <col min="19" max="19" width="10.5703125" style="313" customWidth="1"/>
    <col min="20" max="20" width="0" style="313" hidden="1" customWidth="1"/>
    <col min="21" max="21" width="11.42578125" style="313" hidden="1" customWidth="1"/>
    <col min="22" max="22" width="2.5703125" style="313" customWidth="1"/>
    <col min="23" max="16384" width="11.42578125" style="313"/>
  </cols>
  <sheetData>
    <row r="1" spans="1:22" ht="6.75" customHeight="1">
      <c r="A1" s="312" t="s">
        <v>62</v>
      </c>
      <c r="B1" s="312"/>
      <c r="C1" s="312"/>
      <c r="D1" s="332"/>
      <c r="E1" s="312"/>
    </row>
    <row r="2" spans="1:22" ht="57.75" customHeight="1">
      <c r="A2" s="625" t="s">
        <v>646</v>
      </c>
      <c r="B2" s="625"/>
      <c r="C2" s="625"/>
      <c r="D2" s="625"/>
      <c r="E2" s="625"/>
      <c r="F2" s="625"/>
      <c r="G2" s="625"/>
      <c r="H2" s="625"/>
      <c r="I2" s="625"/>
      <c r="J2" s="625"/>
      <c r="K2" s="625"/>
      <c r="L2" s="625"/>
      <c r="M2" s="625"/>
      <c r="N2" s="625"/>
      <c r="O2" s="625"/>
      <c r="P2" s="625"/>
      <c r="Q2" s="625"/>
      <c r="R2" s="625"/>
      <c r="S2" s="625"/>
      <c r="T2" s="625"/>
      <c r="U2" s="625"/>
      <c r="V2" s="625"/>
    </row>
    <row r="3" spans="1:22" ht="48" customHeight="1">
      <c r="A3" s="626" t="s">
        <v>89</v>
      </c>
      <c r="B3" s="626"/>
      <c r="C3" s="626"/>
      <c r="D3" s="626"/>
      <c r="E3" s="626"/>
      <c r="F3" s="626"/>
      <c r="G3" s="626"/>
      <c r="H3" s="626"/>
      <c r="I3" s="626"/>
      <c r="J3" s="626"/>
      <c r="K3" s="626"/>
      <c r="L3" s="626"/>
      <c r="M3" s="626"/>
      <c r="N3" s="626"/>
      <c r="O3" s="626"/>
      <c r="P3" s="626"/>
      <c r="Q3" s="626"/>
      <c r="R3" s="626"/>
      <c r="S3" s="626"/>
      <c r="T3" s="626"/>
      <c r="U3" s="626"/>
      <c r="V3" s="626"/>
    </row>
    <row r="4" spans="1:22" ht="147.75" customHeight="1">
      <c r="A4" s="314"/>
      <c r="B4" s="312"/>
      <c r="C4" s="312"/>
      <c r="D4" s="312"/>
      <c r="E4" s="312"/>
      <c r="F4" s="334"/>
      <c r="G4" s="334"/>
      <c r="H4" s="334"/>
      <c r="I4" s="335"/>
      <c r="J4" s="335"/>
      <c r="K4" s="335"/>
      <c r="L4" s="336"/>
      <c r="M4" s="336"/>
      <c r="N4" s="336"/>
      <c r="O4" s="336"/>
      <c r="P4" s="336"/>
      <c r="Q4" s="336"/>
      <c r="R4" s="336"/>
      <c r="S4" s="336"/>
      <c r="T4" s="336"/>
      <c r="U4" s="336"/>
      <c r="V4" s="336"/>
    </row>
    <row r="5" spans="1:22" ht="38.25">
      <c r="A5" s="337" t="s">
        <v>100</v>
      </c>
      <c r="B5" s="337" t="s">
        <v>644</v>
      </c>
      <c r="C5" s="337" t="s">
        <v>645</v>
      </c>
      <c r="D5" s="315"/>
      <c r="E5" s="315"/>
      <c r="F5" s="334"/>
      <c r="G5" s="334"/>
      <c r="H5" s="334"/>
      <c r="I5" s="335"/>
      <c r="J5" s="335"/>
      <c r="K5" s="335"/>
      <c r="L5" s="336"/>
      <c r="M5" s="336"/>
      <c r="N5" s="336"/>
      <c r="O5" s="336"/>
      <c r="P5" s="336"/>
      <c r="Q5" s="336"/>
      <c r="R5" s="336"/>
      <c r="S5" s="336"/>
      <c r="T5" s="336"/>
      <c r="U5" s="336"/>
      <c r="V5" s="336"/>
    </row>
    <row r="6" spans="1:22" ht="6.75" customHeight="1">
      <c r="A6" s="338"/>
      <c r="B6" s="338"/>
      <c r="C6" s="338"/>
      <c r="D6" s="314"/>
      <c r="E6" s="314"/>
      <c r="F6" s="334"/>
      <c r="G6" s="334"/>
      <c r="H6" s="334"/>
      <c r="I6" s="335"/>
      <c r="J6" s="335"/>
      <c r="K6" s="335"/>
      <c r="L6" s="336"/>
      <c r="M6" s="336"/>
      <c r="N6" s="336"/>
      <c r="O6" s="336"/>
      <c r="P6" s="336"/>
      <c r="Q6" s="336"/>
      <c r="R6" s="336"/>
      <c r="S6" s="336"/>
      <c r="T6" s="336"/>
      <c r="U6" s="336"/>
      <c r="V6" s="336"/>
    </row>
    <row r="7" spans="1:22" ht="6.75" customHeight="1">
      <c r="A7" s="337" t="s">
        <v>108</v>
      </c>
      <c r="B7" s="339">
        <v>251</v>
      </c>
      <c r="C7" s="339">
        <v>-260</v>
      </c>
      <c r="D7" s="320"/>
      <c r="E7" s="340"/>
      <c r="F7" s="334"/>
      <c r="G7" s="334"/>
      <c r="H7" s="334"/>
      <c r="I7" s="335"/>
      <c r="J7" s="335"/>
      <c r="K7" s="335"/>
      <c r="L7" s="336"/>
      <c r="M7" s="336"/>
      <c r="N7" s="336"/>
      <c r="O7" s="336"/>
      <c r="P7" s="336"/>
      <c r="Q7" s="336"/>
      <c r="R7" s="336"/>
      <c r="S7" s="336"/>
      <c r="T7" s="336"/>
      <c r="U7" s="336"/>
      <c r="V7" s="336"/>
    </row>
    <row r="8" spans="1:22" ht="6.75" customHeight="1">
      <c r="A8" s="337" t="s">
        <v>109</v>
      </c>
      <c r="B8" s="339">
        <v>1534</v>
      </c>
      <c r="C8" s="339">
        <v>-1742</v>
      </c>
      <c r="D8" s="320"/>
      <c r="E8" s="340"/>
      <c r="F8" s="334"/>
      <c r="G8" s="334"/>
      <c r="H8" s="334"/>
      <c r="I8" s="335"/>
      <c r="J8" s="335"/>
      <c r="K8" s="335"/>
      <c r="L8" s="336"/>
      <c r="M8" s="336"/>
      <c r="N8" s="336"/>
      <c r="O8" s="336"/>
      <c r="P8" s="336"/>
      <c r="Q8" s="336"/>
      <c r="R8" s="336"/>
      <c r="S8" s="336"/>
      <c r="T8" s="336"/>
      <c r="U8" s="336"/>
      <c r="V8" s="336"/>
    </row>
    <row r="9" spans="1:22" ht="6.75" customHeight="1">
      <c r="A9" s="337" t="s">
        <v>110</v>
      </c>
      <c r="B9" s="339">
        <v>34</v>
      </c>
      <c r="C9" s="339">
        <v>-49</v>
      </c>
      <c r="D9" s="320"/>
      <c r="E9" s="340"/>
      <c r="F9" s="334"/>
      <c r="G9" s="334"/>
      <c r="H9" s="334"/>
      <c r="I9" s="335"/>
      <c r="J9" s="335"/>
      <c r="K9" s="335"/>
      <c r="L9" s="336"/>
      <c r="M9" s="336"/>
      <c r="N9" s="336"/>
      <c r="O9" s="336"/>
      <c r="P9" s="336"/>
      <c r="Q9" s="336"/>
      <c r="R9" s="336"/>
      <c r="S9" s="336"/>
      <c r="T9" s="336"/>
      <c r="U9" s="336"/>
      <c r="V9" s="336"/>
    </row>
    <row r="10" spans="1:22" ht="6.75" customHeight="1">
      <c r="A10" s="337" t="s">
        <v>111</v>
      </c>
      <c r="B10" s="339">
        <v>47</v>
      </c>
      <c r="C10" s="339">
        <v>-40</v>
      </c>
      <c r="D10" s="320"/>
      <c r="E10" s="340"/>
      <c r="F10" s="334"/>
      <c r="G10" s="334"/>
      <c r="H10" s="334"/>
      <c r="I10" s="335"/>
      <c r="J10" s="335"/>
      <c r="K10" s="335"/>
      <c r="L10" s="336"/>
      <c r="M10" s="336"/>
      <c r="N10" s="336"/>
      <c r="O10" s="336"/>
      <c r="P10" s="336"/>
      <c r="Q10" s="336"/>
      <c r="R10" s="336"/>
      <c r="S10" s="336"/>
      <c r="T10" s="336"/>
      <c r="U10" s="336"/>
      <c r="V10" s="336"/>
    </row>
    <row r="11" spans="1:22" ht="6.75" customHeight="1">
      <c r="A11" s="337" t="s">
        <v>114</v>
      </c>
      <c r="B11" s="339">
        <v>258</v>
      </c>
      <c r="C11" s="339">
        <v>-200</v>
      </c>
      <c r="D11" s="320"/>
      <c r="E11" s="340"/>
      <c r="F11" s="334"/>
      <c r="G11" s="334"/>
      <c r="H11" s="334"/>
      <c r="I11" s="335"/>
      <c r="J11" s="335"/>
      <c r="K11" s="335"/>
      <c r="L11" s="336"/>
      <c r="M11" s="336"/>
      <c r="N11" s="336"/>
      <c r="O11" s="336"/>
      <c r="P11" s="336"/>
      <c r="Q11" s="336"/>
      <c r="R11" s="336"/>
      <c r="S11" s="336"/>
      <c r="T11" s="336"/>
      <c r="U11" s="336"/>
      <c r="V11" s="336"/>
    </row>
    <row r="12" spans="1:22" ht="6.75" customHeight="1">
      <c r="A12" s="337" t="s">
        <v>115</v>
      </c>
      <c r="B12" s="339">
        <v>573</v>
      </c>
      <c r="C12" s="339">
        <v>-580</v>
      </c>
      <c r="D12" s="320"/>
      <c r="E12" s="340"/>
      <c r="F12" s="334"/>
      <c r="G12" s="334"/>
      <c r="H12" s="334"/>
      <c r="I12" s="335"/>
      <c r="J12" s="335"/>
      <c r="K12" s="335"/>
      <c r="L12" s="336"/>
      <c r="M12" s="336"/>
      <c r="N12" s="336"/>
      <c r="O12" s="336"/>
      <c r="P12" s="336"/>
      <c r="Q12" s="336"/>
      <c r="R12" s="336"/>
      <c r="S12" s="336"/>
      <c r="T12" s="336"/>
      <c r="U12" s="336"/>
      <c r="V12" s="336"/>
    </row>
    <row r="13" spans="1:22" ht="6.75" customHeight="1">
      <c r="A13" s="337" t="s">
        <v>116</v>
      </c>
      <c r="B13" s="339">
        <v>1762</v>
      </c>
      <c r="C13" s="339">
        <v>-1873</v>
      </c>
      <c r="D13" s="320"/>
      <c r="E13" s="340"/>
      <c r="F13" s="334"/>
      <c r="G13" s="334"/>
      <c r="H13" s="334"/>
      <c r="I13" s="335"/>
      <c r="J13" s="335"/>
      <c r="K13" s="335"/>
      <c r="L13" s="336"/>
      <c r="M13" s="336"/>
      <c r="N13" s="336"/>
      <c r="O13" s="336"/>
      <c r="P13" s="336"/>
      <c r="Q13" s="336"/>
      <c r="R13" s="336"/>
      <c r="S13" s="336"/>
      <c r="T13" s="336"/>
      <c r="U13" s="336"/>
      <c r="V13" s="336"/>
    </row>
    <row r="14" spans="1:22" ht="6.75" customHeight="1">
      <c r="A14" s="337" t="s">
        <v>112</v>
      </c>
      <c r="B14" s="339">
        <v>658</v>
      </c>
      <c r="C14" s="339">
        <v>-664</v>
      </c>
      <c r="D14" s="320"/>
      <c r="E14" s="340"/>
      <c r="F14" s="334"/>
      <c r="G14" s="334"/>
      <c r="H14" s="334"/>
      <c r="I14" s="335"/>
      <c r="J14" s="335"/>
      <c r="K14" s="335"/>
      <c r="L14" s="336"/>
      <c r="M14" s="336"/>
      <c r="N14" s="336"/>
      <c r="O14" s="336"/>
      <c r="P14" s="336"/>
      <c r="Q14" s="336"/>
      <c r="R14" s="336"/>
      <c r="S14" s="336"/>
      <c r="T14" s="336"/>
      <c r="U14" s="336"/>
      <c r="V14" s="336"/>
    </row>
    <row r="15" spans="1:22" ht="6.75" customHeight="1">
      <c r="A15" s="337" t="s">
        <v>113</v>
      </c>
      <c r="B15" s="339">
        <v>77</v>
      </c>
      <c r="C15" s="339">
        <v>-71</v>
      </c>
      <c r="D15" s="320"/>
      <c r="E15" s="340"/>
      <c r="F15" s="334"/>
      <c r="G15" s="334"/>
      <c r="H15" s="334"/>
      <c r="I15" s="335"/>
      <c r="J15" s="335"/>
      <c r="K15" s="335"/>
      <c r="L15" s="336"/>
      <c r="M15" s="336"/>
      <c r="N15" s="336"/>
      <c r="O15" s="336"/>
      <c r="P15" s="336"/>
      <c r="Q15" s="336"/>
      <c r="R15" s="336"/>
      <c r="S15" s="336"/>
      <c r="T15" s="336"/>
      <c r="U15" s="336"/>
      <c r="V15" s="336"/>
    </row>
    <row r="16" spans="1:22" ht="6.75" customHeight="1">
      <c r="A16" s="337" t="s">
        <v>117</v>
      </c>
      <c r="B16" s="339">
        <v>177</v>
      </c>
      <c r="C16" s="339">
        <v>-181</v>
      </c>
      <c r="D16" s="320"/>
      <c r="E16" s="340"/>
      <c r="F16" s="334"/>
      <c r="G16" s="334"/>
      <c r="H16" s="334"/>
      <c r="I16" s="335"/>
      <c r="J16" s="335"/>
      <c r="K16" s="335"/>
      <c r="L16" s="336"/>
      <c r="M16" s="336"/>
      <c r="N16" s="336"/>
      <c r="O16" s="336"/>
      <c r="P16" s="336"/>
      <c r="Q16" s="336"/>
      <c r="R16" s="336"/>
      <c r="S16" s="336"/>
      <c r="T16" s="336"/>
      <c r="U16" s="336"/>
      <c r="V16" s="336"/>
    </row>
    <row r="17" spans="1:22" ht="6.75" customHeight="1">
      <c r="A17" s="337" t="s">
        <v>122</v>
      </c>
      <c r="B17" s="339">
        <v>1294</v>
      </c>
      <c r="C17" s="339">
        <v>-1282</v>
      </c>
      <c r="D17" s="320"/>
      <c r="E17" s="340"/>
      <c r="F17" s="334"/>
      <c r="G17" s="334"/>
      <c r="H17" s="334"/>
      <c r="I17" s="335"/>
      <c r="J17" s="335"/>
      <c r="K17" s="335"/>
      <c r="L17" s="336"/>
      <c r="M17" s="336"/>
      <c r="N17" s="336"/>
      <c r="O17" s="336"/>
      <c r="P17" s="336"/>
      <c r="Q17" s="336"/>
      <c r="R17" s="336"/>
      <c r="S17" s="336"/>
      <c r="T17" s="336"/>
      <c r="U17" s="336"/>
      <c r="V17" s="336"/>
    </row>
    <row r="18" spans="1:22" ht="6.75" customHeight="1">
      <c r="A18" s="337" t="s">
        <v>118</v>
      </c>
      <c r="B18" s="339">
        <v>781</v>
      </c>
      <c r="C18" s="339">
        <v>-1002</v>
      </c>
      <c r="D18" s="320"/>
      <c r="E18" s="340"/>
      <c r="F18" s="334"/>
      <c r="G18" s="334"/>
      <c r="H18" s="334"/>
      <c r="I18" s="335"/>
      <c r="J18" s="335"/>
      <c r="K18" s="335"/>
      <c r="L18" s="336"/>
      <c r="M18" s="336"/>
      <c r="N18" s="336"/>
      <c r="O18" s="336"/>
      <c r="P18" s="336"/>
      <c r="Q18" s="336"/>
      <c r="R18" s="336"/>
      <c r="S18" s="336"/>
      <c r="T18" s="336"/>
      <c r="U18" s="336"/>
      <c r="V18" s="336"/>
    </row>
    <row r="19" spans="1:22" ht="6.75" customHeight="1">
      <c r="A19" s="337" t="s">
        <v>119</v>
      </c>
      <c r="B19" s="339">
        <v>69</v>
      </c>
      <c r="C19" s="339">
        <v>-74</v>
      </c>
      <c r="D19" s="320"/>
      <c r="E19" s="340"/>
      <c r="F19" s="334"/>
      <c r="G19" s="334"/>
      <c r="H19" s="334"/>
      <c r="I19" s="335"/>
      <c r="J19" s="335"/>
      <c r="K19" s="335"/>
      <c r="L19" s="336"/>
      <c r="M19" s="336"/>
      <c r="N19" s="336"/>
      <c r="O19" s="336"/>
      <c r="P19" s="336"/>
      <c r="Q19" s="336"/>
      <c r="R19" s="336"/>
      <c r="S19" s="336"/>
      <c r="T19" s="336"/>
      <c r="U19" s="336"/>
      <c r="V19" s="336"/>
    </row>
    <row r="20" spans="1:22" ht="6.75" customHeight="1">
      <c r="A20" s="337" t="s">
        <v>120</v>
      </c>
      <c r="B20" s="339">
        <v>202</v>
      </c>
      <c r="C20" s="339">
        <v>-262</v>
      </c>
      <c r="D20" s="320"/>
      <c r="E20" s="340"/>
      <c r="F20" s="334"/>
      <c r="G20" s="334"/>
      <c r="H20" s="334"/>
      <c r="I20" s="335"/>
      <c r="J20" s="335"/>
      <c r="K20" s="335"/>
      <c r="L20" s="336"/>
      <c r="M20" s="336"/>
      <c r="N20" s="336"/>
      <c r="O20" s="336"/>
      <c r="P20" s="336"/>
      <c r="Q20" s="336"/>
      <c r="R20" s="336"/>
      <c r="S20" s="336"/>
      <c r="T20" s="336"/>
      <c r="U20" s="336"/>
      <c r="V20" s="336"/>
    </row>
    <row r="21" spans="1:22" ht="6.75" customHeight="1">
      <c r="A21" s="337" t="s">
        <v>121</v>
      </c>
      <c r="B21" s="339">
        <v>378</v>
      </c>
      <c r="C21" s="339">
        <v>-404</v>
      </c>
      <c r="D21" s="320"/>
      <c r="E21" s="340"/>
      <c r="F21" s="334"/>
      <c r="G21" s="334"/>
      <c r="H21" s="334"/>
      <c r="I21" s="335"/>
      <c r="J21" s="335"/>
      <c r="K21" s="335"/>
      <c r="L21" s="336"/>
      <c r="M21" s="336"/>
      <c r="N21" s="336"/>
      <c r="O21" s="336"/>
      <c r="P21" s="336"/>
      <c r="Q21" s="336"/>
      <c r="R21" s="336"/>
      <c r="S21" s="336"/>
      <c r="T21" s="336"/>
      <c r="U21" s="336"/>
      <c r="V21" s="336"/>
    </row>
    <row r="22" spans="1:22" ht="6.75" customHeight="1">
      <c r="A22" s="337" t="s">
        <v>123</v>
      </c>
      <c r="B22" s="339">
        <v>170</v>
      </c>
      <c r="C22" s="339">
        <v>-167</v>
      </c>
      <c r="D22" s="320"/>
      <c r="E22" s="340"/>
      <c r="F22" s="334"/>
      <c r="G22" s="334"/>
      <c r="H22" s="334"/>
      <c r="I22" s="335"/>
      <c r="J22" s="335"/>
      <c r="K22" s="335"/>
      <c r="L22" s="336"/>
      <c r="M22" s="336"/>
      <c r="N22" s="336"/>
      <c r="O22" s="336"/>
      <c r="P22" s="336"/>
      <c r="Q22" s="336"/>
      <c r="R22" s="336"/>
      <c r="S22" s="336"/>
      <c r="T22" s="336"/>
      <c r="U22" s="336"/>
      <c r="V22" s="336"/>
    </row>
    <row r="23" spans="1:22" ht="6.75" customHeight="1">
      <c r="A23" s="337" t="s">
        <v>124</v>
      </c>
      <c r="B23" s="339">
        <v>97</v>
      </c>
      <c r="C23" s="339">
        <v>-77</v>
      </c>
      <c r="D23" s="320"/>
      <c r="E23" s="340"/>
      <c r="F23" s="334"/>
      <c r="G23" s="334"/>
      <c r="H23" s="334"/>
      <c r="I23" s="335"/>
      <c r="J23" s="335"/>
      <c r="K23" s="335"/>
      <c r="L23" s="336"/>
      <c r="M23" s="336"/>
      <c r="N23" s="336"/>
      <c r="O23" s="336"/>
      <c r="P23" s="336"/>
      <c r="Q23" s="336"/>
      <c r="R23" s="336"/>
      <c r="S23" s="336"/>
      <c r="T23" s="336"/>
      <c r="U23" s="336"/>
      <c r="V23" s="336"/>
    </row>
    <row r="24" spans="1:22" ht="6.75" customHeight="1">
      <c r="A24" s="337" t="s">
        <v>125</v>
      </c>
      <c r="B24" s="339">
        <v>395</v>
      </c>
      <c r="C24" s="339">
        <v>-416</v>
      </c>
      <c r="D24" s="320"/>
      <c r="E24" s="340"/>
      <c r="F24" s="334"/>
      <c r="G24" s="334"/>
      <c r="H24" s="334"/>
      <c r="I24" s="335"/>
      <c r="J24" s="335"/>
      <c r="K24" s="335"/>
      <c r="L24" s="336"/>
      <c r="M24" s="336"/>
      <c r="N24" s="336"/>
      <c r="O24" s="336"/>
      <c r="P24" s="336"/>
      <c r="Q24" s="336"/>
      <c r="R24" s="336"/>
      <c r="S24" s="336"/>
      <c r="T24" s="336"/>
      <c r="U24" s="336"/>
      <c r="V24" s="336"/>
    </row>
    <row r="25" spans="1:22" ht="6.75" customHeight="1">
      <c r="A25" s="337" t="s">
        <v>126</v>
      </c>
      <c r="B25" s="339">
        <v>766</v>
      </c>
      <c r="C25" s="339">
        <v>-818</v>
      </c>
      <c r="D25" s="320"/>
      <c r="E25" s="340"/>
      <c r="F25" s="334"/>
      <c r="G25" s="334"/>
      <c r="H25" s="334"/>
      <c r="I25" s="335"/>
      <c r="J25" s="335"/>
      <c r="K25" s="335"/>
      <c r="L25" s="336"/>
      <c r="M25" s="336"/>
      <c r="N25" s="336"/>
      <c r="O25" s="336"/>
      <c r="P25" s="336"/>
      <c r="Q25" s="336"/>
      <c r="R25" s="336"/>
      <c r="S25" s="336"/>
      <c r="T25" s="336"/>
      <c r="U25" s="336"/>
      <c r="V25" s="336"/>
    </row>
    <row r="26" spans="1:22" ht="6.75" customHeight="1">
      <c r="A26" s="337" t="s">
        <v>127</v>
      </c>
      <c r="B26" s="339">
        <v>98</v>
      </c>
      <c r="C26" s="339">
        <v>-95</v>
      </c>
      <c r="D26" s="320"/>
      <c r="E26" s="340"/>
      <c r="F26" s="334"/>
      <c r="G26" s="334"/>
      <c r="H26" s="334"/>
      <c r="I26" s="335"/>
      <c r="J26" s="335"/>
      <c r="K26" s="335"/>
      <c r="L26" s="336"/>
      <c r="M26" s="336"/>
      <c r="N26" s="336"/>
      <c r="O26" s="336"/>
      <c r="P26" s="336"/>
      <c r="Q26" s="336"/>
      <c r="R26" s="336"/>
      <c r="S26" s="336"/>
      <c r="T26" s="336"/>
      <c r="U26" s="336"/>
      <c r="V26" s="336"/>
    </row>
    <row r="27" spans="1:22" ht="6.75" customHeight="1">
      <c r="A27" s="337" t="s">
        <v>128</v>
      </c>
      <c r="B27" s="339">
        <v>397</v>
      </c>
      <c r="C27" s="339">
        <v>-588</v>
      </c>
      <c r="D27" s="320"/>
      <c r="E27" s="340"/>
      <c r="F27" s="334"/>
      <c r="G27" s="334"/>
      <c r="H27" s="334"/>
      <c r="I27" s="335"/>
      <c r="J27" s="335"/>
      <c r="K27" s="335"/>
      <c r="L27" s="336"/>
      <c r="M27" s="336"/>
      <c r="N27" s="336"/>
      <c r="O27" s="336"/>
      <c r="P27" s="336"/>
      <c r="Q27" s="336"/>
      <c r="R27" s="336"/>
      <c r="S27" s="336"/>
      <c r="T27" s="336"/>
      <c r="U27" s="336"/>
      <c r="V27" s="336"/>
    </row>
    <row r="28" spans="1:22" ht="6.75" customHeight="1">
      <c r="A28" s="337" t="s">
        <v>129</v>
      </c>
      <c r="B28" s="339">
        <v>191</v>
      </c>
      <c r="C28" s="339">
        <v>-224</v>
      </c>
      <c r="D28" s="320"/>
      <c r="E28" s="340"/>
      <c r="F28" s="334"/>
      <c r="G28" s="334"/>
      <c r="H28" s="334"/>
      <c r="I28" s="335"/>
      <c r="J28" s="335"/>
      <c r="K28" s="335"/>
      <c r="L28" s="336"/>
      <c r="M28" s="336"/>
      <c r="N28" s="336"/>
      <c r="O28" s="336"/>
      <c r="P28" s="336"/>
      <c r="Q28" s="336"/>
      <c r="R28" s="336"/>
      <c r="S28" s="336"/>
      <c r="T28" s="336"/>
      <c r="U28" s="336"/>
      <c r="V28" s="336"/>
    </row>
    <row r="29" spans="1:22" ht="6.75" customHeight="1">
      <c r="A29" s="337" t="s">
        <v>130</v>
      </c>
      <c r="B29" s="339">
        <v>251</v>
      </c>
      <c r="C29" s="339">
        <v>-225</v>
      </c>
      <c r="D29" s="320"/>
      <c r="E29" s="340"/>
      <c r="F29" s="334"/>
      <c r="G29" s="334"/>
      <c r="H29" s="334"/>
      <c r="I29" s="335"/>
      <c r="J29" s="335"/>
      <c r="K29" s="335"/>
      <c r="L29" s="336"/>
      <c r="M29" s="336"/>
      <c r="N29" s="336"/>
      <c r="O29" s="336"/>
      <c r="P29" s="336"/>
      <c r="Q29" s="336"/>
      <c r="R29" s="336"/>
      <c r="S29" s="336"/>
      <c r="T29" s="336"/>
      <c r="U29" s="336"/>
      <c r="V29" s="336"/>
    </row>
    <row r="30" spans="1:22" ht="6.75" customHeight="1">
      <c r="A30" s="337" t="s">
        <v>131</v>
      </c>
      <c r="B30" s="339">
        <v>343</v>
      </c>
      <c r="C30" s="339">
        <v>-243</v>
      </c>
      <c r="D30" s="320"/>
      <c r="E30" s="340"/>
      <c r="F30" s="334"/>
      <c r="G30" s="334"/>
      <c r="H30" s="334"/>
      <c r="I30" s="335"/>
      <c r="J30" s="335"/>
      <c r="K30" s="335"/>
      <c r="L30" s="336"/>
      <c r="M30" s="336"/>
      <c r="N30" s="336"/>
      <c r="O30" s="336"/>
      <c r="P30" s="336"/>
      <c r="Q30" s="336"/>
      <c r="R30" s="336"/>
      <c r="S30" s="336"/>
      <c r="T30" s="336"/>
      <c r="U30" s="336"/>
      <c r="V30" s="336"/>
    </row>
    <row r="31" spans="1:22" ht="6.75" customHeight="1">
      <c r="A31" s="337" t="s">
        <v>132</v>
      </c>
      <c r="B31" s="339">
        <v>154</v>
      </c>
      <c r="C31" s="339">
        <v>-162</v>
      </c>
      <c r="D31" s="320"/>
      <c r="E31" s="340"/>
      <c r="F31" s="334"/>
      <c r="G31" s="334"/>
      <c r="H31" s="334"/>
      <c r="I31" s="335"/>
      <c r="J31" s="335"/>
      <c r="K31" s="335"/>
      <c r="L31" s="336"/>
      <c r="M31" s="336"/>
      <c r="N31" s="336"/>
      <c r="O31" s="336"/>
      <c r="P31" s="336"/>
      <c r="Q31" s="336"/>
      <c r="R31" s="336"/>
      <c r="S31" s="336"/>
      <c r="T31" s="336"/>
      <c r="U31" s="336"/>
      <c r="V31" s="336"/>
    </row>
    <row r="32" spans="1:22" ht="6.75" customHeight="1">
      <c r="A32" s="337" t="s">
        <v>133</v>
      </c>
      <c r="B32" s="339">
        <v>1008</v>
      </c>
      <c r="C32" s="339">
        <v>-938</v>
      </c>
      <c r="D32" s="320"/>
      <c r="E32" s="340"/>
      <c r="F32" s="334"/>
      <c r="G32" s="334"/>
      <c r="H32" s="334"/>
      <c r="I32" s="335"/>
      <c r="J32" s="335"/>
      <c r="K32" s="335"/>
      <c r="L32" s="336"/>
      <c r="M32" s="336"/>
      <c r="N32" s="336"/>
      <c r="O32" s="336"/>
      <c r="P32" s="336"/>
      <c r="Q32" s="336"/>
      <c r="R32" s="336"/>
      <c r="S32" s="336"/>
      <c r="T32" s="336"/>
      <c r="U32" s="336"/>
      <c r="V32" s="336"/>
    </row>
    <row r="33" spans="1:22" ht="6.75" customHeight="1">
      <c r="A33" s="337" t="s">
        <v>134</v>
      </c>
      <c r="B33" s="339">
        <v>142</v>
      </c>
      <c r="C33" s="339">
        <v>-209</v>
      </c>
      <c r="D33" s="320"/>
      <c r="E33" s="340"/>
      <c r="F33" s="334"/>
      <c r="G33" s="334"/>
      <c r="H33" s="334"/>
      <c r="I33" s="335"/>
      <c r="J33" s="335"/>
      <c r="K33" s="335"/>
      <c r="L33" s="336"/>
      <c r="M33" s="336"/>
      <c r="N33" s="336"/>
      <c r="O33" s="336"/>
      <c r="P33" s="336"/>
      <c r="Q33" s="336"/>
      <c r="R33" s="336"/>
      <c r="S33" s="336"/>
      <c r="T33" s="336"/>
      <c r="U33" s="336"/>
      <c r="V33" s="336"/>
    </row>
    <row r="34" spans="1:22" ht="6.75" customHeight="1">
      <c r="A34" s="337" t="s">
        <v>135</v>
      </c>
      <c r="B34" s="339">
        <v>42</v>
      </c>
      <c r="C34" s="339">
        <v>-85</v>
      </c>
      <c r="D34" s="320"/>
      <c r="E34" s="340"/>
      <c r="F34" s="334"/>
      <c r="G34" s="334"/>
      <c r="H34" s="334"/>
      <c r="I34" s="335"/>
      <c r="J34" s="335"/>
      <c r="K34" s="335"/>
      <c r="L34" s="336"/>
      <c r="M34" s="336"/>
      <c r="N34" s="336"/>
      <c r="O34" s="336"/>
      <c r="P34" s="336"/>
      <c r="Q34" s="336"/>
      <c r="R34" s="336"/>
      <c r="S34" s="336"/>
      <c r="T34" s="336"/>
      <c r="U34" s="336"/>
      <c r="V34" s="336"/>
    </row>
    <row r="35" spans="1:22" ht="6.75" customHeight="1">
      <c r="A35" s="337" t="s">
        <v>136</v>
      </c>
      <c r="B35" s="339">
        <v>36</v>
      </c>
      <c r="C35" s="339">
        <v>-39</v>
      </c>
      <c r="D35" s="320"/>
      <c r="E35" s="340"/>
      <c r="F35" s="334"/>
      <c r="G35" s="334"/>
      <c r="H35" s="334"/>
      <c r="I35" s="335"/>
      <c r="J35" s="335"/>
      <c r="K35" s="335"/>
      <c r="L35" s="336"/>
      <c r="M35" s="336"/>
      <c r="N35" s="336"/>
      <c r="O35" s="336"/>
      <c r="P35" s="336"/>
      <c r="Q35" s="336"/>
      <c r="R35" s="336"/>
      <c r="S35" s="336"/>
      <c r="T35" s="336"/>
      <c r="U35" s="336"/>
      <c r="V35" s="336"/>
    </row>
    <row r="36" spans="1:22" ht="6.75" customHeight="1">
      <c r="A36" s="337" t="s">
        <v>137</v>
      </c>
      <c r="B36" s="339">
        <v>206</v>
      </c>
      <c r="C36" s="339">
        <v>-337</v>
      </c>
      <c r="D36" s="320"/>
      <c r="E36" s="340"/>
      <c r="F36" s="334"/>
      <c r="G36" s="334"/>
      <c r="H36" s="334"/>
      <c r="I36" s="335"/>
      <c r="J36" s="335"/>
      <c r="K36" s="335"/>
      <c r="L36" s="336"/>
      <c r="M36" s="336"/>
      <c r="N36" s="336"/>
      <c r="O36" s="336"/>
      <c r="P36" s="336"/>
      <c r="Q36" s="336"/>
      <c r="R36" s="336"/>
      <c r="S36" s="336"/>
      <c r="T36" s="336"/>
      <c r="U36" s="336"/>
      <c r="V36" s="336"/>
    </row>
    <row r="37" spans="1:22" ht="6.75" customHeight="1">
      <c r="A37" s="337" t="s">
        <v>138</v>
      </c>
      <c r="B37" s="339">
        <v>90</v>
      </c>
      <c r="C37" s="339">
        <v>-68</v>
      </c>
      <c r="D37" s="320"/>
      <c r="E37" s="340"/>
      <c r="F37" s="334"/>
      <c r="G37" s="334"/>
      <c r="H37" s="334"/>
      <c r="I37" s="335"/>
      <c r="J37" s="335"/>
      <c r="K37" s="335"/>
      <c r="L37" s="336"/>
      <c r="M37" s="336"/>
      <c r="N37" s="336"/>
      <c r="O37" s="336"/>
      <c r="P37" s="336"/>
      <c r="Q37" s="336"/>
      <c r="R37" s="336"/>
      <c r="S37" s="336"/>
      <c r="T37" s="336"/>
      <c r="U37" s="336"/>
      <c r="V37" s="336"/>
    </row>
    <row r="38" spans="1:22" ht="6.75" customHeight="1">
      <c r="A38" s="337" t="s">
        <v>139</v>
      </c>
      <c r="B38" s="339">
        <v>179</v>
      </c>
      <c r="C38" s="339">
        <v>-164</v>
      </c>
      <c r="D38" s="320"/>
      <c r="E38" s="340"/>
      <c r="F38" s="334"/>
      <c r="G38" s="334"/>
      <c r="H38" s="334"/>
      <c r="I38" s="335"/>
      <c r="J38" s="335"/>
      <c r="K38" s="335"/>
      <c r="L38" s="336"/>
      <c r="M38" s="336"/>
      <c r="N38" s="336"/>
      <c r="O38" s="336"/>
      <c r="P38" s="336"/>
      <c r="Q38" s="336"/>
      <c r="R38" s="336"/>
      <c r="S38" s="336"/>
      <c r="T38" s="336"/>
      <c r="U38" s="336"/>
      <c r="V38" s="336"/>
    </row>
    <row r="39" spans="1:22" ht="6.75" customHeight="1">
      <c r="A39" s="337" t="s">
        <v>140</v>
      </c>
      <c r="B39" s="339">
        <v>27</v>
      </c>
      <c r="C39" s="339">
        <f>'Pág-5-Tab-ING-EGR'!K43*-1</f>
        <v>-9</v>
      </c>
      <c r="D39" s="320"/>
      <c r="E39" s="340"/>
      <c r="F39" s="334"/>
      <c r="G39" s="334"/>
      <c r="H39" s="334"/>
      <c r="I39" s="335"/>
      <c r="J39" s="335"/>
      <c r="K39" s="335"/>
      <c r="L39" s="336"/>
      <c r="M39" s="336"/>
      <c r="N39" s="336"/>
      <c r="O39" s="336"/>
      <c r="P39" s="336"/>
      <c r="Q39" s="336"/>
      <c r="R39" s="336"/>
      <c r="S39" s="336"/>
      <c r="T39" s="336"/>
      <c r="U39" s="336"/>
      <c r="V39" s="336"/>
    </row>
    <row r="40" spans="1:22" ht="6.75" customHeight="1">
      <c r="A40" s="337" t="s">
        <v>141</v>
      </c>
      <c r="B40" s="339">
        <v>120</v>
      </c>
      <c r="C40" s="339">
        <f>'Pág-5-Tab-ING-EGR'!K44*-1</f>
        <v>-19</v>
      </c>
      <c r="D40" s="320"/>
      <c r="E40" s="340"/>
      <c r="F40" s="334"/>
      <c r="G40" s="334"/>
      <c r="H40" s="334"/>
      <c r="I40" s="335"/>
      <c r="J40" s="335"/>
      <c r="K40" s="335"/>
      <c r="L40" s="336"/>
      <c r="M40" s="336"/>
      <c r="N40" s="336"/>
      <c r="O40" s="336"/>
      <c r="P40" s="336"/>
      <c r="Q40" s="336"/>
      <c r="R40" s="336"/>
      <c r="S40" s="336"/>
      <c r="T40" s="336"/>
      <c r="U40" s="336"/>
      <c r="V40" s="336"/>
    </row>
    <row r="41" spans="1:22" ht="6.75" customHeight="1">
      <c r="A41" s="337" t="s">
        <v>142</v>
      </c>
      <c r="B41" s="339">
        <v>5</v>
      </c>
      <c r="C41" s="339">
        <f>'Pág-5-Tab-ING-EGR'!K45*-1</f>
        <v>-19</v>
      </c>
      <c r="D41" s="320"/>
      <c r="E41" s="340"/>
      <c r="F41" s="334"/>
      <c r="G41" s="334"/>
      <c r="H41" s="334"/>
      <c r="I41" s="335"/>
      <c r="J41" s="335"/>
      <c r="K41" s="335"/>
      <c r="L41" s="336"/>
      <c r="M41" s="336"/>
      <c r="N41" s="336"/>
      <c r="O41" s="336"/>
      <c r="P41" s="336"/>
      <c r="Q41" s="336"/>
      <c r="R41" s="336"/>
      <c r="S41" s="336"/>
      <c r="T41" s="336"/>
      <c r="U41" s="336"/>
      <c r="V41" s="336"/>
    </row>
    <row r="42" spans="1:22" ht="6.75" customHeight="1">
      <c r="A42" s="337" t="s">
        <v>143</v>
      </c>
      <c r="B42" s="339">
        <v>0</v>
      </c>
      <c r="C42" s="339">
        <f>'Pág-5-Tab-ING-EGR'!K46*-1</f>
        <v>-3</v>
      </c>
      <c r="D42" s="320"/>
      <c r="E42" s="340"/>
      <c r="F42" s="334"/>
      <c r="G42" s="334"/>
      <c r="H42" s="334"/>
      <c r="I42" s="335"/>
      <c r="J42" s="335"/>
      <c r="K42" s="335"/>
      <c r="L42" s="336"/>
      <c r="M42" s="336"/>
      <c r="N42" s="336"/>
      <c r="O42" s="336"/>
      <c r="P42" s="336"/>
      <c r="Q42" s="336"/>
      <c r="R42" s="336"/>
      <c r="S42" s="336"/>
      <c r="T42" s="336"/>
      <c r="U42" s="336"/>
      <c r="V42" s="336"/>
    </row>
    <row r="43" spans="1:22" ht="6.75" customHeight="1">
      <c r="A43" s="337" t="s">
        <v>144</v>
      </c>
      <c r="B43" s="339">
        <v>30</v>
      </c>
      <c r="C43" s="339">
        <f>'Pág-5-Tab-ING-EGR'!K47*-1</f>
        <v>-26</v>
      </c>
      <c r="D43" s="320"/>
      <c r="E43" s="340"/>
      <c r="F43" s="334"/>
      <c r="G43" s="334"/>
      <c r="H43" s="334"/>
      <c r="I43" s="335"/>
      <c r="J43" s="335"/>
      <c r="K43" s="335"/>
      <c r="L43" s="336"/>
      <c r="M43" s="336"/>
      <c r="N43" s="336"/>
      <c r="O43" s="336"/>
      <c r="P43" s="336"/>
      <c r="Q43" s="336"/>
      <c r="R43" s="336"/>
      <c r="S43" s="336"/>
      <c r="T43" s="336"/>
      <c r="U43" s="336"/>
      <c r="V43" s="336"/>
    </row>
    <row r="44" spans="1:22" ht="6.75" customHeight="1">
      <c r="A44" s="337" t="s">
        <v>145</v>
      </c>
      <c r="B44" s="339">
        <v>48</v>
      </c>
      <c r="C44" s="339">
        <f>'Pág-5-Tab-ING-EGR'!K48*-1</f>
        <v>-50</v>
      </c>
      <c r="D44" s="320"/>
      <c r="E44" s="340"/>
      <c r="F44" s="334"/>
      <c r="G44" s="334"/>
      <c r="H44" s="334"/>
      <c r="I44" s="335"/>
      <c r="J44" s="335"/>
      <c r="K44" s="335"/>
      <c r="L44" s="336"/>
      <c r="M44" s="336"/>
      <c r="N44" s="336"/>
      <c r="O44" s="336"/>
      <c r="P44" s="336"/>
      <c r="Q44" s="336"/>
      <c r="R44" s="336"/>
      <c r="S44" s="336"/>
      <c r="T44" s="336"/>
      <c r="U44" s="336"/>
      <c r="V44" s="336"/>
    </row>
    <row r="45" spans="1:22" ht="6.75" customHeight="1">
      <c r="A45" s="337" t="s">
        <v>146</v>
      </c>
      <c r="B45" s="339">
        <v>20</v>
      </c>
      <c r="C45" s="339">
        <f>'Pág-5-Tab-ING-EGR'!K49*-1</f>
        <v>-70</v>
      </c>
      <c r="D45" s="320"/>
      <c r="E45" s="340"/>
      <c r="F45" s="334"/>
      <c r="G45" s="334"/>
      <c r="H45" s="334"/>
      <c r="I45" s="335"/>
      <c r="J45" s="335"/>
      <c r="K45" s="335"/>
      <c r="L45" s="336"/>
      <c r="M45" s="336"/>
      <c r="N45" s="336"/>
      <c r="O45" s="336"/>
      <c r="P45" s="336"/>
      <c r="Q45" s="336"/>
      <c r="R45" s="336"/>
      <c r="S45" s="336"/>
      <c r="T45" s="336"/>
      <c r="U45" s="336"/>
      <c r="V45" s="336"/>
    </row>
    <row r="46" spans="1:22" ht="6.75" customHeight="1">
      <c r="A46" s="337" t="s">
        <v>147</v>
      </c>
      <c r="B46" s="339">
        <v>177</v>
      </c>
      <c r="C46" s="339">
        <f>'Pág-5-Tab-ING-EGR'!K50*-1</f>
        <v>-34</v>
      </c>
      <c r="D46" s="320"/>
      <c r="E46" s="340"/>
      <c r="F46" s="334"/>
      <c r="G46" s="334"/>
      <c r="H46" s="334"/>
      <c r="I46" s="335"/>
      <c r="J46" s="335"/>
      <c r="K46" s="335"/>
      <c r="L46" s="336"/>
      <c r="M46" s="336"/>
      <c r="N46" s="336"/>
      <c r="O46" s="336"/>
      <c r="P46" s="336"/>
      <c r="Q46" s="336"/>
      <c r="R46" s="336"/>
      <c r="S46" s="336"/>
      <c r="T46" s="336"/>
      <c r="U46" s="336"/>
      <c r="V46" s="336"/>
    </row>
    <row r="47" spans="1:22" ht="6.75" customHeight="1">
      <c r="A47" s="337" t="s">
        <v>148</v>
      </c>
      <c r="B47" s="339">
        <v>95</v>
      </c>
      <c r="C47" s="339">
        <f>'Pág-5-Tab-ING-EGR'!K51*-1</f>
        <v>-10</v>
      </c>
      <c r="D47" s="320"/>
      <c r="E47" s="340"/>
      <c r="F47" s="334"/>
      <c r="G47" s="334"/>
      <c r="H47" s="334"/>
      <c r="I47" s="335"/>
      <c r="J47" s="335"/>
      <c r="K47" s="335"/>
      <c r="L47" s="336"/>
      <c r="M47" s="336"/>
      <c r="N47" s="336"/>
      <c r="O47" s="336"/>
      <c r="P47" s="336"/>
      <c r="Q47" s="336"/>
      <c r="R47" s="336"/>
      <c r="S47" s="336"/>
      <c r="T47" s="336"/>
      <c r="U47" s="336"/>
      <c r="V47" s="336"/>
    </row>
    <row r="48" spans="1:22" ht="6.75" customHeight="1">
      <c r="A48" s="337" t="s">
        <v>149</v>
      </c>
      <c r="B48" s="339">
        <v>144</v>
      </c>
      <c r="C48" s="339">
        <f>'Pág-5-Tab-ING-EGR'!K52*-1</f>
        <v>-19</v>
      </c>
      <c r="D48" s="320"/>
      <c r="E48" s="340"/>
      <c r="F48" s="334"/>
      <c r="G48" s="334"/>
      <c r="H48" s="334"/>
      <c r="I48" s="335"/>
      <c r="J48" s="335"/>
      <c r="K48" s="335"/>
      <c r="L48" s="336"/>
      <c r="M48" s="336"/>
      <c r="N48" s="336"/>
      <c r="O48" s="336"/>
      <c r="P48" s="336"/>
      <c r="Q48" s="336"/>
      <c r="R48" s="336"/>
      <c r="S48" s="336"/>
      <c r="T48" s="336"/>
      <c r="U48" s="336"/>
      <c r="V48" s="336"/>
    </row>
    <row r="49" spans="1:22" ht="6.75" customHeight="1">
      <c r="A49" s="337" t="s">
        <v>150</v>
      </c>
      <c r="B49" s="339">
        <v>17</v>
      </c>
      <c r="C49" s="339">
        <f>'Pág-5-Tab-ING-EGR'!K53*-1</f>
        <v>-25</v>
      </c>
      <c r="D49" s="320"/>
      <c r="E49" s="340"/>
      <c r="F49" s="334"/>
      <c r="G49" s="334"/>
      <c r="H49" s="334"/>
      <c r="I49" s="335"/>
      <c r="J49" s="335"/>
      <c r="K49" s="335"/>
      <c r="L49" s="336"/>
      <c r="M49" s="336"/>
      <c r="N49" s="336"/>
      <c r="O49" s="336"/>
      <c r="P49" s="336"/>
      <c r="Q49" s="336"/>
      <c r="R49" s="336"/>
      <c r="S49" s="336"/>
      <c r="T49" s="336"/>
      <c r="U49" s="336"/>
      <c r="V49" s="336"/>
    </row>
    <row r="50" spans="1:22" ht="6.75" customHeight="1">
      <c r="A50" s="337" t="s">
        <v>151</v>
      </c>
      <c r="B50" s="339">
        <v>27</v>
      </c>
      <c r="C50" s="339">
        <f>'Pág-5-Tab-ING-EGR'!K54*-1</f>
        <v>-18</v>
      </c>
      <c r="D50" s="320"/>
      <c r="E50" s="340"/>
      <c r="F50" s="334"/>
      <c r="G50" s="334"/>
      <c r="H50" s="334"/>
      <c r="I50" s="335"/>
      <c r="J50" s="335"/>
      <c r="K50" s="335"/>
      <c r="L50" s="336"/>
      <c r="M50" s="336"/>
      <c r="N50" s="336"/>
      <c r="O50" s="336"/>
      <c r="P50" s="336"/>
      <c r="Q50" s="336"/>
      <c r="R50" s="336"/>
      <c r="S50" s="336"/>
      <c r="T50" s="336"/>
      <c r="U50" s="336"/>
      <c r="V50" s="336"/>
    </row>
    <row r="51" spans="1:22" ht="6.75" customHeight="1">
      <c r="A51" s="337" t="s">
        <v>152</v>
      </c>
      <c r="B51" s="339">
        <v>18</v>
      </c>
      <c r="C51" s="339">
        <f>'Pág-5-Tab-ING-EGR'!K55*-1</f>
        <v>-35</v>
      </c>
      <c r="D51" s="320"/>
      <c r="E51" s="340"/>
      <c r="F51" s="334"/>
      <c r="G51" s="334"/>
      <c r="H51" s="334"/>
      <c r="I51" s="335"/>
      <c r="J51" s="335"/>
      <c r="K51" s="335"/>
      <c r="L51" s="336"/>
      <c r="M51" s="336"/>
      <c r="N51" s="336"/>
      <c r="O51" s="336"/>
      <c r="P51" s="336"/>
      <c r="Q51" s="336"/>
      <c r="R51" s="336"/>
      <c r="S51" s="336"/>
      <c r="T51" s="336"/>
      <c r="U51" s="336"/>
      <c r="V51" s="336"/>
    </row>
    <row r="52" spans="1:22" ht="6.75" customHeight="1">
      <c r="A52" s="337" t="s">
        <v>153</v>
      </c>
      <c r="B52" s="339">
        <v>1</v>
      </c>
      <c r="C52" s="339">
        <f>'Pág-5-Tab-ING-EGR'!K56*-1</f>
        <v>-1</v>
      </c>
      <c r="D52" s="320"/>
      <c r="E52" s="340"/>
      <c r="F52" s="334"/>
      <c r="G52" s="334"/>
      <c r="H52" s="334"/>
      <c r="I52" s="335"/>
      <c r="J52" s="335"/>
      <c r="K52" s="335"/>
      <c r="L52" s="336"/>
      <c r="M52" s="336"/>
      <c r="N52" s="336"/>
      <c r="O52" s="336"/>
      <c r="P52" s="336"/>
      <c r="Q52" s="336"/>
      <c r="R52" s="336"/>
      <c r="S52" s="336"/>
      <c r="T52" s="336"/>
      <c r="U52" s="336"/>
      <c r="V52" s="336"/>
    </row>
    <row r="53" spans="1:22" ht="6.75" customHeight="1">
      <c r="A53" s="337" t="s">
        <v>83</v>
      </c>
      <c r="B53" s="339">
        <f>'Pág-5-Tab-ING-EGR'!G60</f>
        <v>13389</v>
      </c>
      <c r="C53" s="339">
        <f>'Pág-5-Tab-ING-EGR'!K60*-1</f>
        <v>-13877</v>
      </c>
      <c r="D53" s="320"/>
      <c r="E53" s="314"/>
      <c r="F53" s="334"/>
      <c r="G53" s="334"/>
      <c r="H53" s="334"/>
      <c r="I53" s="335"/>
      <c r="J53" s="335"/>
      <c r="K53" s="335"/>
      <c r="L53" s="336"/>
      <c r="M53" s="336"/>
      <c r="N53" s="336"/>
      <c r="O53" s="336"/>
      <c r="P53" s="336"/>
      <c r="Q53" s="336"/>
      <c r="R53" s="336"/>
      <c r="S53" s="336"/>
      <c r="T53" s="336"/>
      <c r="U53" s="336"/>
      <c r="V53" s="336"/>
    </row>
    <row r="54" spans="1:22" ht="6.75" customHeight="1">
      <c r="A54" s="341"/>
      <c r="B54" s="342"/>
      <c r="C54" s="342"/>
      <c r="D54" s="320"/>
      <c r="E54" s="314"/>
      <c r="F54" s="334"/>
      <c r="G54" s="334"/>
      <c r="H54" s="334"/>
      <c r="I54" s="335"/>
      <c r="J54" s="335"/>
      <c r="K54" s="335"/>
      <c r="L54" s="336"/>
      <c r="M54" s="336"/>
      <c r="N54" s="336"/>
      <c r="O54" s="336"/>
      <c r="P54" s="336"/>
      <c r="Q54" s="336"/>
      <c r="R54" s="336"/>
      <c r="S54" s="336"/>
      <c r="T54" s="336"/>
      <c r="U54" s="336"/>
      <c r="V54" s="336"/>
    </row>
    <row r="55" spans="1:22" ht="6.75" customHeight="1">
      <c r="A55" s="343"/>
      <c r="B55" s="344"/>
      <c r="C55" s="344"/>
      <c r="D55" s="320"/>
      <c r="E55" s="314"/>
      <c r="F55" s="334"/>
      <c r="G55" s="334"/>
      <c r="H55" s="334"/>
      <c r="I55" s="335"/>
      <c r="J55" s="335"/>
      <c r="K55" s="335"/>
      <c r="L55" s="336"/>
      <c r="M55" s="336"/>
      <c r="N55" s="336"/>
      <c r="O55" s="336"/>
      <c r="P55" s="336"/>
      <c r="Q55" s="336"/>
      <c r="R55" s="336"/>
      <c r="S55" s="336"/>
      <c r="T55" s="336"/>
      <c r="U55" s="336"/>
      <c r="V55" s="336"/>
    </row>
    <row r="56" spans="1:22" ht="6.75" customHeight="1">
      <c r="A56" s="343"/>
      <c r="B56" s="344"/>
      <c r="C56" s="344"/>
      <c r="D56" s="320"/>
      <c r="E56" s="314"/>
      <c r="F56" s="334"/>
      <c r="G56" s="334"/>
      <c r="H56" s="334"/>
      <c r="I56" s="335"/>
      <c r="J56" s="335"/>
      <c r="K56" s="335"/>
      <c r="L56" s="336"/>
      <c r="M56" s="336"/>
      <c r="N56" s="336"/>
      <c r="O56" s="336"/>
      <c r="P56" s="336"/>
      <c r="Q56" s="336"/>
      <c r="R56" s="336"/>
      <c r="S56" s="336"/>
      <c r="T56" s="336"/>
      <c r="U56" s="336"/>
      <c r="V56" s="336"/>
    </row>
    <row r="57" spans="1:22" ht="6.75" customHeight="1">
      <c r="A57" s="343"/>
      <c r="B57" s="344"/>
      <c r="C57" s="344"/>
      <c r="D57" s="320"/>
      <c r="E57" s="314"/>
      <c r="F57" s="334"/>
      <c r="G57" s="334"/>
      <c r="H57" s="334"/>
      <c r="I57" s="335"/>
      <c r="J57" s="335"/>
      <c r="K57" s="335"/>
      <c r="L57" s="336"/>
      <c r="M57" s="336"/>
      <c r="N57" s="336"/>
      <c r="O57" s="336"/>
      <c r="P57" s="336"/>
      <c r="Q57" s="336"/>
      <c r="R57" s="336"/>
      <c r="S57" s="336"/>
      <c r="T57" s="336"/>
      <c r="U57" s="336"/>
      <c r="V57" s="336"/>
    </row>
    <row r="58" spans="1:22" ht="6.75" customHeight="1">
      <c r="A58" s="343"/>
      <c r="B58" s="344"/>
      <c r="C58" s="344"/>
      <c r="D58" s="320"/>
      <c r="E58" s="314"/>
      <c r="F58" s="334"/>
      <c r="G58" s="334"/>
      <c r="H58" s="334"/>
      <c r="I58" s="335"/>
      <c r="J58" s="335"/>
      <c r="K58" s="335"/>
      <c r="L58" s="336"/>
      <c r="M58" s="336"/>
      <c r="N58" s="336"/>
      <c r="O58" s="336"/>
      <c r="P58" s="336"/>
      <c r="Q58" s="336"/>
      <c r="R58" s="336"/>
      <c r="S58" s="336"/>
      <c r="T58" s="336"/>
      <c r="U58" s="336"/>
      <c r="V58" s="336"/>
    </row>
    <row r="59" spans="1:22" ht="6.75" customHeight="1">
      <c r="A59" s="343"/>
      <c r="B59" s="344"/>
      <c r="C59" s="344"/>
      <c r="D59" s="320"/>
      <c r="E59" s="314"/>
      <c r="F59" s="334"/>
      <c r="G59" s="334"/>
      <c r="H59" s="334"/>
      <c r="I59" s="335"/>
      <c r="J59" s="335"/>
      <c r="K59" s="335"/>
      <c r="L59" s="336"/>
      <c r="M59" s="336"/>
      <c r="N59" s="336"/>
      <c r="O59" s="336"/>
      <c r="P59" s="336"/>
      <c r="Q59" s="336"/>
      <c r="R59" s="336"/>
      <c r="S59" s="336"/>
      <c r="T59" s="336"/>
      <c r="U59" s="336"/>
      <c r="V59" s="336"/>
    </row>
    <row r="60" spans="1:22" ht="6.75" customHeight="1">
      <c r="A60" s="343"/>
      <c r="B60" s="344"/>
      <c r="C60" s="344"/>
      <c r="D60" s="345"/>
      <c r="E60" s="338"/>
      <c r="F60" s="334"/>
      <c r="G60" s="334"/>
      <c r="H60" s="334"/>
      <c r="I60" s="335"/>
      <c r="J60" s="335"/>
      <c r="K60" s="335"/>
      <c r="L60" s="336"/>
      <c r="M60" s="336"/>
      <c r="N60" s="336"/>
      <c r="O60" s="336"/>
      <c r="P60" s="336"/>
      <c r="Q60" s="336"/>
      <c r="R60" s="336"/>
      <c r="S60" s="336"/>
      <c r="T60" s="336"/>
      <c r="U60" s="336"/>
      <c r="V60" s="336"/>
    </row>
    <row r="61" spans="1:22" ht="6.75" customHeight="1">
      <c r="A61" s="343"/>
      <c r="B61" s="344"/>
      <c r="C61" s="344"/>
      <c r="D61" s="345"/>
      <c r="E61" s="338"/>
      <c r="F61" s="334"/>
      <c r="G61" s="334"/>
      <c r="H61" s="334"/>
      <c r="I61" s="335"/>
      <c r="J61" s="335"/>
      <c r="K61" s="335"/>
      <c r="L61" s="336"/>
      <c r="M61" s="336"/>
      <c r="N61" s="336"/>
      <c r="O61" s="336"/>
      <c r="P61" s="336"/>
      <c r="Q61" s="336"/>
      <c r="R61" s="336"/>
      <c r="S61" s="336"/>
      <c r="T61" s="336"/>
      <c r="U61" s="336"/>
      <c r="V61" s="336"/>
    </row>
    <row r="62" spans="1:22" ht="6.75" customHeight="1">
      <c r="A62" s="343"/>
      <c r="B62" s="344"/>
      <c r="C62" s="344"/>
      <c r="D62" s="345"/>
      <c r="E62" s="338"/>
      <c r="F62" s="334"/>
      <c r="G62" s="334"/>
      <c r="H62" s="334"/>
      <c r="I62" s="335"/>
      <c r="J62" s="335"/>
      <c r="K62" s="335"/>
      <c r="L62" s="336"/>
      <c r="M62" s="336"/>
      <c r="N62" s="336"/>
      <c r="O62" s="336"/>
      <c r="P62" s="336"/>
      <c r="Q62" s="336"/>
      <c r="R62" s="336"/>
      <c r="S62" s="336"/>
      <c r="T62" s="336"/>
      <c r="U62" s="336"/>
      <c r="V62" s="336"/>
    </row>
    <row r="63" spans="1:22" ht="6.75" customHeight="1">
      <c r="A63" s="343"/>
      <c r="B63" s="344"/>
      <c r="C63" s="344"/>
      <c r="D63" s="345"/>
      <c r="E63" s="338"/>
      <c r="F63" s="334"/>
      <c r="G63" s="334"/>
      <c r="H63" s="334"/>
      <c r="I63" s="335"/>
      <c r="J63" s="335"/>
      <c r="K63" s="335"/>
      <c r="L63" s="336"/>
      <c r="M63" s="336"/>
      <c r="N63" s="336"/>
      <c r="O63" s="336"/>
      <c r="P63" s="336"/>
      <c r="Q63" s="336"/>
      <c r="R63" s="336"/>
      <c r="S63" s="336"/>
      <c r="T63" s="336"/>
      <c r="U63" s="336"/>
      <c r="V63" s="336"/>
    </row>
    <row r="64" spans="1:22" ht="87" customHeight="1">
      <c r="A64" s="343"/>
      <c r="B64" s="344"/>
      <c r="C64" s="627"/>
      <c r="D64" s="627"/>
      <c r="E64" s="627"/>
      <c r="F64" s="627"/>
      <c r="G64" s="627"/>
      <c r="H64" s="627"/>
      <c r="I64" s="346"/>
      <c r="J64" s="346"/>
      <c r="K64" s="628"/>
      <c r="L64" s="628"/>
      <c r="M64" s="628"/>
      <c r="N64" s="628"/>
      <c r="O64" s="628"/>
      <c r="P64" s="336"/>
      <c r="Q64" s="336"/>
      <c r="R64" s="336"/>
      <c r="S64" s="336"/>
      <c r="T64" s="336"/>
      <c r="U64" s="336"/>
      <c r="V64" s="336"/>
    </row>
    <row r="65" spans="1:11" ht="80.25" customHeight="1">
      <c r="A65" s="343"/>
      <c r="B65" s="344"/>
      <c r="C65" s="344"/>
      <c r="D65" s="347"/>
      <c r="E65" s="314"/>
      <c r="I65" s="348"/>
      <c r="J65" s="348"/>
      <c r="K65" s="349"/>
    </row>
    <row r="66" spans="1:11" ht="80.25" customHeight="1">
      <c r="A66" s="343"/>
      <c r="B66" s="344"/>
      <c r="C66" s="344"/>
      <c r="D66" s="347"/>
      <c r="E66" s="314"/>
      <c r="I66" s="348"/>
      <c r="K66" s="350"/>
    </row>
    <row r="67" spans="1:11" ht="18.75">
      <c r="A67" s="329" t="s">
        <v>647</v>
      </c>
      <c r="B67" s="344"/>
      <c r="C67" s="344"/>
      <c r="D67" s="347"/>
      <c r="E67" s="314"/>
    </row>
    <row r="68" spans="1:11" ht="18.75">
      <c r="A68" s="329" t="s">
        <v>95</v>
      </c>
      <c r="B68" s="344"/>
      <c r="C68" s="344"/>
      <c r="D68" s="347"/>
      <c r="E68" s="314"/>
    </row>
    <row r="69" spans="1:11" ht="18.75">
      <c r="A69" s="329" t="s">
        <v>96</v>
      </c>
      <c r="B69" s="344"/>
      <c r="C69" s="344"/>
      <c r="D69" s="347"/>
      <c r="E69" s="314"/>
    </row>
    <row r="70" spans="1:11" ht="18.75">
      <c r="A70" s="343"/>
      <c r="B70" s="344"/>
      <c r="C70" s="344"/>
      <c r="D70" s="347"/>
      <c r="E70" s="314"/>
    </row>
    <row r="71" spans="1:11" ht="18.75">
      <c r="A71" s="343"/>
      <c r="B71" s="344"/>
      <c r="C71" s="344"/>
      <c r="D71" s="347"/>
      <c r="E71" s="314"/>
    </row>
    <row r="72" spans="1:11" ht="18.75">
      <c r="A72" s="343"/>
      <c r="B72" s="344"/>
      <c r="C72" s="344"/>
      <c r="D72" s="347"/>
      <c r="E72" s="314"/>
    </row>
    <row r="73" spans="1:11" ht="18.75">
      <c r="A73" s="343"/>
      <c r="B73" s="344"/>
      <c r="C73" s="344"/>
      <c r="D73" s="347"/>
      <c r="E73" s="314"/>
    </row>
    <row r="74" spans="1:11" ht="18.75">
      <c r="A74" s="343"/>
      <c r="B74" s="344"/>
      <c r="C74" s="344"/>
      <c r="D74" s="347"/>
      <c r="E74" s="314"/>
    </row>
    <row r="75" spans="1:11" ht="18.75">
      <c r="A75" s="343"/>
      <c r="B75" s="344"/>
      <c r="C75" s="344"/>
      <c r="D75" s="347"/>
      <c r="E75" s="314"/>
    </row>
    <row r="76" spans="1:11" ht="18.75">
      <c r="A76" s="343"/>
      <c r="B76" s="344"/>
      <c r="C76" s="344"/>
      <c r="D76" s="347"/>
      <c r="E76" s="314"/>
    </row>
    <row r="77" spans="1:11">
      <c r="A77" s="314"/>
      <c r="B77" s="314"/>
      <c r="C77" s="314"/>
      <c r="D77" s="351"/>
      <c r="E77" s="314"/>
    </row>
    <row r="78" spans="1:11">
      <c r="B78" s="312"/>
      <c r="C78" s="312"/>
      <c r="D78" s="332"/>
      <c r="E78" s="312"/>
    </row>
    <row r="79" spans="1:11">
      <c r="B79" s="312"/>
      <c r="C79" s="312"/>
      <c r="D79" s="332"/>
      <c r="E79" s="312"/>
    </row>
    <row r="80" spans="1:11" ht="18">
      <c r="A80" s="330"/>
    </row>
    <row r="81" spans="1:1" ht="18">
      <c r="A81" s="331"/>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4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FE2E3-EC33-4428-B7BC-F7ED75875B6C}">
  <sheetPr>
    <pageSetUpPr fitToPage="1"/>
  </sheetPr>
  <dimension ref="A1:Z68"/>
  <sheetViews>
    <sheetView view="pageBreakPreview" topLeftCell="A24" zoomScale="60" zoomScaleNormal="70" workbookViewId="0">
      <selection activeCell="O75" sqref="O75"/>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29" t="s">
        <v>156</v>
      </c>
      <c r="B2" s="629"/>
      <c r="C2" s="629"/>
      <c r="D2" s="629"/>
      <c r="E2" s="629"/>
      <c r="F2" s="629"/>
      <c r="G2" s="629"/>
      <c r="H2" s="629"/>
      <c r="I2" s="629"/>
      <c r="J2" s="629"/>
      <c r="K2" s="629"/>
      <c r="L2" s="629"/>
      <c r="M2" s="629"/>
      <c r="N2" s="629"/>
      <c r="O2" s="629"/>
      <c r="P2" s="629"/>
      <c r="Q2" s="629"/>
      <c r="R2" s="629"/>
      <c r="S2" s="629"/>
      <c r="T2" s="629"/>
      <c r="U2" s="629"/>
      <c r="V2" s="629"/>
      <c r="W2" s="629"/>
      <c r="X2" s="629"/>
      <c r="Y2" s="629"/>
      <c r="Z2" s="629"/>
    </row>
    <row r="3" spans="1:26" ht="27.95" customHeight="1">
      <c r="A3" s="629" t="str">
        <f>UPPER(CONCATENATE("Noviembre 2023"))</f>
        <v>NOVIEMBRE 2023</v>
      </c>
      <c r="B3" s="629"/>
      <c r="C3" s="629"/>
      <c r="D3" s="629"/>
      <c r="E3" s="629"/>
      <c r="F3" s="629"/>
      <c r="G3" s="629"/>
      <c r="H3" s="629"/>
      <c r="I3" s="629"/>
      <c r="J3" s="629"/>
      <c r="K3" s="629"/>
      <c r="L3" s="629"/>
      <c r="M3" s="629"/>
      <c r="N3" s="629"/>
      <c r="O3" s="629"/>
      <c r="P3" s="629"/>
      <c r="Q3" s="629"/>
      <c r="R3" s="629"/>
      <c r="S3" s="629"/>
      <c r="T3" s="629"/>
      <c r="U3" s="629"/>
      <c r="V3" s="629"/>
      <c r="W3" s="629"/>
      <c r="X3" s="629"/>
      <c r="Y3" s="629"/>
      <c r="Z3" s="629"/>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30" t="s">
        <v>100</v>
      </c>
      <c r="B5" s="135"/>
      <c r="C5" s="630" t="s">
        <v>101</v>
      </c>
      <c r="D5" s="630"/>
      <c r="E5" s="630"/>
      <c r="F5" s="630"/>
      <c r="G5" s="630"/>
      <c r="H5" s="630"/>
      <c r="I5" s="630"/>
      <c r="J5" s="630"/>
      <c r="K5" s="630"/>
      <c r="L5" s="354"/>
      <c r="M5" s="135"/>
      <c r="N5" s="630" t="s">
        <v>102</v>
      </c>
      <c r="O5" s="630"/>
      <c r="P5" s="630"/>
      <c r="Q5" s="630"/>
      <c r="R5" s="630"/>
      <c r="S5" s="630"/>
      <c r="T5" s="630"/>
      <c r="U5" s="630"/>
      <c r="V5" s="630"/>
      <c r="W5" s="354"/>
      <c r="X5" s="629"/>
      <c r="Y5" s="630" t="s">
        <v>103</v>
      </c>
      <c r="Z5" s="630" t="s">
        <v>48</v>
      </c>
    </row>
    <row r="6" spans="1:26" ht="54" customHeight="1">
      <c r="A6" s="630"/>
      <c r="B6" s="135"/>
      <c r="C6" s="630" t="s">
        <v>157</v>
      </c>
      <c r="D6" s="630"/>
      <c r="E6" s="630"/>
      <c r="F6" s="355"/>
      <c r="G6" s="630" t="s">
        <v>158</v>
      </c>
      <c r="H6" s="630"/>
      <c r="I6" s="630"/>
      <c r="J6" s="355"/>
      <c r="K6" s="630" t="s">
        <v>83</v>
      </c>
      <c r="L6" s="631" t="s">
        <v>48</v>
      </c>
      <c r="M6" s="135"/>
      <c r="N6" s="630" t="s">
        <v>157</v>
      </c>
      <c r="O6" s="630"/>
      <c r="P6" s="630"/>
      <c r="Q6" s="355"/>
      <c r="R6" s="630" t="s">
        <v>158</v>
      </c>
      <c r="S6" s="630"/>
      <c r="T6" s="630"/>
      <c r="U6" s="355"/>
      <c r="V6" s="630" t="s">
        <v>83</v>
      </c>
      <c r="W6" s="631" t="s">
        <v>48</v>
      </c>
      <c r="X6" s="629"/>
      <c r="Y6" s="630"/>
      <c r="Z6" s="630"/>
    </row>
    <row r="7" spans="1:26" ht="38.25">
      <c r="A7" s="630"/>
      <c r="B7" s="135"/>
      <c r="C7" s="355" t="s">
        <v>105</v>
      </c>
      <c r="D7" s="355" t="s">
        <v>106</v>
      </c>
      <c r="E7" s="355" t="s">
        <v>107</v>
      </c>
      <c r="F7" s="355" t="s">
        <v>48</v>
      </c>
      <c r="G7" s="355" t="s">
        <v>105</v>
      </c>
      <c r="H7" s="355" t="s">
        <v>106</v>
      </c>
      <c r="I7" s="355" t="s">
        <v>107</v>
      </c>
      <c r="J7" s="355" t="s">
        <v>48</v>
      </c>
      <c r="K7" s="630"/>
      <c r="L7" s="631"/>
      <c r="M7" s="135"/>
      <c r="N7" s="355" t="s">
        <v>105</v>
      </c>
      <c r="O7" s="355" t="s">
        <v>106</v>
      </c>
      <c r="P7" s="355" t="s">
        <v>107</v>
      </c>
      <c r="Q7" s="355" t="s">
        <v>48</v>
      </c>
      <c r="R7" s="355" t="s">
        <v>105</v>
      </c>
      <c r="S7" s="355" t="s">
        <v>106</v>
      </c>
      <c r="T7" s="355" t="s">
        <v>107</v>
      </c>
      <c r="U7" s="355" t="s">
        <v>48</v>
      </c>
      <c r="V7" s="630"/>
      <c r="W7" s="631"/>
      <c r="X7" s="629"/>
      <c r="Y7" s="630"/>
      <c r="Z7" s="630"/>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37" t="s">
        <v>108</v>
      </c>
      <c r="B9" s="136"/>
      <c r="C9" s="138">
        <v>497</v>
      </c>
      <c r="D9" s="139">
        <v>47</v>
      </c>
      <c r="E9" s="140">
        <v>544</v>
      </c>
      <c r="F9" s="139">
        <v>29.58</v>
      </c>
      <c r="G9" s="141">
        <v>1230</v>
      </c>
      <c r="H9" s="139">
        <v>65</v>
      </c>
      <c r="I9" s="142">
        <v>1295</v>
      </c>
      <c r="J9" s="139">
        <v>70.42</v>
      </c>
      <c r="K9" s="142">
        <v>1839</v>
      </c>
      <c r="L9" s="143">
        <v>89.1</v>
      </c>
      <c r="M9" s="136"/>
      <c r="N9" s="138">
        <v>101</v>
      </c>
      <c r="O9" s="139">
        <v>13</v>
      </c>
      <c r="P9" s="140">
        <v>114</v>
      </c>
      <c r="Q9" s="139">
        <v>50.67</v>
      </c>
      <c r="R9" s="139">
        <v>99</v>
      </c>
      <c r="S9" s="139">
        <v>12</v>
      </c>
      <c r="T9" s="140">
        <v>111</v>
      </c>
      <c r="U9" s="139">
        <v>49.33</v>
      </c>
      <c r="V9" s="140">
        <v>225</v>
      </c>
      <c r="W9" s="143">
        <v>10.9</v>
      </c>
      <c r="X9" s="136"/>
      <c r="Y9" s="144">
        <v>2064</v>
      </c>
      <c r="Z9" s="143">
        <v>0.88</v>
      </c>
    </row>
    <row r="10" spans="1:26" ht="18.75">
      <c r="A10" s="137" t="s">
        <v>109</v>
      </c>
      <c r="B10" s="136"/>
      <c r="C10" s="145">
        <v>4989</v>
      </c>
      <c r="D10" s="139">
        <v>237</v>
      </c>
      <c r="E10" s="142">
        <v>5226</v>
      </c>
      <c r="F10" s="139">
        <v>47.05</v>
      </c>
      <c r="G10" s="141">
        <v>5677</v>
      </c>
      <c r="H10" s="139">
        <v>205</v>
      </c>
      <c r="I10" s="142">
        <v>5882</v>
      </c>
      <c r="J10" s="139">
        <v>52.95</v>
      </c>
      <c r="K10" s="142">
        <v>11108</v>
      </c>
      <c r="L10" s="143">
        <v>81.93</v>
      </c>
      <c r="M10" s="136"/>
      <c r="N10" s="145">
        <v>1407</v>
      </c>
      <c r="O10" s="139">
        <v>120</v>
      </c>
      <c r="P10" s="142">
        <v>1527</v>
      </c>
      <c r="Q10" s="139">
        <v>62.33</v>
      </c>
      <c r="R10" s="139">
        <v>843</v>
      </c>
      <c r="S10" s="139">
        <v>80</v>
      </c>
      <c r="T10" s="140">
        <v>923</v>
      </c>
      <c r="U10" s="139">
        <v>37.67</v>
      </c>
      <c r="V10" s="142">
        <v>2450</v>
      </c>
      <c r="W10" s="143">
        <v>18.07</v>
      </c>
      <c r="X10" s="136"/>
      <c r="Y10" s="144">
        <v>13558</v>
      </c>
      <c r="Z10" s="353">
        <v>5.8</v>
      </c>
    </row>
    <row r="11" spans="1:26" ht="18.75">
      <c r="A11" s="137" t="s">
        <v>110</v>
      </c>
      <c r="B11" s="136"/>
      <c r="C11" s="138">
        <v>434</v>
      </c>
      <c r="D11" s="139">
        <v>13</v>
      </c>
      <c r="E11" s="140">
        <v>447</v>
      </c>
      <c r="F11" s="139">
        <v>39.700000000000003</v>
      </c>
      <c r="G11" s="139">
        <v>666</v>
      </c>
      <c r="H11" s="139">
        <v>13</v>
      </c>
      <c r="I11" s="140">
        <v>679</v>
      </c>
      <c r="J11" s="139">
        <v>60.3</v>
      </c>
      <c r="K11" s="142">
        <v>1126</v>
      </c>
      <c r="L11" s="143">
        <v>90.01</v>
      </c>
      <c r="M11" s="136"/>
      <c r="N11" s="138">
        <v>45</v>
      </c>
      <c r="O11" s="139">
        <v>6</v>
      </c>
      <c r="P11" s="140">
        <v>51</v>
      </c>
      <c r="Q11" s="139">
        <v>40.799999999999997</v>
      </c>
      <c r="R11" s="139">
        <v>70</v>
      </c>
      <c r="S11" s="139">
        <v>4</v>
      </c>
      <c r="T11" s="140">
        <v>74</v>
      </c>
      <c r="U11" s="139">
        <v>59.2</v>
      </c>
      <c r="V11" s="140">
        <v>125</v>
      </c>
      <c r="W11" s="143">
        <v>9.99</v>
      </c>
      <c r="X11" s="136"/>
      <c r="Y11" s="144">
        <v>1251</v>
      </c>
      <c r="Z11" s="143">
        <v>0.54</v>
      </c>
    </row>
    <row r="12" spans="1:26" ht="18.75">
      <c r="A12" s="137" t="s">
        <v>111</v>
      </c>
      <c r="B12" s="136"/>
      <c r="C12" s="138">
        <v>188</v>
      </c>
      <c r="D12" s="139">
        <v>9</v>
      </c>
      <c r="E12" s="140">
        <v>197</v>
      </c>
      <c r="F12" s="139">
        <v>20.98</v>
      </c>
      <c r="G12" s="139">
        <v>727</v>
      </c>
      <c r="H12" s="139">
        <v>15</v>
      </c>
      <c r="I12" s="140">
        <v>742</v>
      </c>
      <c r="J12" s="139">
        <v>79.02</v>
      </c>
      <c r="K12" s="140">
        <v>939</v>
      </c>
      <c r="L12" s="143">
        <v>93.25</v>
      </c>
      <c r="M12" s="136"/>
      <c r="N12" s="138">
        <v>23</v>
      </c>
      <c r="O12" s="139">
        <v>3</v>
      </c>
      <c r="P12" s="140">
        <v>26</v>
      </c>
      <c r="Q12" s="139">
        <v>38.24</v>
      </c>
      <c r="R12" s="139">
        <v>39</v>
      </c>
      <c r="S12" s="139">
        <v>3</v>
      </c>
      <c r="T12" s="140">
        <v>42</v>
      </c>
      <c r="U12" s="139">
        <v>61.76</v>
      </c>
      <c r="V12" s="140">
        <v>68</v>
      </c>
      <c r="W12" s="143">
        <v>6.75</v>
      </c>
      <c r="X12" s="136"/>
      <c r="Y12" s="144">
        <v>1007</v>
      </c>
      <c r="Z12" s="143">
        <v>0.43</v>
      </c>
    </row>
    <row r="13" spans="1:26" ht="18.75">
      <c r="A13" s="137" t="s">
        <v>114</v>
      </c>
      <c r="B13" s="136"/>
      <c r="C13" s="145">
        <v>2319</v>
      </c>
      <c r="D13" s="139">
        <v>173</v>
      </c>
      <c r="E13" s="142">
        <v>2492</v>
      </c>
      <c r="F13" s="139">
        <v>47.15</v>
      </c>
      <c r="G13" s="141">
        <v>2709</v>
      </c>
      <c r="H13" s="139">
        <v>84</v>
      </c>
      <c r="I13" s="142">
        <v>2793</v>
      </c>
      <c r="J13" s="139">
        <v>52.85</v>
      </c>
      <c r="K13" s="142">
        <v>5285</v>
      </c>
      <c r="L13" s="143">
        <v>95.57</v>
      </c>
      <c r="M13" s="136"/>
      <c r="N13" s="138">
        <v>73</v>
      </c>
      <c r="O13" s="139">
        <v>2</v>
      </c>
      <c r="P13" s="140">
        <v>75</v>
      </c>
      <c r="Q13" s="139">
        <v>30.61</v>
      </c>
      <c r="R13" s="139">
        <v>156</v>
      </c>
      <c r="S13" s="139">
        <v>14</v>
      </c>
      <c r="T13" s="140">
        <v>170</v>
      </c>
      <c r="U13" s="139">
        <v>69.39</v>
      </c>
      <c r="V13" s="140">
        <v>245</v>
      </c>
      <c r="W13" s="143">
        <v>4.43</v>
      </c>
      <c r="X13" s="136"/>
      <c r="Y13" s="144">
        <v>5530</v>
      </c>
      <c r="Z13" s="143">
        <v>2.36</v>
      </c>
    </row>
    <row r="14" spans="1:26" ht="18.75">
      <c r="A14" s="137" t="s">
        <v>115</v>
      </c>
      <c r="B14" s="136"/>
      <c r="C14" s="145">
        <v>2423</v>
      </c>
      <c r="D14" s="139">
        <v>147</v>
      </c>
      <c r="E14" s="142">
        <v>2570</v>
      </c>
      <c r="F14" s="139">
        <v>33.64</v>
      </c>
      <c r="G14" s="141">
        <v>4869</v>
      </c>
      <c r="H14" s="139">
        <v>201</v>
      </c>
      <c r="I14" s="142">
        <v>5070</v>
      </c>
      <c r="J14" s="139">
        <v>66.36</v>
      </c>
      <c r="K14" s="142">
        <v>7640</v>
      </c>
      <c r="L14" s="143">
        <v>86.04</v>
      </c>
      <c r="M14" s="136"/>
      <c r="N14" s="138">
        <v>465</v>
      </c>
      <c r="O14" s="139">
        <v>67</v>
      </c>
      <c r="P14" s="140">
        <v>532</v>
      </c>
      <c r="Q14" s="139">
        <v>42.9</v>
      </c>
      <c r="R14" s="139">
        <v>633</v>
      </c>
      <c r="S14" s="139">
        <v>75</v>
      </c>
      <c r="T14" s="140">
        <v>708</v>
      </c>
      <c r="U14" s="139">
        <v>57.1</v>
      </c>
      <c r="V14" s="142">
        <v>1240</v>
      </c>
      <c r="W14" s="143">
        <v>13.96</v>
      </c>
      <c r="X14" s="136"/>
      <c r="Y14" s="144">
        <v>8880</v>
      </c>
      <c r="Z14" s="353">
        <v>3.8</v>
      </c>
    </row>
    <row r="15" spans="1:26" ht="18.75">
      <c r="A15" s="137" t="s">
        <v>116</v>
      </c>
      <c r="B15" s="136"/>
      <c r="C15" s="145">
        <v>5598</v>
      </c>
      <c r="D15" s="139">
        <v>557</v>
      </c>
      <c r="E15" s="142">
        <v>6155</v>
      </c>
      <c r="F15" s="139">
        <v>26.8</v>
      </c>
      <c r="G15" s="141">
        <v>16021</v>
      </c>
      <c r="H15" s="139">
        <v>794</v>
      </c>
      <c r="I15" s="142">
        <v>16815</v>
      </c>
      <c r="J15" s="139">
        <v>73.2</v>
      </c>
      <c r="K15" s="142">
        <v>22970</v>
      </c>
      <c r="L15" s="143">
        <v>89.57</v>
      </c>
      <c r="M15" s="136"/>
      <c r="N15" s="138">
        <v>453</v>
      </c>
      <c r="O15" s="139">
        <v>73</v>
      </c>
      <c r="P15" s="140">
        <v>526</v>
      </c>
      <c r="Q15" s="139">
        <v>19.66</v>
      </c>
      <c r="R15" s="141">
        <v>2044</v>
      </c>
      <c r="S15" s="139">
        <v>106</v>
      </c>
      <c r="T15" s="142">
        <v>2150</v>
      </c>
      <c r="U15" s="139">
        <v>80.34</v>
      </c>
      <c r="V15" s="142">
        <v>2676</v>
      </c>
      <c r="W15" s="143">
        <v>10.43</v>
      </c>
      <c r="X15" s="136"/>
      <c r="Y15" s="144">
        <v>25646</v>
      </c>
      <c r="Z15" s="143">
        <v>10.97</v>
      </c>
    </row>
    <row r="16" spans="1:26" ht="18.75">
      <c r="A16" s="137" t="s">
        <v>112</v>
      </c>
      <c r="B16" s="136"/>
      <c r="C16" s="145">
        <v>2119</v>
      </c>
      <c r="D16" s="139">
        <v>110</v>
      </c>
      <c r="E16" s="142">
        <v>2229</v>
      </c>
      <c r="F16" s="139">
        <v>50.15</v>
      </c>
      <c r="G16" s="141">
        <v>2105</v>
      </c>
      <c r="H16" s="139">
        <v>111</v>
      </c>
      <c r="I16" s="142">
        <v>2216</v>
      </c>
      <c r="J16" s="139">
        <v>49.85</v>
      </c>
      <c r="K16" s="142">
        <v>4445</v>
      </c>
      <c r="L16" s="143">
        <v>99.4</v>
      </c>
      <c r="M16" s="136"/>
      <c r="N16" s="138">
        <v>8</v>
      </c>
      <c r="O16" s="139">
        <v>1</v>
      </c>
      <c r="P16" s="140">
        <v>9</v>
      </c>
      <c r="Q16" s="139">
        <v>33.33</v>
      </c>
      <c r="R16" s="139">
        <v>14</v>
      </c>
      <c r="S16" s="139">
        <v>4</v>
      </c>
      <c r="T16" s="140">
        <v>18</v>
      </c>
      <c r="U16" s="139">
        <v>66.67</v>
      </c>
      <c r="V16" s="140">
        <v>27</v>
      </c>
      <c r="W16" s="143">
        <v>0.6</v>
      </c>
      <c r="X16" s="136"/>
      <c r="Y16" s="144">
        <v>4472</v>
      </c>
      <c r="Z16" s="143">
        <v>1.91</v>
      </c>
    </row>
    <row r="17" spans="1:26" ht="18.75">
      <c r="A17" s="137" t="s">
        <v>113</v>
      </c>
      <c r="B17" s="136"/>
      <c r="C17" s="138">
        <v>295</v>
      </c>
      <c r="D17" s="139">
        <v>11</v>
      </c>
      <c r="E17" s="140">
        <v>306</v>
      </c>
      <c r="F17" s="139">
        <v>36.340000000000003</v>
      </c>
      <c r="G17" s="139">
        <v>520</v>
      </c>
      <c r="H17" s="139">
        <v>16</v>
      </c>
      <c r="I17" s="140">
        <v>536</v>
      </c>
      <c r="J17" s="139">
        <v>63.66</v>
      </c>
      <c r="K17" s="140">
        <v>842</v>
      </c>
      <c r="L17" s="143">
        <v>67.36</v>
      </c>
      <c r="M17" s="136"/>
      <c r="N17" s="138">
        <v>132</v>
      </c>
      <c r="O17" s="139">
        <v>10</v>
      </c>
      <c r="P17" s="140">
        <v>142</v>
      </c>
      <c r="Q17" s="139">
        <v>34.799999999999997</v>
      </c>
      <c r="R17" s="139">
        <v>253</v>
      </c>
      <c r="S17" s="139">
        <v>13</v>
      </c>
      <c r="T17" s="140">
        <v>266</v>
      </c>
      <c r="U17" s="139">
        <v>65.2</v>
      </c>
      <c r="V17" s="140">
        <v>408</v>
      </c>
      <c r="W17" s="143">
        <v>32.64</v>
      </c>
      <c r="X17" s="136"/>
      <c r="Y17" s="144">
        <v>1250</v>
      </c>
      <c r="Z17" s="143">
        <v>0.53</v>
      </c>
    </row>
    <row r="18" spans="1:26" ht="18.75">
      <c r="A18" s="137" t="s">
        <v>117</v>
      </c>
      <c r="B18" s="136"/>
      <c r="C18" s="145">
        <v>1434</v>
      </c>
      <c r="D18" s="139">
        <v>122</v>
      </c>
      <c r="E18" s="142">
        <v>1556</v>
      </c>
      <c r="F18" s="139">
        <v>38.56</v>
      </c>
      <c r="G18" s="141">
        <v>2344</v>
      </c>
      <c r="H18" s="139">
        <v>135</v>
      </c>
      <c r="I18" s="142">
        <v>2479</v>
      </c>
      <c r="J18" s="139">
        <v>61.44</v>
      </c>
      <c r="K18" s="142">
        <v>4035</v>
      </c>
      <c r="L18" s="143">
        <v>98.97</v>
      </c>
      <c r="M18" s="136"/>
      <c r="N18" s="138">
        <v>4</v>
      </c>
      <c r="O18" s="139"/>
      <c r="P18" s="140">
        <v>4</v>
      </c>
      <c r="Q18" s="139">
        <v>9.52</v>
      </c>
      <c r="R18" s="139">
        <v>36</v>
      </c>
      <c r="S18" s="139">
        <v>2</v>
      </c>
      <c r="T18" s="140">
        <v>38</v>
      </c>
      <c r="U18" s="139">
        <v>90.48</v>
      </c>
      <c r="V18" s="140">
        <v>42</v>
      </c>
      <c r="W18" s="143">
        <v>1.03</v>
      </c>
      <c r="X18" s="136"/>
      <c r="Y18" s="144">
        <v>4077</v>
      </c>
      <c r="Z18" s="143">
        <v>1.74</v>
      </c>
    </row>
    <row r="19" spans="1:26" ht="18.75">
      <c r="A19" s="137" t="s">
        <v>122</v>
      </c>
      <c r="B19" s="136"/>
      <c r="C19" s="145">
        <v>7180</v>
      </c>
      <c r="D19" s="139">
        <v>691</v>
      </c>
      <c r="E19" s="142">
        <v>7871</v>
      </c>
      <c r="F19" s="139">
        <v>22.96</v>
      </c>
      <c r="G19" s="141">
        <v>24970</v>
      </c>
      <c r="H19" s="141">
        <v>1436</v>
      </c>
      <c r="I19" s="142">
        <v>26406</v>
      </c>
      <c r="J19" s="139">
        <v>77.040000000000006</v>
      </c>
      <c r="K19" s="142">
        <v>34277</v>
      </c>
      <c r="L19" s="143">
        <v>96.15</v>
      </c>
      <c r="M19" s="136"/>
      <c r="N19" s="138">
        <v>687</v>
      </c>
      <c r="O19" s="139">
        <v>102</v>
      </c>
      <c r="P19" s="140">
        <v>789</v>
      </c>
      <c r="Q19" s="139">
        <v>57.47</v>
      </c>
      <c r="R19" s="139">
        <v>534</v>
      </c>
      <c r="S19" s="139">
        <v>50</v>
      </c>
      <c r="T19" s="140">
        <v>584</v>
      </c>
      <c r="U19" s="139">
        <v>42.53</v>
      </c>
      <c r="V19" s="142">
        <v>1373</v>
      </c>
      <c r="W19" s="143">
        <v>3.85</v>
      </c>
      <c r="X19" s="136"/>
      <c r="Y19" s="144">
        <v>35650</v>
      </c>
      <c r="Z19" s="143">
        <v>15.25</v>
      </c>
    </row>
    <row r="20" spans="1:26" ht="18.75">
      <c r="A20" s="137" t="s">
        <v>118</v>
      </c>
      <c r="B20" s="136"/>
      <c r="C20" s="145">
        <v>2343</v>
      </c>
      <c r="D20" s="139">
        <v>142</v>
      </c>
      <c r="E20" s="142">
        <v>2485</v>
      </c>
      <c r="F20" s="139">
        <v>38.86</v>
      </c>
      <c r="G20" s="141">
        <v>3763</v>
      </c>
      <c r="H20" s="139">
        <v>146</v>
      </c>
      <c r="I20" s="142">
        <v>3909</v>
      </c>
      <c r="J20" s="139">
        <v>61.14</v>
      </c>
      <c r="K20" s="142">
        <v>6394</v>
      </c>
      <c r="L20" s="143">
        <v>95.63</v>
      </c>
      <c r="M20" s="136"/>
      <c r="N20" s="138">
        <v>91</v>
      </c>
      <c r="O20" s="139">
        <v>28</v>
      </c>
      <c r="P20" s="140">
        <v>119</v>
      </c>
      <c r="Q20" s="139">
        <v>40.75</v>
      </c>
      <c r="R20" s="139">
        <v>149</v>
      </c>
      <c r="S20" s="139">
        <v>24</v>
      </c>
      <c r="T20" s="140">
        <v>173</v>
      </c>
      <c r="U20" s="139">
        <v>59.25</v>
      </c>
      <c r="V20" s="140">
        <v>292</v>
      </c>
      <c r="W20" s="143">
        <v>4.37</v>
      </c>
      <c r="X20" s="136"/>
      <c r="Y20" s="144">
        <v>6686</v>
      </c>
      <c r="Z20" s="143">
        <v>2.86</v>
      </c>
    </row>
    <row r="21" spans="1:26" ht="18.75">
      <c r="A21" s="137" t="s">
        <v>119</v>
      </c>
      <c r="B21" s="136"/>
      <c r="C21" s="145">
        <v>1107</v>
      </c>
      <c r="D21" s="139">
        <v>96</v>
      </c>
      <c r="E21" s="142">
        <v>1203</v>
      </c>
      <c r="F21" s="139">
        <v>36.28</v>
      </c>
      <c r="G21" s="141">
        <v>2027</v>
      </c>
      <c r="H21" s="139">
        <v>86</v>
      </c>
      <c r="I21" s="142">
        <v>2113</v>
      </c>
      <c r="J21" s="139">
        <v>63.72</v>
      </c>
      <c r="K21" s="142">
        <v>3316</v>
      </c>
      <c r="L21" s="143">
        <v>82.14</v>
      </c>
      <c r="M21" s="136"/>
      <c r="N21" s="138">
        <v>233</v>
      </c>
      <c r="O21" s="139">
        <v>17</v>
      </c>
      <c r="P21" s="140">
        <v>250</v>
      </c>
      <c r="Q21" s="139">
        <v>34.67</v>
      </c>
      <c r="R21" s="139">
        <v>458</v>
      </c>
      <c r="S21" s="139">
        <v>13</v>
      </c>
      <c r="T21" s="140">
        <v>471</v>
      </c>
      <c r="U21" s="139">
        <v>65.33</v>
      </c>
      <c r="V21" s="140">
        <v>721</v>
      </c>
      <c r="W21" s="143">
        <v>17.86</v>
      </c>
      <c r="X21" s="136"/>
      <c r="Y21" s="144">
        <v>4037</v>
      </c>
      <c r="Z21" s="143">
        <v>1.73</v>
      </c>
    </row>
    <row r="22" spans="1:26" ht="18.75">
      <c r="A22" s="137" t="s">
        <v>120</v>
      </c>
      <c r="B22" s="136"/>
      <c r="C22" s="145">
        <v>1390</v>
      </c>
      <c r="D22" s="139">
        <v>135</v>
      </c>
      <c r="E22" s="142">
        <v>1525</v>
      </c>
      <c r="F22" s="139">
        <v>32.65</v>
      </c>
      <c r="G22" s="141">
        <v>2932</v>
      </c>
      <c r="H22" s="139">
        <v>214</v>
      </c>
      <c r="I22" s="142">
        <v>3146</v>
      </c>
      <c r="J22" s="139">
        <v>67.349999999999994</v>
      </c>
      <c r="K22" s="142">
        <v>4671</v>
      </c>
      <c r="L22" s="143">
        <v>93.01</v>
      </c>
      <c r="M22" s="136"/>
      <c r="N22" s="138">
        <v>154</v>
      </c>
      <c r="O22" s="139">
        <v>23</v>
      </c>
      <c r="P22" s="140">
        <v>177</v>
      </c>
      <c r="Q22" s="139">
        <v>50.43</v>
      </c>
      <c r="R22" s="139">
        <v>162</v>
      </c>
      <c r="S22" s="139">
        <v>12</v>
      </c>
      <c r="T22" s="140">
        <v>174</v>
      </c>
      <c r="U22" s="139">
        <v>49.57</v>
      </c>
      <c r="V22" s="140">
        <v>351</v>
      </c>
      <c r="W22" s="143">
        <v>6.99</v>
      </c>
      <c r="X22" s="136"/>
      <c r="Y22" s="144">
        <v>5022</v>
      </c>
      <c r="Z22" s="143">
        <v>2.15</v>
      </c>
    </row>
    <row r="23" spans="1:26" ht="18.75">
      <c r="A23" s="137" t="s">
        <v>121</v>
      </c>
      <c r="B23" s="136"/>
      <c r="C23" s="145">
        <v>6125</v>
      </c>
      <c r="D23" s="139">
        <v>350</v>
      </c>
      <c r="E23" s="142">
        <v>6475</v>
      </c>
      <c r="F23" s="139">
        <v>55.27</v>
      </c>
      <c r="G23" s="141">
        <v>5029</v>
      </c>
      <c r="H23" s="139">
        <v>211</v>
      </c>
      <c r="I23" s="142">
        <v>5240</v>
      </c>
      <c r="J23" s="139">
        <v>44.73</v>
      </c>
      <c r="K23" s="142">
        <v>11715</v>
      </c>
      <c r="L23" s="143">
        <v>87.33</v>
      </c>
      <c r="M23" s="136"/>
      <c r="N23" s="138">
        <v>901</v>
      </c>
      <c r="O23" s="139">
        <v>44</v>
      </c>
      <c r="P23" s="140">
        <v>945</v>
      </c>
      <c r="Q23" s="139">
        <v>55.62</v>
      </c>
      <c r="R23" s="139">
        <v>724</v>
      </c>
      <c r="S23" s="139">
        <v>30</v>
      </c>
      <c r="T23" s="140">
        <v>754</v>
      </c>
      <c r="U23" s="139">
        <v>44.38</v>
      </c>
      <c r="V23" s="142">
        <v>1699</v>
      </c>
      <c r="W23" s="143">
        <v>12.67</v>
      </c>
      <c r="X23" s="136"/>
      <c r="Y23" s="144">
        <v>13414</v>
      </c>
      <c r="Z23" s="143">
        <v>5.74</v>
      </c>
    </row>
    <row r="24" spans="1:26" ht="18.75">
      <c r="A24" s="137" t="s">
        <v>123</v>
      </c>
      <c r="B24" s="136"/>
      <c r="C24" s="145">
        <v>2203</v>
      </c>
      <c r="D24" s="139">
        <v>188</v>
      </c>
      <c r="E24" s="142">
        <v>2391</v>
      </c>
      <c r="F24" s="139">
        <v>46.79</v>
      </c>
      <c r="G24" s="141">
        <v>2624</v>
      </c>
      <c r="H24" s="139">
        <v>95</v>
      </c>
      <c r="I24" s="142">
        <v>2719</v>
      </c>
      <c r="J24" s="139">
        <v>53.21</v>
      </c>
      <c r="K24" s="142">
        <v>5110</v>
      </c>
      <c r="L24" s="143">
        <v>77.64</v>
      </c>
      <c r="M24" s="136"/>
      <c r="N24" s="138">
        <v>843</v>
      </c>
      <c r="O24" s="139">
        <v>67</v>
      </c>
      <c r="P24" s="140">
        <v>910</v>
      </c>
      <c r="Q24" s="139">
        <v>61.82</v>
      </c>
      <c r="R24" s="139">
        <v>557</v>
      </c>
      <c r="S24" s="139">
        <v>5</v>
      </c>
      <c r="T24" s="140">
        <v>562</v>
      </c>
      <c r="U24" s="139">
        <v>38.18</v>
      </c>
      <c r="V24" s="142">
        <v>1472</v>
      </c>
      <c r="W24" s="143">
        <v>22.36</v>
      </c>
      <c r="X24" s="136"/>
      <c r="Y24" s="144">
        <v>6582</v>
      </c>
      <c r="Z24" s="143">
        <v>2.81</v>
      </c>
    </row>
    <row r="25" spans="1:26" ht="18.75">
      <c r="A25" s="137" t="s">
        <v>124</v>
      </c>
      <c r="B25" s="136"/>
      <c r="C25" s="138">
        <v>966</v>
      </c>
      <c r="D25" s="139">
        <v>71</v>
      </c>
      <c r="E25" s="142">
        <v>1037</v>
      </c>
      <c r="F25" s="139">
        <v>29.35</v>
      </c>
      <c r="G25" s="141">
        <v>2342</v>
      </c>
      <c r="H25" s="139">
        <v>154</v>
      </c>
      <c r="I25" s="142">
        <v>2496</v>
      </c>
      <c r="J25" s="139">
        <v>70.650000000000006</v>
      </c>
      <c r="K25" s="142">
        <v>3533</v>
      </c>
      <c r="L25" s="143">
        <v>91.27</v>
      </c>
      <c r="M25" s="136"/>
      <c r="N25" s="138">
        <v>136</v>
      </c>
      <c r="O25" s="139">
        <v>7</v>
      </c>
      <c r="P25" s="140">
        <v>143</v>
      </c>
      <c r="Q25" s="139">
        <v>42.31</v>
      </c>
      <c r="R25" s="139">
        <v>193</v>
      </c>
      <c r="S25" s="139">
        <v>2</v>
      </c>
      <c r="T25" s="140">
        <v>195</v>
      </c>
      <c r="U25" s="139">
        <v>57.69</v>
      </c>
      <c r="V25" s="140">
        <v>338</v>
      </c>
      <c r="W25" s="143">
        <v>8.73</v>
      </c>
      <c r="X25" s="136"/>
      <c r="Y25" s="144">
        <v>3871</v>
      </c>
      <c r="Z25" s="143">
        <v>1.66</v>
      </c>
    </row>
    <row r="26" spans="1:26" ht="18.75">
      <c r="A26" s="137" t="s">
        <v>125</v>
      </c>
      <c r="B26" s="136"/>
      <c r="C26" s="145">
        <v>1248</v>
      </c>
      <c r="D26" s="139">
        <v>76</v>
      </c>
      <c r="E26" s="142">
        <v>1324</v>
      </c>
      <c r="F26" s="139">
        <v>50.27</v>
      </c>
      <c r="G26" s="141">
        <v>1230</v>
      </c>
      <c r="H26" s="139">
        <v>80</v>
      </c>
      <c r="I26" s="142">
        <v>1310</v>
      </c>
      <c r="J26" s="139">
        <v>49.73</v>
      </c>
      <c r="K26" s="142">
        <v>2634</v>
      </c>
      <c r="L26" s="143">
        <v>98.32</v>
      </c>
      <c r="M26" s="136"/>
      <c r="N26" s="138">
        <v>20</v>
      </c>
      <c r="O26" s="139">
        <v>4</v>
      </c>
      <c r="P26" s="140">
        <v>24</v>
      </c>
      <c r="Q26" s="139">
        <v>53.33</v>
      </c>
      <c r="R26" s="139">
        <v>20</v>
      </c>
      <c r="S26" s="139">
        <v>1</v>
      </c>
      <c r="T26" s="140">
        <v>21</v>
      </c>
      <c r="U26" s="139">
        <v>46.67</v>
      </c>
      <c r="V26" s="140">
        <v>45</v>
      </c>
      <c r="W26" s="143">
        <v>1.68</v>
      </c>
      <c r="X26" s="136"/>
      <c r="Y26" s="144">
        <v>2679</v>
      </c>
      <c r="Z26" s="143">
        <v>1.1499999999999999</v>
      </c>
    </row>
    <row r="27" spans="1:26" ht="18.75">
      <c r="A27" s="137" t="s">
        <v>126</v>
      </c>
      <c r="B27" s="136"/>
      <c r="C27" s="145">
        <v>3554</v>
      </c>
      <c r="D27" s="139">
        <v>264</v>
      </c>
      <c r="E27" s="142">
        <v>3818</v>
      </c>
      <c r="F27" s="139">
        <v>39.56</v>
      </c>
      <c r="G27" s="141">
        <v>5584</v>
      </c>
      <c r="H27" s="139">
        <v>249</v>
      </c>
      <c r="I27" s="142">
        <v>5833</v>
      </c>
      <c r="J27" s="139">
        <v>60.44</v>
      </c>
      <c r="K27" s="142">
        <v>9651</v>
      </c>
      <c r="L27" s="143">
        <v>93.13</v>
      </c>
      <c r="M27" s="136"/>
      <c r="N27" s="138">
        <v>315</v>
      </c>
      <c r="O27" s="139">
        <v>27</v>
      </c>
      <c r="P27" s="140">
        <v>342</v>
      </c>
      <c r="Q27" s="139">
        <v>48.03</v>
      </c>
      <c r="R27" s="139">
        <v>358</v>
      </c>
      <c r="S27" s="139">
        <v>12</v>
      </c>
      <c r="T27" s="140">
        <v>370</v>
      </c>
      <c r="U27" s="139">
        <v>51.97</v>
      </c>
      <c r="V27" s="140">
        <v>712</v>
      </c>
      <c r="W27" s="143">
        <v>6.87</v>
      </c>
      <c r="X27" s="136"/>
      <c r="Y27" s="144">
        <v>10363</v>
      </c>
      <c r="Z27" s="143">
        <v>4.43</v>
      </c>
    </row>
    <row r="28" spans="1:26" ht="18.75">
      <c r="A28" s="137" t="s">
        <v>127</v>
      </c>
      <c r="B28" s="136"/>
      <c r="C28" s="145">
        <v>1848</v>
      </c>
      <c r="D28" s="139">
        <v>95</v>
      </c>
      <c r="E28" s="142">
        <v>1943</v>
      </c>
      <c r="F28" s="139">
        <v>51.55</v>
      </c>
      <c r="G28" s="141">
        <v>1775</v>
      </c>
      <c r="H28" s="139">
        <v>51</v>
      </c>
      <c r="I28" s="142">
        <v>1826</v>
      </c>
      <c r="J28" s="139">
        <v>48.45</v>
      </c>
      <c r="K28" s="142">
        <v>3769</v>
      </c>
      <c r="L28" s="143">
        <v>97.95</v>
      </c>
      <c r="M28" s="136"/>
      <c r="N28" s="138">
        <v>15</v>
      </c>
      <c r="O28" s="139">
        <v>16</v>
      </c>
      <c r="P28" s="140">
        <v>31</v>
      </c>
      <c r="Q28" s="139">
        <v>39.24</v>
      </c>
      <c r="R28" s="139">
        <v>37</v>
      </c>
      <c r="S28" s="139">
        <v>11</v>
      </c>
      <c r="T28" s="140">
        <v>48</v>
      </c>
      <c r="U28" s="139">
        <v>60.76</v>
      </c>
      <c r="V28" s="140">
        <v>79</v>
      </c>
      <c r="W28" s="143">
        <v>2.0499999999999998</v>
      </c>
      <c r="X28" s="136"/>
      <c r="Y28" s="144">
        <v>3848</v>
      </c>
      <c r="Z28" s="143">
        <v>1.65</v>
      </c>
    </row>
    <row r="29" spans="1:26" ht="18.75">
      <c r="A29" s="137" t="s">
        <v>128</v>
      </c>
      <c r="B29" s="136"/>
      <c r="C29" s="145">
        <v>3752</v>
      </c>
      <c r="D29" s="139">
        <v>338</v>
      </c>
      <c r="E29" s="142">
        <v>4090</v>
      </c>
      <c r="F29" s="139">
        <v>57.08</v>
      </c>
      <c r="G29" s="141">
        <v>2879</v>
      </c>
      <c r="H29" s="139">
        <v>197</v>
      </c>
      <c r="I29" s="142">
        <v>3076</v>
      </c>
      <c r="J29" s="139">
        <v>42.92</v>
      </c>
      <c r="K29" s="142">
        <v>7166</v>
      </c>
      <c r="L29" s="143">
        <v>92.16</v>
      </c>
      <c r="M29" s="136"/>
      <c r="N29" s="138">
        <v>167</v>
      </c>
      <c r="O29" s="139">
        <v>13</v>
      </c>
      <c r="P29" s="140">
        <v>180</v>
      </c>
      <c r="Q29" s="139">
        <v>29.51</v>
      </c>
      <c r="R29" s="139">
        <v>408</v>
      </c>
      <c r="S29" s="139">
        <v>22</v>
      </c>
      <c r="T29" s="140">
        <v>430</v>
      </c>
      <c r="U29" s="139">
        <v>70.489999999999995</v>
      </c>
      <c r="V29" s="140">
        <v>610</v>
      </c>
      <c r="W29" s="143">
        <v>7.84</v>
      </c>
      <c r="X29" s="136"/>
      <c r="Y29" s="144">
        <v>7776</v>
      </c>
      <c r="Z29" s="143">
        <v>3.33</v>
      </c>
    </row>
    <row r="30" spans="1:26" ht="18.75">
      <c r="A30" s="137" t="s">
        <v>129</v>
      </c>
      <c r="B30" s="136"/>
      <c r="C30" s="138">
        <v>777</v>
      </c>
      <c r="D30" s="139">
        <v>53</v>
      </c>
      <c r="E30" s="140">
        <v>830</v>
      </c>
      <c r="F30" s="139">
        <v>29.07</v>
      </c>
      <c r="G30" s="141">
        <v>1912</v>
      </c>
      <c r="H30" s="139">
        <v>113</v>
      </c>
      <c r="I30" s="142">
        <v>2025</v>
      </c>
      <c r="J30" s="139">
        <v>70.930000000000007</v>
      </c>
      <c r="K30" s="142">
        <v>2855</v>
      </c>
      <c r="L30" s="143">
        <v>93.82</v>
      </c>
      <c r="M30" s="136"/>
      <c r="N30" s="138">
        <v>37</v>
      </c>
      <c r="O30" s="139">
        <v>4</v>
      </c>
      <c r="P30" s="140">
        <v>41</v>
      </c>
      <c r="Q30" s="139">
        <v>21.81</v>
      </c>
      <c r="R30" s="139">
        <v>143</v>
      </c>
      <c r="S30" s="139">
        <v>4</v>
      </c>
      <c r="T30" s="140">
        <v>147</v>
      </c>
      <c r="U30" s="139">
        <v>78.19</v>
      </c>
      <c r="V30" s="140">
        <v>188</v>
      </c>
      <c r="W30" s="143">
        <v>6.18</v>
      </c>
      <c r="X30" s="136"/>
      <c r="Y30" s="144">
        <v>3043</v>
      </c>
      <c r="Z30" s="353">
        <v>1.3</v>
      </c>
    </row>
    <row r="31" spans="1:26" ht="18.75">
      <c r="A31" s="137" t="s">
        <v>130</v>
      </c>
      <c r="B31" s="136"/>
      <c r="C31" s="145">
        <v>2116</v>
      </c>
      <c r="D31" s="139">
        <v>146</v>
      </c>
      <c r="E31" s="142">
        <v>2262</v>
      </c>
      <c r="F31" s="139">
        <v>67.64</v>
      </c>
      <c r="G31" s="141">
        <v>1053</v>
      </c>
      <c r="H31" s="139">
        <v>29</v>
      </c>
      <c r="I31" s="142">
        <v>1082</v>
      </c>
      <c r="J31" s="139">
        <v>32.36</v>
      </c>
      <c r="K31" s="142">
        <v>3344</v>
      </c>
      <c r="L31" s="143">
        <v>91.49</v>
      </c>
      <c r="M31" s="136"/>
      <c r="N31" s="138">
        <v>100</v>
      </c>
      <c r="O31" s="139">
        <v>5</v>
      </c>
      <c r="P31" s="140">
        <v>105</v>
      </c>
      <c r="Q31" s="139">
        <v>33.76</v>
      </c>
      <c r="R31" s="139">
        <v>196</v>
      </c>
      <c r="S31" s="139">
        <v>10</v>
      </c>
      <c r="T31" s="140">
        <v>206</v>
      </c>
      <c r="U31" s="139">
        <v>66.239999999999995</v>
      </c>
      <c r="V31" s="140">
        <v>311</v>
      </c>
      <c r="W31" s="143">
        <v>8.51</v>
      </c>
      <c r="X31" s="136"/>
      <c r="Y31" s="144">
        <v>3655</v>
      </c>
      <c r="Z31" s="143">
        <v>1.56</v>
      </c>
    </row>
    <row r="32" spans="1:26" ht="18.75">
      <c r="A32" s="137" t="s">
        <v>131</v>
      </c>
      <c r="B32" s="136"/>
      <c r="C32" s="145">
        <v>1886</v>
      </c>
      <c r="D32" s="139">
        <v>116</v>
      </c>
      <c r="E32" s="142">
        <v>2002</v>
      </c>
      <c r="F32" s="139">
        <v>69.66</v>
      </c>
      <c r="G32" s="139">
        <v>839</v>
      </c>
      <c r="H32" s="139">
        <v>33</v>
      </c>
      <c r="I32" s="140">
        <v>872</v>
      </c>
      <c r="J32" s="139">
        <v>30.34</v>
      </c>
      <c r="K32" s="142">
        <v>2874</v>
      </c>
      <c r="L32" s="143">
        <v>93.37</v>
      </c>
      <c r="M32" s="136"/>
      <c r="N32" s="138">
        <v>77</v>
      </c>
      <c r="O32" s="139">
        <v>6</v>
      </c>
      <c r="P32" s="140">
        <v>83</v>
      </c>
      <c r="Q32" s="139">
        <v>40.69</v>
      </c>
      <c r="R32" s="139">
        <v>117</v>
      </c>
      <c r="S32" s="139">
        <v>4</v>
      </c>
      <c r="T32" s="140">
        <v>121</v>
      </c>
      <c r="U32" s="139">
        <v>59.31</v>
      </c>
      <c r="V32" s="140">
        <v>204</v>
      </c>
      <c r="W32" s="143">
        <v>6.63</v>
      </c>
      <c r="X32" s="136"/>
      <c r="Y32" s="144">
        <v>3078</v>
      </c>
      <c r="Z32" s="143">
        <v>1.32</v>
      </c>
    </row>
    <row r="33" spans="1:26" ht="18.75">
      <c r="A33" s="137" t="s">
        <v>132</v>
      </c>
      <c r="B33" s="136"/>
      <c r="C33" s="145">
        <v>1075</v>
      </c>
      <c r="D33" s="139">
        <v>38</v>
      </c>
      <c r="E33" s="142">
        <v>1113</v>
      </c>
      <c r="F33" s="139">
        <v>32.04</v>
      </c>
      <c r="G33" s="141">
        <v>2291</v>
      </c>
      <c r="H33" s="139">
        <v>70</v>
      </c>
      <c r="I33" s="142">
        <v>2361</v>
      </c>
      <c r="J33" s="139">
        <v>67.959999999999994</v>
      </c>
      <c r="K33" s="142">
        <v>3474</v>
      </c>
      <c r="L33" s="143">
        <v>84.3</v>
      </c>
      <c r="M33" s="136"/>
      <c r="N33" s="138">
        <v>270</v>
      </c>
      <c r="O33" s="139">
        <v>10</v>
      </c>
      <c r="P33" s="140">
        <v>280</v>
      </c>
      <c r="Q33" s="139">
        <v>43.28</v>
      </c>
      <c r="R33" s="139">
        <v>340</v>
      </c>
      <c r="S33" s="139">
        <v>27</v>
      </c>
      <c r="T33" s="140">
        <v>367</v>
      </c>
      <c r="U33" s="139">
        <v>56.72</v>
      </c>
      <c r="V33" s="140">
        <v>647</v>
      </c>
      <c r="W33" s="143">
        <v>15.7</v>
      </c>
      <c r="X33" s="136"/>
      <c r="Y33" s="144">
        <v>4121</v>
      </c>
      <c r="Z33" s="143">
        <v>1.76</v>
      </c>
    </row>
    <row r="34" spans="1:26" ht="18.75">
      <c r="A34" s="137" t="s">
        <v>133</v>
      </c>
      <c r="B34" s="136"/>
      <c r="C34" s="145">
        <v>3320</v>
      </c>
      <c r="D34" s="139">
        <v>234</v>
      </c>
      <c r="E34" s="142">
        <v>3554</v>
      </c>
      <c r="F34" s="139">
        <v>33.35</v>
      </c>
      <c r="G34" s="141">
        <v>6838</v>
      </c>
      <c r="H34" s="139">
        <v>266</v>
      </c>
      <c r="I34" s="142">
        <v>7104</v>
      </c>
      <c r="J34" s="139">
        <v>66.650000000000006</v>
      </c>
      <c r="K34" s="142">
        <v>10658</v>
      </c>
      <c r="L34" s="143">
        <v>97.79</v>
      </c>
      <c r="M34" s="136"/>
      <c r="N34" s="138">
        <v>35</v>
      </c>
      <c r="O34" s="139">
        <v>29</v>
      </c>
      <c r="P34" s="140">
        <v>64</v>
      </c>
      <c r="Q34" s="139">
        <v>26.56</v>
      </c>
      <c r="R34" s="139">
        <v>112</v>
      </c>
      <c r="S34" s="139">
        <v>65</v>
      </c>
      <c r="T34" s="140">
        <v>177</v>
      </c>
      <c r="U34" s="139">
        <v>73.44</v>
      </c>
      <c r="V34" s="140">
        <v>241</v>
      </c>
      <c r="W34" s="143">
        <v>2.21</v>
      </c>
      <c r="X34" s="136"/>
      <c r="Y34" s="144">
        <v>10899</v>
      </c>
      <c r="Z34" s="143">
        <v>4.66</v>
      </c>
    </row>
    <row r="35" spans="1:26" ht="18.75">
      <c r="A35" s="137" t="s">
        <v>134</v>
      </c>
      <c r="B35" s="136"/>
      <c r="C35" s="145">
        <v>1126</v>
      </c>
      <c r="D35" s="139">
        <v>74</v>
      </c>
      <c r="E35" s="142">
        <v>1200</v>
      </c>
      <c r="F35" s="139">
        <v>29.28</v>
      </c>
      <c r="G35" s="141">
        <v>2799</v>
      </c>
      <c r="H35" s="139">
        <v>100</v>
      </c>
      <c r="I35" s="142">
        <v>2899</v>
      </c>
      <c r="J35" s="139">
        <v>70.72</v>
      </c>
      <c r="K35" s="142">
        <v>4099</v>
      </c>
      <c r="L35" s="143">
        <v>98.7</v>
      </c>
      <c r="M35" s="136"/>
      <c r="N35" s="138">
        <v>31</v>
      </c>
      <c r="O35" s="139">
        <v>1</v>
      </c>
      <c r="P35" s="140">
        <v>32</v>
      </c>
      <c r="Q35" s="139">
        <v>59.26</v>
      </c>
      <c r="R35" s="139">
        <v>22</v>
      </c>
      <c r="S35" s="139"/>
      <c r="T35" s="140">
        <v>22</v>
      </c>
      <c r="U35" s="139">
        <v>40.74</v>
      </c>
      <c r="V35" s="140">
        <v>54</v>
      </c>
      <c r="W35" s="143">
        <v>1.3</v>
      </c>
      <c r="X35" s="136"/>
      <c r="Y35" s="144">
        <v>4153</v>
      </c>
      <c r="Z35" s="143">
        <v>1.78</v>
      </c>
    </row>
    <row r="36" spans="1:26" ht="18.75">
      <c r="A36" s="137" t="s">
        <v>135</v>
      </c>
      <c r="B36" s="136"/>
      <c r="C36" s="138">
        <v>915</v>
      </c>
      <c r="D36" s="139">
        <v>77</v>
      </c>
      <c r="E36" s="140">
        <v>992</v>
      </c>
      <c r="F36" s="139">
        <v>29</v>
      </c>
      <c r="G36" s="141">
        <v>2314</v>
      </c>
      <c r="H36" s="139">
        <v>115</v>
      </c>
      <c r="I36" s="142">
        <v>2429</v>
      </c>
      <c r="J36" s="139">
        <v>71</v>
      </c>
      <c r="K36" s="142">
        <v>3421</v>
      </c>
      <c r="L36" s="143">
        <v>85.16</v>
      </c>
      <c r="M36" s="136"/>
      <c r="N36" s="138">
        <v>179</v>
      </c>
      <c r="O36" s="139">
        <v>20</v>
      </c>
      <c r="P36" s="140">
        <v>199</v>
      </c>
      <c r="Q36" s="139">
        <v>33.39</v>
      </c>
      <c r="R36" s="139">
        <v>380</v>
      </c>
      <c r="S36" s="139">
        <v>17</v>
      </c>
      <c r="T36" s="140">
        <v>397</v>
      </c>
      <c r="U36" s="139">
        <v>66.61</v>
      </c>
      <c r="V36" s="140">
        <v>596</v>
      </c>
      <c r="W36" s="143">
        <v>14.84</v>
      </c>
      <c r="X36" s="136"/>
      <c r="Y36" s="144">
        <v>4017</v>
      </c>
      <c r="Z36" s="143">
        <v>1.72</v>
      </c>
    </row>
    <row r="37" spans="1:26" ht="18.75">
      <c r="A37" s="137" t="s">
        <v>136</v>
      </c>
      <c r="B37" s="136"/>
      <c r="C37" s="138">
        <v>591</v>
      </c>
      <c r="D37" s="139">
        <v>59</v>
      </c>
      <c r="E37" s="140">
        <v>650</v>
      </c>
      <c r="F37" s="139">
        <v>76.56</v>
      </c>
      <c r="G37" s="139">
        <v>184</v>
      </c>
      <c r="H37" s="139">
        <v>15</v>
      </c>
      <c r="I37" s="140">
        <v>199</v>
      </c>
      <c r="J37" s="139">
        <v>23.44</v>
      </c>
      <c r="K37" s="140">
        <v>849</v>
      </c>
      <c r="L37" s="143">
        <v>82.75</v>
      </c>
      <c r="M37" s="136"/>
      <c r="N37" s="138">
        <v>62</v>
      </c>
      <c r="O37" s="139">
        <v>2</v>
      </c>
      <c r="P37" s="140">
        <v>64</v>
      </c>
      <c r="Q37" s="139">
        <v>36.159999999999997</v>
      </c>
      <c r="R37" s="139">
        <v>110</v>
      </c>
      <c r="S37" s="139">
        <v>3</v>
      </c>
      <c r="T37" s="140">
        <v>113</v>
      </c>
      <c r="U37" s="139">
        <v>63.84</v>
      </c>
      <c r="V37" s="140">
        <v>177</v>
      </c>
      <c r="W37" s="143">
        <v>17.25</v>
      </c>
      <c r="X37" s="136"/>
      <c r="Y37" s="144">
        <v>1026</v>
      </c>
      <c r="Z37" s="143">
        <v>0.44</v>
      </c>
    </row>
    <row r="38" spans="1:26" ht="18.75">
      <c r="A38" s="137" t="s">
        <v>137</v>
      </c>
      <c r="B38" s="136"/>
      <c r="C38" s="145">
        <v>4496</v>
      </c>
      <c r="D38" s="139">
        <v>358</v>
      </c>
      <c r="E38" s="142">
        <v>4854</v>
      </c>
      <c r="F38" s="139">
        <v>63.2</v>
      </c>
      <c r="G38" s="141">
        <v>2687</v>
      </c>
      <c r="H38" s="139">
        <v>139</v>
      </c>
      <c r="I38" s="142">
        <v>2826</v>
      </c>
      <c r="J38" s="139">
        <v>36.799999999999997</v>
      </c>
      <c r="K38" s="142">
        <v>7680</v>
      </c>
      <c r="L38" s="143">
        <v>97.6</v>
      </c>
      <c r="M38" s="136"/>
      <c r="N38" s="138">
        <v>69</v>
      </c>
      <c r="O38" s="139">
        <v>11</v>
      </c>
      <c r="P38" s="140">
        <v>80</v>
      </c>
      <c r="Q38" s="139">
        <v>42.33</v>
      </c>
      <c r="R38" s="139">
        <v>99</v>
      </c>
      <c r="S38" s="139">
        <v>10</v>
      </c>
      <c r="T38" s="140">
        <v>109</v>
      </c>
      <c r="U38" s="139">
        <v>57.67</v>
      </c>
      <c r="V38" s="140">
        <v>189</v>
      </c>
      <c r="W38" s="143">
        <v>2.4</v>
      </c>
      <c r="X38" s="136"/>
      <c r="Y38" s="144">
        <v>7869</v>
      </c>
      <c r="Z38" s="143">
        <v>3.37</v>
      </c>
    </row>
    <row r="39" spans="1:26" ht="18.75">
      <c r="A39" s="137" t="s">
        <v>138</v>
      </c>
      <c r="B39" s="136"/>
      <c r="C39" s="138">
        <v>521</v>
      </c>
      <c r="D39" s="139">
        <v>25</v>
      </c>
      <c r="E39" s="140">
        <v>546</v>
      </c>
      <c r="F39" s="139">
        <v>33.979999999999997</v>
      </c>
      <c r="G39" s="141">
        <v>1034</v>
      </c>
      <c r="H39" s="139">
        <v>27</v>
      </c>
      <c r="I39" s="142">
        <v>1061</v>
      </c>
      <c r="J39" s="139">
        <v>66.02</v>
      </c>
      <c r="K39" s="142">
        <v>1607</v>
      </c>
      <c r="L39" s="143">
        <v>95.6</v>
      </c>
      <c r="M39" s="136"/>
      <c r="N39" s="138">
        <v>24</v>
      </c>
      <c r="O39" s="139">
        <v>4</v>
      </c>
      <c r="P39" s="140">
        <v>28</v>
      </c>
      <c r="Q39" s="139">
        <v>37.840000000000003</v>
      </c>
      <c r="R39" s="139">
        <v>43</v>
      </c>
      <c r="S39" s="139">
        <v>3</v>
      </c>
      <c r="T39" s="140">
        <v>46</v>
      </c>
      <c r="U39" s="139">
        <v>62.16</v>
      </c>
      <c r="V39" s="140">
        <v>74</v>
      </c>
      <c r="W39" s="143">
        <v>4.4000000000000004</v>
      </c>
      <c r="X39" s="136"/>
      <c r="Y39" s="144">
        <v>1681</v>
      </c>
      <c r="Z39" s="143">
        <v>0.72</v>
      </c>
    </row>
    <row r="40" spans="1:26" ht="18.75">
      <c r="A40" s="137" t="s">
        <v>139</v>
      </c>
      <c r="B40" s="136"/>
      <c r="C40" s="138">
        <v>392</v>
      </c>
      <c r="D40" s="139">
        <v>56</v>
      </c>
      <c r="E40" s="140">
        <v>448</v>
      </c>
      <c r="F40" s="139">
        <v>30.73</v>
      </c>
      <c r="G40" s="139">
        <v>949</v>
      </c>
      <c r="H40" s="139">
        <v>61</v>
      </c>
      <c r="I40" s="142">
        <v>1010</v>
      </c>
      <c r="J40" s="139">
        <v>69.27</v>
      </c>
      <c r="K40" s="142">
        <v>1458</v>
      </c>
      <c r="L40" s="143">
        <v>62.55</v>
      </c>
      <c r="M40" s="136"/>
      <c r="N40" s="138">
        <v>230</v>
      </c>
      <c r="O40" s="139">
        <v>26</v>
      </c>
      <c r="P40" s="140">
        <v>256</v>
      </c>
      <c r="Q40" s="139">
        <v>29.32</v>
      </c>
      <c r="R40" s="139">
        <v>576</v>
      </c>
      <c r="S40" s="139">
        <v>41</v>
      </c>
      <c r="T40" s="140">
        <v>617</v>
      </c>
      <c r="U40" s="139">
        <v>70.680000000000007</v>
      </c>
      <c r="V40" s="140">
        <v>873</v>
      </c>
      <c r="W40" s="143">
        <v>37.450000000000003</v>
      </c>
      <c r="X40" s="136"/>
      <c r="Y40" s="144">
        <v>2331</v>
      </c>
      <c r="Z40" s="353">
        <v>1</v>
      </c>
    </row>
    <row r="41" spans="1:26" ht="8.1" customHeight="1">
      <c r="A41" s="146"/>
      <c r="B41" s="136"/>
      <c r="C41" s="146"/>
      <c r="D41" s="146"/>
      <c r="E41" s="146"/>
      <c r="F41" s="146"/>
      <c r="G41" s="146"/>
      <c r="H41" s="146"/>
      <c r="I41" s="146"/>
      <c r="J41" s="146"/>
      <c r="K41" s="146"/>
      <c r="L41" s="146"/>
      <c r="M41" s="136"/>
      <c r="N41" s="146"/>
      <c r="O41" s="146"/>
      <c r="P41" s="146"/>
      <c r="Q41" s="146"/>
      <c r="R41" s="146"/>
      <c r="S41" s="146"/>
      <c r="T41" s="146"/>
      <c r="U41" s="146"/>
      <c r="V41" s="146"/>
      <c r="W41" s="146"/>
      <c r="X41" s="136"/>
      <c r="Y41" s="146"/>
      <c r="Z41" s="146"/>
    </row>
    <row r="42" spans="1:26" ht="18.75">
      <c r="A42" s="150" t="s">
        <v>107</v>
      </c>
      <c r="B42" s="136"/>
      <c r="C42" s="151">
        <v>69227</v>
      </c>
      <c r="D42" s="152">
        <v>5108</v>
      </c>
      <c r="E42" s="152">
        <v>74335</v>
      </c>
      <c r="F42" s="153">
        <v>34.81</v>
      </c>
      <c r="G42" s="152">
        <v>114923</v>
      </c>
      <c r="H42" s="152">
        <v>5526</v>
      </c>
      <c r="I42" s="152">
        <v>120449</v>
      </c>
      <c r="J42" s="153">
        <v>56.41</v>
      </c>
      <c r="K42" s="152">
        <v>194784</v>
      </c>
      <c r="L42" s="147">
        <v>91.22</v>
      </c>
      <c r="M42" s="136"/>
      <c r="N42" s="151">
        <v>7387</v>
      </c>
      <c r="O42" s="153">
        <v>761</v>
      </c>
      <c r="P42" s="152">
        <v>8148</v>
      </c>
      <c r="Q42" s="153">
        <v>3.82</v>
      </c>
      <c r="R42" s="152">
        <v>9925</v>
      </c>
      <c r="S42" s="153">
        <v>679</v>
      </c>
      <c r="T42" s="152">
        <v>10604</v>
      </c>
      <c r="U42" s="153">
        <v>4.97</v>
      </c>
      <c r="V42" s="152">
        <v>18752</v>
      </c>
      <c r="W42" s="147">
        <v>8.7799999999999994</v>
      </c>
      <c r="X42" s="136"/>
      <c r="Y42" s="151">
        <v>213536</v>
      </c>
      <c r="Z42" s="154">
        <v>91.32</v>
      </c>
    </row>
    <row r="43" spans="1:26" ht="8.1" customHeight="1">
      <c r="A43" s="146"/>
      <c r="B43" s="136"/>
      <c r="C43" s="146"/>
      <c r="D43" s="146"/>
      <c r="E43" s="146"/>
      <c r="F43" s="146"/>
      <c r="G43" s="146"/>
      <c r="H43" s="146"/>
      <c r="I43" s="146"/>
      <c r="J43" s="146"/>
      <c r="K43" s="146"/>
      <c r="L43" s="146"/>
      <c r="M43" s="136"/>
      <c r="N43" s="146"/>
      <c r="O43" s="146"/>
      <c r="P43" s="146"/>
      <c r="Q43" s="146"/>
      <c r="R43" s="146"/>
      <c r="S43" s="146"/>
      <c r="T43" s="146"/>
      <c r="U43" s="146"/>
      <c r="V43" s="146"/>
      <c r="W43" s="146"/>
      <c r="X43" s="136"/>
      <c r="Y43" s="146"/>
      <c r="Z43" s="146"/>
    </row>
    <row r="44" spans="1:26" ht="18.75">
      <c r="A44" s="137" t="s">
        <v>140</v>
      </c>
      <c r="B44" s="136"/>
      <c r="C44" s="138">
        <v>27</v>
      </c>
      <c r="D44" s="139"/>
      <c r="E44" s="140">
        <v>27</v>
      </c>
      <c r="F44" s="139">
        <v>27.55</v>
      </c>
      <c r="G44" s="139">
        <v>71</v>
      </c>
      <c r="H44" s="139"/>
      <c r="I44" s="140">
        <v>71</v>
      </c>
      <c r="J44" s="139">
        <v>72.45</v>
      </c>
      <c r="K44" s="140">
        <v>98</v>
      </c>
      <c r="L44" s="143">
        <v>17.559999999999999</v>
      </c>
      <c r="M44" s="136"/>
      <c r="N44" s="138">
        <v>309</v>
      </c>
      <c r="O44" s="139"/>
      <c r="P44" s="140">
        <v>309</v>
      </c>
      <c r="Q44" s="139">
        <v>67.17</v>
      </c>
      <c r="R44" s="139">
        <v>151</v>
      </c>
      <c r="S44" s="139"/>
      <c r="T44" s="140">
        <v>151</v>
      </c>
      <c r="U44" s="139">
        <v>32.83</v>
      </c>
      <c r="V44" s="140">
        <v>460</v>
      </c>
      <c r="W44" s="143">
        <v>82.44</v>
      </c>
      <c r="X44" s="136"/>
      <c r="Y44" s="148">
        <v>558</v>
      </c>
      <c r="Z44" s="143">
        <v>0.24</v>
      </c>
    </row>
    <row r="45" spans="1:26" ht="18.75">
      <c r="A45" s="137" t="s">
        <v>141</v>
      </c>
      <c r="B45" s="136"/>
      <c r="C45" s="138">
        <v>268</v>
      </c>
      <c r="D45" s="139"/>
      <c r="E45" s="140">
        <v>268</v>
      </c>
      <c r="F45" s="139">
        <v>19.72</v>
      </c>
      <c r="G45" s="141">
        <v>1091</v>
      </c>
      <c r="H45" s="139"/>
      <c r="I45" s="142">
        <v>1091</v>
      </c>
      <c r="J45" s="139">
        <v>80.28</v>
      </c>
      <c r="K45" s="142">
        <v>1359</v>
      </c>
      <c r="L45" s="143">
        <v>63.65</v>
      </c>
      <c r="M45" s="136"/>
      <c r="N45" s="138">
        <v>338</v>
      </c>
      <c r="O45" s="139"/>
      <c r="P45" s="140">
        <v>338</v>
      </c>
      <c r="Q45" s="139">
        <v>43.56</v>
      </c>
      <c r="R45" s="139">
        <v>438</v>
      </c>
      <c r="S45" s="139"/>
      <c r="T45" s="140">
        <v>438</v>
      </c>
      <c r="U45" s="139">
        <v>56.44</v>
      </c>
      <c r="V45" s="140">
        <v>776</v>
      </c>
      <c r="W45" s="143">
        <v>36.35</v>
      </c>
      <c r="X45" s="136"/>
      <c r="Y45" s="144">
        <v>2135</v>
      </c>
      <c r="Z45" s="143">
        <v>0.91</v>
      </c>
    </row>
    <row r="46" spans="1:26" ht="18.75">
      <c r="A46" s="137" t="s">
        <v>142</v>
      </c>
      <c r="B46" s="136"/>
      <c r="C46" s="138">
        <v>192</v>
      </c>
      <c r="D46" s="139"/>
      <c r="E46" s="140">
        <v>192</v>
      </c>
      <c r="F46" s="139">
        <v>19.57</v>
      </c>
      <c r="G46" s="139">
        <v>789</v>
      </c>
      <c r="H46" s="139"/>
      <c r="I46" s="140">
        <v>789</v>
      </c>
      <c r="J46" s="139">
        <v>80.430000000000007</v>
      </c>
      <c r="K46" s="140">
        <v>981</v>
      </c>
      <c r="L46" s="143">
        <v>54.14</v>
      </c>
      <c r="M46" s="136"/>
      <c r="N46" s="138">
        <v>278</v>
      </c>
      <c r="O46" s="139"/>
      <c r="P46" s="140">
        <v>278</v>
      </c>
      <c r="Q46" s="139">
        <v>33.450000000000003</v>
      </c>
      <c r="R46" s="139">
        <v>553</v>
      </c>
      <c r="S46" s="139"/>
      <c r="T46" s="140">
        <v>553</v>
      </c>
      <c r="U46" s="139">
        <v>66.55</v>
      </c>
      <c r="V46" s="140">
        <v>831</v>
      </c>
      <c r="W46" s="143">
        <v>45.86</v>
      </c>
      <c r="X46" s="136"/>
      <c r="Y46" s="144">
        <v>1812</v>
      </c>
      <c r="Z46" s="143">
        <v>0.77</v>
      </c>
    </row>
    <row r="47" spans="1:26" ht="18.75">
      <c r="A47" s="137" t="s">
        <v>143</v>
      </c>
      <c r="B47" s="136"/>
      <c r="C47" s="138">
        <v>7</v>
      </c>
      <c r="D47" s="139"/>
      <c r="E47" s="140">
        <v>7</v>
      </c>
      <c r="F47" s="139">
        <v>24.14</v>
      </c>
      <c r="G47" s="139">
        <v>22</v>
      </c>
      <c r="H47" s="139"/>
      <c r="I47" s="140">
        <v>22</v>
      </c>
      <c r="J47" s="139">
        <v>75.86</v>
      </c>
      <c r="K47" s="140">
        <v>29</v>
      </c>
      <c r="L47" s="143">
        <v>22.66</v>
      </c>
      <c r="M47" s="136"/>
      <c r="N47" s="138">
        <v>9</v>
      </c>
      <c r="O47" s="139"/>
      <c r="P47" s="140">
        <v>9</v>
      </c>
      <c r="Q47" s="139">
        <v>9.09</v>
      </c>
      <c r="R47" s="139">
        <v>90</v>
      </c>
      <c r="S47" s="139"/>
      <c r="T47" s="140">
        <v>90</v>
      </c>
      <c r="U47" s="139">
        <v>90.91</v>
      </c>
      <c r="V47" s="140">
        <v>99</v>
      </c>
      <c r="W47" s="143">
        <v>77.34</v>
      </c>
      <c r="X47" s="136"/>
      <c r="Y47" s="148">
        <v>128</v>
      </c>
      <c r="Z47" s="143">
        <v>0.05</v>
      </c>
    </row>
    <row r="48" spans="1:26" ht="18.75">
      <c r="A48" s="137" t="s">
        <v>144</v>
      </c>
      <c r="B48" s="136"/>
      <c r="C48" s="138">
        <v>15</v>
      </c>
      <c r="D48" s="139"/>
      <c r="E48" s="140">
        <v>15</v>
      </c>
      <c r="F48" s="139">
        <v>10.27</v>
      </c>
      <c r="G48" s="139">
        <v>131</v>
      </c>
      <c r="H48" s="139"/>
      <c r="I48" s="140">
        <v>131</v>
      </c>
      <c r="J48" s="139">
        <v>89.73</v>
      </c>
      <c r="K48" s="140">
        <v>146</v>
      </c>
      <c r="L48" s="143">
        <v>26.12</v>
      </c>
      <c r="M48" s="136"/>
      <c r="N48" s="138">
        <v>17</v>
      </c>
      <c r="O48" s="139"/>
      <c r="P48" s="140">
        <v>17</v>
      </c>
      <c r="Q48" s="139">
        <v>4.12</v>
      </c>
      <c r="R48" s="139">
        <v>396</v>
      </c>
      <c r="S48" s="139"/>
      <c r="T48" s="140">
        <v>396</v>
      </c>
      <c r="U48" s="139">
        <v>95.88</v>
      </c>
      <c r="V48" s="140">
        <v>413</v>
      </c>
      <c r="W48" s="143">
        <v>73.88</v>
      </c>
      <c r="X48" s="136"/>
      <c r="Y48" s="148">
        <v>559</v>
      </c>
      <c r="Z48" s="143">
        <v>0.24</v>
      </c>
    </row>
    <row r="49" spans="1:26" ht="18.75">
      <c r="A49" s="137" t="s">
        <v>145</v>
      </c>
      <c r="B49" s="136"/>
      <c r="C49" s="138">
        <v>56</v>
      </c>
      <c r="D49" s="139"/>
      <c r="E49" s="140">
        <v>56</v>
      </c>
      <c r="F49" s="139">
        <v>24.56</v>
      </c>
      <c r="G49" s="139">
        <v>172</v>
      </c>
      <c r="H49" s="139"/>
      <c r="I49" s="140">
        <v>172</v>
      </c>
      <c r="J49" s="139">
        <v>75.44</v>
      </c>
      <c r="K49" s="140">
        <v>228</v>
      </c>
      <c r="L49" s="143">
        <v>11.34</v>
      </c>
      <c r="M49" s="136"/>
      <c r="N49" s="138">
        <v>673</v>
      </c>
      <c r="O49" s="139"/>
      <c r="P49" s="140">
        <v>673</v>
      </c>
      <c r="Q49" s="139">
        <v>37.75</v>
      </c>
      <c r="R49" s="141">
        <v>1110</v>
      </c>
      <c r="S49" s="139"/>
      <c r="T49" s="142">
        <v>1110</v>
      </c>
      <c r="U49" s="139">
        <v>62.25</v>
      </c>
      <c r="V49" s="142">
        <v>1783</v>
      </c>
      <c r="W49" s="143">
        <v>88.66</v>
      </c>
      <c r="X49" s="136"/>
      <c r="Y49" s="144">
        <v>2011</v>
      </c>
      <c r="Z49" s="143">
        <v>0.86</v>
      </c>
    </row>
    <row r="50" spans="1:26" ht="18.75">
      <c r="A50" s="137" t="s">
        <v>146</v>
      </c>
      <c r="B50" s="136"/>
      <c r="C50" s="138">
        <v>100</v>
      </c>
      <c r="D50" s="139"/>
      <c r="E50" s="140">
        <v>100</v>
      </c>
      <c r="F50" s="139">
        <v>21.65</v>
      </c>
      <c r="G50" s="139">
        <v>362</v>
      </c>
      <c r="H50" s="139"/>
      <c r="I50" s="140">
        <v>362</v>
      </c>
      <c r="J50" s="139">
        <v>78.36</v>
      </c>
      <c r="K50" s="140">
        <v>462</v>
      </c>
      <c r="L50" s="143">
        <v>23.89</v>
      </c>
      <c r="M50" s="136"/>
      <c r="N50" s="138">
        <v>661</v>
      </c>
      <c r="O50" s="139"/>
      <c r="P50" s="140">
        <v>661</v>
      </c>
      <c r="Q50" s="139">
        <v>44.9</v>
      </c>
      <c r="R50" s="139">
        <v>811</v>
      </c>
      <c r="S50" s="139"/>
      <c r="T50" s="140">
        <v>811</v>
      </c>
      <c r="U50" s="139">
        <v>55.1</v>
      </c>
      <c r="V50" s="142">
        <v>1472</v>
      </c>
      <c r="W50" s="143">
        <v>76.11</v>
      </c>
      <c r="X50" s="136"/>
      <c r="Y50" s="144">
        <v>1934</v>
      </c>
      <c r="Z50" s="143">
        <v>0.83</v>
      </c>
    </row>
    <row r="51" spans="1:26" ht="18.75">
      <c r="A51" s="137" t="s">
        <v>147</v>
      </c>
      <c r="B51" s="136"/>
      <c r="C51" s="138">
        <v>323</v>
      </c>
      <c r="D51" s="139"/>
      <c r="E51" s="140">
        <v>323</v>
      </c>
      <c r="F51" s="139">
        <v>24.92</v>
      </c>
      <c r="G51" s="139">
        <v>973</v>
      </c>
      <c r="H51" s="139"/>
      <c r="I51" s="140">
        <v>973</v>
      </c>
      <c r="J51" s="139">
        <v>75.08</v>
      </c>
      <c r="K51" s="142">
        <v>1296</v>
      </c>
      <c r="L51" s="143">
        <v>56.99</v>
      </c>
      <c r="M51" s="136"/>
      <c r="N51" s="138">
        <v>511</v>
      </c>
      <c r="O51" s="139"/>
      <c r="P51" s="140">
        <v>511</v>
      </c>
      <c r="Q51" s="139">
        <v>52.25</v>
      </c>
      <c r="R51" s="139">
        <v>467</v>
      </c>
      <c r="S51" s="139"/>
      <c r="T51" s="140">
        <v>467</v>
      </c>
      <c r="U51" s="139">
        <v>47.75</v>
      </c>
      <c r="V51" s="140">
        <v>978</v>
      </c>
      <c r="W51" s="143">
        <v>43.01</v>
      </c>
      <c r="X51" s="136"/>
      <c r="Y51" s="144">
        <v>2274</v>
      </c>
      <c r="Z51" s="143">
        <v>0.97</v>
      </c>
    </row>
    <row r="52" spans="1:26" ht="18.75">
      <c r="A52" s="137" t="s">
        <v>148</v>
      </c>
      <c r="B52" s="136"/>
      <c r="C52" s="138">
        <v>166</v>
      </c>
      <c r="D52" s="139"/>
      <c r="E52" s="140">
        <v>166</v>
      </c>
      <c r="F52" s="139">
        <v>18.47</v>
      </c>
      <c r="G52" s="139">
        <v>733</v>
      </c>
      <c r="H52" s="139"/>
      <c r="I52" s="140">
        <v>733</v>
      </c>
      <c r="J52" s="139">
        <v>81.540000000000006</v>
      </c>
      <c r="K52" s="140">
        <v>899</v>
      </c>
      <c r="L52" s="143">
        <v>42.59</v>
      </c>
      <c r="M52" s="136"/>
      <c r="N52" s="138">
        <v>697</v>
      </c>
      <c r="O52" s="139"/>
      <c r="P52" s="140">
        <v>697</v>
      </c>
      <c r="Q52" s="139">
        <v>57.51</v>
      </c>
      <c r="R52" s="139">
        <v>515</v>
      </c>
      <c r="S52" s="139"/>
      <c r="T52" s="140">
        <v>515</v>
      </c>
      <c r="U52" s="139">
        <v>42.49</v>
      </c>
      <c r="V52" s="142">
        <v>1212</v>
      </c>
      <c r="W52" s="143">
        <v>57.41</v>
      </c>
      <c r="X52" s="136"/>
      <c r="Y52" s="144">
        <v>2111</v>
      </c>
      <c r="Z52" s="353">
        <v>0.9</v>
      </c>
    </row>
    <row r="53" spans="1:26" ht="18.75">
      <c r="A53" s="137" t="s">
        <v>149</v>
      </c>
      <c r="B53" s="136"/>
      <c r="C53" s="138">
        <v>237</v>
      </c>
      <c r="D53" s="139"/>
      <c r="E53" s="140">
        <v>237</v>
      </c>
      <c r="F53" s="139">
        <v>16.670000000000002</v>
      </c>
      <c r="G53" s="141">
        <v>1185</v>
      </c>
      <c r="H53" s="139"/>
      <c r="I53" s="142">
        <v>1185</v>
      </c>
      <c r="J53" s="139">
        <v>83.33</v>
      </c>
      <c r="K53" s="142">
        <v>1422</v>
      </c>
      <c r="L53" s="143">
        <v>69.23</v>
      </c>
      <c r="M53" s="136"/>
      <c r="N53" s="138">
        <v>204</v>
      </c>
      <c r="O53" s="139"/>
      <c r="P53" s="140">
        <v>204</v>
      </c>
      <c r="Q53" s="139">
        <v>32.28</v>
      </c>
      <c r="R53" s="139">
        <v>428</v>
      </c>
      <c r="S53" s="139"/>
      <c r="T53" s="140">
        <v>428</v>
      </c>
      <c r="U53" s="139">
        <v>67.72</v>
      </c>
      <c r="V53" s="140">
        <v>632</v>
      </c>
      <c r="W53" s="143">
        <v>30.77</v>
      </c>
      <c r="X53" s="136"/>
      <c r="Y53" s="144">
        <v>2054</v>
      </c>
      <c r="Z53" s="143">
        <v>0.88</v>
      </c>
    </row>
    <row r="54" spans="1:26" ht="18.75">
      <c r="A54" s="137" t="s">
        <v>150</v>
      </c>
      <c r="B54" s="136"/>
      <c r="C54" s="138"/>
      <c r="D54" s="139">
        <v>131</v>
      </c>
      <c r="E54" s="140">
        <v>131</v>
      </c>
      <c r="F54" s="139">
        <v>21.55</v>
      </c>
      <c r="G54" s="139"/>
      <c r="H54" s="139">
        <v>477</v>
      </c>
      <c r="I54" s="140">
        <v>477</v>
      </c>
      <c r="J54" s="139">
        <v>78.45</v>
      </c>
      <c r="K54" s="140">
        <v>608</v>
      </c>
      <c r="L54" s="143">
        <v>50.17</v>
      </c>
      <c r="M54" s="136"/>
      <c r="N54" s="138"/>
      <c r="O54" s="139">
        <v>377</v>
      </c>
      <c r="P54" s="140">
        <v>377</v>
      </c>
      <c r="Q54" s="139">
        <v>62.42</v>
      </c>
      <c r="R54" s="139"/>
      <c r="S54" s="139">
        <v>227</v>
      </c>
      <c r="T54" s="140">
        <v>227</v>
      </c>
      <c r="U54" s="139">
        <v>37.58</v>
      </c>
      <c r="V54" s="140">
        <v>604</v>
      </c>
      <c r="W54" s="143">
        <v>49.84</v>
      </c>
      <c r="X54" s="136"/>
      <c r="Y54" s="144">
        <v>1212</v>
      </c>
      <c r="Z54" s="143">
        <v>0.52</v>
      </c>
    </row>
    <row r="55" spans="1:26" ht="18.75">
      <c r="A55" s="137" t="s">
        <v>151</v>
      </c>
      <c r="B55" s="136"/>
      <c r="C55" s="138">
        <v>51</v>
      </c>
      <c r="D55" s="139"/>
      <c r="E55" s="140">
        <v>51</v>
      </c>
      <c r="F55" s="139">
        <v>10.45</v>
      </c>
      <c r="G55" s="139">
        <v>437</v>
      </c>
      <c r="H55" s="139"/>
      <c r="I55" s="140">
        <v>437</v>
      </c>
      <c r="J55" s="139">
        <v>89.55</v>
      </c>
      <c r="K55" s="140">
        <v>488</v>
      </c>
      <c r="L55" s="143">
        <v>37.340000000000003</v>
      </c>
      <c r="M55" s="136"/>
      <c r="N55" s="138">
        <v>311</v>
      </c>
      <c r="O55" s="139"/>
      <c r="P55" s="140">
        <v>311</v>
      </c>
      <c r="Q55" s="139">
        <v>37.97</v>
      </c>
      <c r="R55" s="139">
        <v>508</v>
      </c>
      <c r="S55" s="139"/>
      <c r="T55" s="140">
        <v>508</v>
      </c>
      <c r="U55" s="139">
        <v>62.03</v>
      </c>
      <c r="V55" s="140">
        <v>819</v>
      </c>
      <c r="W55" s="143">
        <v>62.66</v>
      </c>
      <c r="X55" s="136"/>
      <c r="Y55" s="144">
        <v>1307</v>
      </c>
      <c r="Z55" s="143">
        <v>0.56000000000000005</v>
      </c>
    </row>
    <row r="56" spans="1:26" ht="18.75">
      <c r="A56" s="137" t="s">
        <v>152</v>
      </c>
      <c r="B56" s="136"/>
      <c r="C56" s="138">
        <v>110</v>
      </c>
      <c r="D56" s="139"/>
      <c r="E56" s="140">
        <v>110</v>
      </c>
      <c r="F56" s="139">
        <v>12.72</v>
      </c>
      <c r="G56" s="139">
        <v>755</v>
      </c>
      <c r="H56" s="139"/>
      <c r="I56" s="140">
        <v>755</v>
      </c>
      <c r="J56" s="139">
        <v>87.28</v>
      </c>
      <c r="K56" s="140">
        <v>865</v>
      </c>
      <c r="L56" s="143">
        <v>41.67</v>
      </c>
      <c r="M56" s="136"/>
      <c r="N56" s="138">
        <v>416</v>
      </c>
      <c r="O56" s="139"/>
      <c r="P56" s="140">
        <v>416</v>
      </c>
      <c r="Q56" s="139">
        <v>34.35</v>
      </c>
      <c r="R56" s="139">
        <v>795</v>
      </c>
      <c r="S56" s="139"/>
      <c r="T56" s="140">
        <v>795</v>
      </c>
      <c r="U56" s="139">
        <v>65.650000000000006</v>
      </c>
      <c r="V56" s="142">
        <v>1211</v>
      </c>
      <c r="W56" s="143">
        <v>58.33</v>
      </c>
      <c r="X56" s="136"/>
      <c r="Y56" s="144">
        <v>2076</v>
      </c>
      <c r="Z56" s="143">
        <v>0.89</v>
      </c>
    </row>
    <row r="57" spans="1:26" ht="18.75">
      <c r="A57" s="137" t="s">
        <v>153</v>
      </c>
      <c r="B57" s="136"/>
      <c r="C57" s="138">
        <v>11</v>
      </c>
      <c r="D57" s="139"/>
      <c r="E57" s="140">
        <v>11</v>
      </c>
      <c r="F57" s="139">
        <v>15.07</v>
      </c>
      <c r="G57" s="139">
        <v>62</v>
      </c>
      <c r="H57" s="139"/>
      <c r="I57" s="140">
        <v>62</v>
      </c>
      <c r="J57" s="139">
        <v>84.93</v>
      </c>
      <c r="K57" s="140">
        <v>73</v>
      </c>
      <c r="L57" s="143">
        <v>56.59</v>
      </c>
      <c r="M57" s="136"/>
      <c r="N57" s="138">
        <v>14</v>
      </c>
      <c r="O57" s="139"/>
      <c r="P57" s="140">
        <v>14</v>
      </c>
      <c r="Q57" s="139">
        <v>25</v>
      </c>
      <c r="R57" s="139">
        <v>42</v>
      </c>
      <c r="S57" s="139"/>
      <c r="T57" s="140">
        <v>42</v>
      </c>
      <c r="U57" s="139">
        <v>75</v>
      </c>
      <c r="V57" s="140">
        <v>56</v>
      </c>
      <c r="W57" s="143">
        <v>43.41</v>
      </c>
      <c r="X57" s="136"/>
      <c r="Y57" s="148">
        <v>129</v>
      </c>
      <c r="Z57" s="143">
        <v>0.06</v>
      </c>
    </row>
    <row r="58" spans="1:26" ht="8.1" customHeight="1">
      <c r="A58" s="146"/>
      <c r="B58" s="136"/>
      <c r="C58" s="146"/>
      <c r="D58" s="146"/>
      <c r="E58" s="146"/>
      <c r="F58" s="146"/>
      <c r="G58" s="146"/>
      <c r="H58" s="146"/>
      <c r="I58" s="146"/>
      <c r="J58" s="146"/>
      <c r="K58" s="146"/>
      <c r="L58" s="146"/>
      <c r="M58" s="136"/>
      <c r="N58" s="146"/>
      <c r="O58" s="146"/>
      <c r="P58" s="146"/>
      <c r="Q58" s="146"/>
      <c r="R58" s="146"/>
      <c r="S58" s="146"/>
      <c r="T58" s="146"/>
      <c r="U58" s="146"/>
      <c r="V58" s="146"/>
      <c r="W58" s="146"/>
      <c r="X58" s="136"/>
      <c r="Y58" s="146"/>
      <c r="Z58" s="146"/>
    </row>
    <row r="59" spans="1:26" ht="18.75">
      <c r="A59" s="150" t="s">
        <v>107</v>
      </c>
      <c r="B59" s="136"/>
      <c r="C59" s="151">
        <v>1563</v>
      </c>
      <c r="D59" s="153">
        <v>131</v>
      </c>
      <c r="E59" s="152">
        <v>1694</v>
      </c>
      <c r="F59" s="153">
        <v>8.34</v>
      </c>
      <c r="G59" s="152">
        <v>6783</v>
      </c>
      <c r="H59" s="153">
        <v>477</v>
      </c>
      <c r="I59" s="152">
        <v>7260</v>
      </c>
      <c r="J59" s="153">
        <v>35.76</v>
      </c>
      <c r="K59" s="152">
        <v>8954</v>
      </c>
      <c r="L59" s="147">
        <v>44.11</v>
      </c>
      <c r="M59" s="136"/>
      <c r="N59" s="151">
        <v>4438</v>
      </c>
      <c r="O59" s="153">
        <v>377</v>
      </c>
      <c r="P59" s="152">
        <v>4815</v>
      </c>
      <c r="Q59" s="153">
        <v>23.72</v>
      </c>
      <c r="R59" s="152">
        <v>6304</v>
      </c>
      <c r="S59" s="153">
        <v>227</v>
      </c>
      <c r="T59" s="152">
        <v>6531</v>
      </c>
      <c r="U59" s="153">
        <v>32.17</v>
      </c>
      <c r="V59" s="152">
        <v>11346</v>
      </c>
      <c r="W59" s="147">
        <v>55.89</v>
      </c>
      <c r="X59" s="136"/>
      <c r="Y59" s="151">
        <v>20300</v>
      </c>
      <c r="Z59" s="154">
        <v>8.68</v>
      </c>
    </row>
    <row r="60" spans="1:26" ht="8.1" customHeight="1">
      <c r="A60" s="146"/>
      <c r="B60" s="136"/>
      <c r="C60" s="146"/>
      <c r="D60" s="146"/>
      <c r="E60" s="146"/>
      <c r="F60" s="146"/>
      <c r="G60" s="146"/>
      <c r="H60" s="146"/>
      <c r="I60" s="146"/>
      <c r="J60" s="146"/>
      <c r="K60" s="146"/>
      <c r="L60" s="146"/>
      <c r="M60" s="136"/>
      <c r="N60" s="146"/>
      <c r="O60" s="146"/>
      <c r="P60" s="146"/>
      <c r="Q60" s="146"/>
      <c r="R60" s="146"/>
      <c r="S60" s="146"/>
      <c r="T60" s="146"/>
      <c r="U60" s="146"/>
      <c r="V60" s="146"/>
      <c r="W60" s="146"/>
      <c r="X60" s="136"/>
      <c r="Y60" s="146"/>
      <c r="Z60" s="146"/>
    </row>
    <row r="61" spans="1:26" ht="18.75">
      <c r="A61" s="155" t="s">
        <v>154</v>
      </c>
      <c r="B61" s="136"/>
      <c r="C61" s="151">
        <v>70790</v>
      </c>
      <c r="D61" s="152">
        <v>5239</v>
      </c>
      <c r="E61" s="152">
        <v>76029</v>
      </c>
      <c r="F61" s="153">
        <v>32.51</v>
      </c>
      <c r="G61" s="152">
        <v>121706</v>
      </c>
      <c r="H61" s="152">
        <v>6003</v>
      </c>
      <c r="I61" s="152">
        <v>127709</v>
      </c>
      <c r="J61" s="153">
        <v>54.61</v>
      </c>
      <c r="K61" s="152">
        <v>203738</v>
      </c>
      <c r="L61" s="147">
        <v>87.13</v>
      </c>
      <c r="M61" s="136"/>
      <c r="N61" s="151">
        <v>11825</v>
      </c>
      <c r="O61" s="152">
        <v>1138</v>
      </c>
      <c r="P61" s="152">
        <v>12963</v>
      </c>
      <c r="Q61" s="153">
        <v>5.54</v>
      </c>
      <c r="R61" s="152">
        <v>16229</v>
      </c>
      <c r="S61" s="153">
        <v>906</v>
      </c>
      <c r="T61" s="152">
        <v>17135</v>
      </c>
      <c r="U61" s="153">
        <v>7.33</v>
      </c>
      <c r="V61" s="152">
        <v>30098</v>
      </c>
      <c r="W61" s="147">
        <v>12.87</v>
      </c>
      <c r="X61" s="136"/>
      <c r="Y61" s="151">
        <v>233836</v>
      </c>
      <c r="Z61" s="154">
        <v>100</v>
      </c>
    </row>
    <row r="62" spans="1:26" ht="8.1" customHeight="1">
      <c r="A62" s="146"/>
      <c r="B62" s="136"/>
      <c r="C62" s="146"/>
      <c r="D62" s="146"/>
      <c r="E62" s="146"/>
      <c r="F62" s="146"/>
      <c r="G62" s="146"/>
      <c r="H62" s="146"/>
      <c r="I62" s="146"/>
      <c r="J62" s="146"/>
      <c r="K62" s="146"/>
      <c r="L62" s="146"/>
      <c r="M62" s="136"/>
      <c r="N62" s="146"/>
      <c r="O62" s="146"/>
      <c r="P62" s="146"/>
      <c r="Q62" s="146"/>
      <c r="R62" s="146"/>
      <c r="S62" s="146"/>
      <c r="T62" s="146"/>
      <c r="U62" s="146"/>
      <c r="V62" s="146"/>
      <c r="W62" s="146"/>
      <c r="X62" s="136"/>
      <c r="Y62" s="146"/>
      <c r="Z62" s="146"/>
    </row>
    <row r="63" spans="1:26" ht="18.75">
      <c r="A63" s="155" t="s">
        <v>155</v>
      </c>
      <c r="B63" s="136"/>
      <c r="C63" s="151">
        <v>71600</v>
      </c>
      <c r="D63" s="152">
        <v>5254</v>
      </c>
      <c r="E63" s="152">
        <v>76854</v>
      </c>
      <c r="F63" s="153">
        <v>32.799999999999997</v>
      </c>
      <c r="G63" s="152">
        <v>121292</v>
      </c>
      <c r="H63" s="152">
        <v>6016</v>
      </c>
      <c r="I63" s="152">
        <v>127308</v>
      </c>
      <c r="J63" s="153">
        <v>54.33</v>
      </c>
      <c r="K63" s="152">
        <v>204162</v>
      </c>
      <c r="L63" s="147">
        <v>87.13</v>
      </c>
      <c r="M63" s="136"/>
      <c r="N63" s="151">
        <v>12003</v>
      </c>
      <c r="O63" s="152">
        <v>1137</v>
      </c>
      <c r="P63" s="152">
        <v>13140</v>
      </c>
      <c r="Q63" s="153">
        <v>5.61</v>
      </c>
      <c r="R63" s="152">
        <v>16112</v>
      </c>
      <c r="S63" s="153">
        <v>910</v>
      </c>
      <c r="T63" s="152">
        <v>17022</v>
      </c>
      <c r="U63" s="153">
        <v>7.26</v>
      </c>
      <c r="V63" s="152">
        <v>30162</v>
      </c>
      <c r="W63" s="147">
        <v>12.87</v>
      </c>
      <c r="X63" s="136"/>
      <c r="Y63" s="151">
        <v>234324</v>
      </c>
      <c r="Z63" s="154">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9"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9" t="s">
        <v>96</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39"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10635-BE58-4BE8-8999-2996717DC76C}">
  <sheetPr>
    <pageSetUpPr fitToPage="1"/>
  </sheetPr>
  <dimension ref="A1:N74"/>
  <sheetViews>
    <sheetView view="pageBreakPreview" topLeftCell="A6" zoomScaleNormal="100" zoomScaleSheetLayoutView="100" workbookViewId="0">
      <selection activeCell="R47" sqref="R47:R48"/>
    </sheetView>
  </sheetViews>
  <sheetFormatPr baseColWidth="10" defaultRowHeight="12.75"/>
  <cols>
    <col min="1" max="1" width="10.7109375" customWidth="1"/>
    <col min="2" max="2" width="7.5703125" bestFit="1" customWidth="1"/>
  </cols>
  <sheetData>
    <row r="1" spans="1:14">
      <c r="A1" s="120" t="s">
        <v>62</v>
      </c>
    </row>
    <row r="2" spans="1:14" ht="24.95" customHeight="1">
      <c r="A2" s="635" t="s">
        <v>51</v>
      </c>
      <c r="B2" s="635"/>
      <c r="C2" s="635"/>
      <c r="D2" s="635"/>
      <c r="E2" s="635"/>
      <c r="F2" s="635"/>
      <c r="G2" s="635"/>
      <c r="H2" s="635"/>
      <c r="I2" s="635"/>
      <c r="J2" s="635"/>
      <c r="K2" s="635"/>
      <c r="L2" s="635"/>
      <c r="M2" s="635"/>
      <c r="N2" s="635"/>
    </row>
    <row r="3" spans="1:14" ht="20.100000000000001" customHeight="1">
      <c r="A3" s="635" t="str">
        <f>UPPER(CONCATENATE("Noviembre 2023"))</f>
        <v>NOVIEMBRE 2023</v>
      </c>
      <c r="B3" s="635"/>
      <c r="C3" s="635"/>
      <c r="D3" s="635"/>
      <c r="E3" s="635"/>
      <c r="F3" s="635"/>
      <c r="G3" s="635"/>
      <c r="H3" s="635"/>
      <c r="I3" s="635"/>
      <c r="J3" s="635"/>
      <c r="K3" s="635"/>
      <c r="L3" s="635"/>
      <c r="M3" s="635"/>
      <c r="N3" s="635"/>
    </row>
    <row r="4" spans="1:14">
      <c r="A4" s="121"/>
    </row>
    <row r="5" spans="1:14" ht="6.95" customHeight="1">
      <c r="A5" s="156" t="s">
        <v>159</v>
      </c>
      <c r="B5" s="156" t="s">
        <v>104</v>
      </c>
    </row>
    <row r="6" spans="1:14" ht="6.95" customHeight="1">
      <c r="A6" s="157" t="s">
        <v>122</v>
      </c>
      <c r="B6" s="158">
        <v>35650</v>
      </c>
    </row>
    <row r="7" spans="1:14" ht="6.95" customHeight="1">
      <c r="A7" s="157" t="s">
        <v>116</v>
      </c>
      <c r="B7" s="158">
        <v>25646</v>
      </c>
    </row>
    <row r="8" spans="1:14" ht="6.95" customHeight="1">
      <c r="A8" s="157" t="s">
        <v>109</v>
      </c>
      <c r="B8" s="158">
        <v>13558</v>
      </c>
    </row>
    <row r="9" spans="1:14" ht="6.95" customHeight="1">
      <c r="A9" s="157" t="s">
        <v>121</v>
      </c>
      <c r="B9" s="158">
        <v>13414</v>
      </c>
    </row>
    <row r="10" spans="1:14" ht="6.95" customHeight="1">
      <c r="A10" s="157" t="s">
        <v>133</v>
      </c>
      <c r="B10" s="158">
        <v>10899</v>
      </c>
    </row>
    <row r="11" spans="1:14" ht="6.95" customHeight="1">
      <c r="A11" s="157" t="s">
        <v>126</v>
      </c>
      <c r="B11" s="158">
        <v>10363</v>
      </c>
    </row>
    <row r="12" spans="1:14" ht="6.95" customHeight="1">
      <c r="A12" s="157" t="s">
        <v>115</v>
      </c>
      <c r="B12" s="158">
        <v>8880</v>
      </c>
    </row>
    <row r="13" spans="1:14" ht="9.9499999999999993" customHeight="1">
      <c r="A13" s="157" t="s">
        <v>137</v>
      </c>
      <c r="B13" s="158">
        <v>7869</v>
      </c>
    </row>
    <row r="14" spans="1:14" ht="9.9499999999999993" customHeight="1">
      <c r="A14" s="157" t="s">
        <v>128</v>
      </c>
      <c r="B14" s="158">
        <v>7776</v>
      </c>
    </row>
    <row r="15" spans="1:14" ht="6.95" customHeight="1">
      <c r="A15" s="157" t="s">
        <v>118</v>
      </c>
      <c r="B15" s="158">
        <v>6686</v>
      </c>
    </row>
    <row r="16" spans="1:14" ht="6.95" customHeight="1">
      <c r="A16" s="157" t="s">
        <v>123</v>
      </c>
      <c r="B16" s="158">
        <v>6582</v>
      </c>
    </row>
    <row r="17" spans="1:2" ht="6.95" customHeight="1">
      <c r="A17" s="157" t="s">
        <v>114</v>
      </c>
      <c r="B17" s="158">
        <v>5530</v>
      </c>
    </row>
    <row r="18" spans="1:2" ht="6.95" customHeight="1">
      <c r="A18" s="157" t="s">
        <v>120</v>
      </c>
      <c r="B18" s="158">
        <v>5022</v>
      </c>
    </row>
    <row r="19" spans="1:2" ht="6.95" customHeight="1">
      <c r="A19" s="157" t="s">
        <v>112</v>
      </c>
      <c r="B19" s="158">
        <v>4472</v>
      </c>
    </row>
    <row r="20" spans="1:2" ht="6.95" customHeight="1">
      <c r="A20" s="157" t="s">
        <v>134</v>
      </c>
      <c r="B20" s="158">
        <v>4153</v>
      </c>
    </row>
    <row r="21" spans="1:2" ht="6.95" customHeight="1">
      <c r="A21" s="157" t="s">
        <v>132</v>
      </c>
      <c r="B21" s="158">
        <v>4121</v>
      </c>
    </row>
    <row r="22" spans="1:2" ht="6.95" customHeight="1">
      <c r="A22" s="157" t="s">
        <v>117</v>
      </c>
      <c r="B22" s="158">
        <v>4077</v>
      </c>
    </row>
    <row r="23" spans="1:2" ht="6.95" customHeight="1">
      <c r="A23" s="157" t="s">
        <v>119</v>
      </c>
      <c r="B23" s="158">
        <v>4037</v>
      </c>
    </row>
    <row r="24" spans="1:2" ht="6.95" customHeight="1">
      <c r="A24" s="157" t="s">
        <v>135</v>
      </c>
      <c r="B24" s="158">
        <v>4017</v>
      </c>
    </row>
    <row r="25" spans="1:2" ht="6.95" customHeight="1">
      <c r="A25" s="157" t="s">
        <v>124</v>
      </c>
      <c r="B25" s="158">
        <v>3871</v>
      </c>
    </row>
    <row r="26" spans="1:2" ht="6.95" customHeight="1">
      <c r="A26" s="157" t="s">
        <v>127</v>
      </c>
      <c r="B26" s="158">
        <v>3848</v>
      </c>
    </row>
    <row r="27" spans="1:2" ht="6.95" customHeight="1">
      <c r="A27" s="157" t="s">
        <v>130</v>
      </c>
      <c r="B27" s="158">
        <v>3655</v>
      </c>
    </row>
    <row r="28" spans="1:2" ht="6.95" customHeight="1">
      <c r="A28" s="157" t="s">
        <v>131</v>
      </c>
      <c r="B28" s="158">
        <v>3078</v>
      </c>
    </row>
    <row r="29" spans="1:2" ht="6.95" customHeight="1">
      <c r="A29" s="157" t="s">
        <v>129</v>
      </c>
      <c r="B29" s="158">
        <v>3043</v>
      </c>
    </row>
    <row r="30" spans="1:2" ht="6.95" customHeight="1">
      <c r="A30" s="157" t="s">
        <v>125</v>
      </c>
      <c r="B30" s="158">
        <v>2679</v>
      </c>
    </row>
    <row r="31" spans="1:2" ht="6.95" customHeight="1">
      <c r="A31" s="157" t="s">
        <v>139</v>
      </c>
      <c r="B31" s="158">
        <v>2331</v>
      </c>
    </row>
    <row r="32" spans="1:2" ht="6.95" customHeight="1">
      <c r="A32" s="157" t="s">
        <v>147</v>
      </c>
      <c r="B32" s="158">
        <v>2274</v>
      </c>
    </row>
    <row r="33" spans="1:2" ht="6.95" customHeight="1">
      <c r="A33" s="157" t="s">
        <v>141</v>
      </c>
      <c r="B33" s="158">
        <v>2135</v>
      </c>
    </row>
    <row r="34" spans="1:2" ht="6.95" customHeight="1">
      <c r="A34" s="157" t="s">
        <v>148</v>
      </c>
      <c r="B34" s="158">
        <v>2111</v>
      </c>
    </row>
    <row r="35" spans="1:2" ht="6.95" customHeight="1">
      <c r="A35" s="157" t="s">
        <v>152</v>
      </c>
      <c r="B35" s="158">
        <v>2076</v>
      </c>
    </row>
    <row r="36" spans="1:2" ht="6.95" customHeight="1">
      <c r="A36" s="157" t="s">
        <v>108</v>
      </c>
      <c r="B36" s="158">
        <v>2064</v>
      </c>
    </row>
    <row r="37" spans="1:2" ht="6.95" customHeight="1">
      <c r="A37" s="157" t="s">
        <v>149</v>
      </c>
      <c r="B37" s="158">
        <v>2054</v>
      </c>
    </row>
    <row r="38" spans="1:2" ht="6.95" customHeight="1">
      <c r="A38" s="157" t="s">
        <v>145</v>
      </c>
      <c r="B38" s="158">
        <v>2011</v>
      </c>
    </row>
    <row r="39" spans="1:2" ht="6.95" customHeight="1">
      <c r="A39" s="157" t="s">
        <v>146</v>
      </c>
      <c r="B39" s="158">
        <v>1934</v>
      </c>
    </row>
    <row r="40" spans="1:2" ht="6.95" customHeight="1">
      <c r="A40" s="157" t="s">
        <v>142</v>
      </c>
      <c r="B40" s="158">
        <v>1812</v>
      </c>
    </row>
    <row r="41" spans="1:2" ht="6.95" customHeight="1">
      <c r="A41" s="157" t="s">
        <v>138</v>
      </c>
      <c r="B41" s="158">
        <v>1681</v>
      </c>
    </row>
    <row r="42" spans="1:2" ht="6.95" customHeight="1">
      <c r="A42" s="157" t="s">
        <v>151</v>
      </c>
      <c r="B42" s="158">
        <v>1307</v>
      </c>
    </row>
    <row r="43" spans="1:2" ht="6.95" customHeight="1">
      <c r="A43" s="157" t="s">
        <v>110</v>
      </c>
      <c r="B43" s="158">
        <v>1251</v>
      </c>
    </row>
    <row r="44" spans="1:2" ht="6.95" customHeight="1">
      <c r="A44" s="157" t="s">
        <v>113</v>
      </c>
      <c r="B44" s="158">
        <v>1250</v>
      </c>
    </row>
    <row r="45" spans="1:2" ht="6.95" customHeight="1">
      <c r="A45" s="157" t="s">
        <v>150</v>
      </c>
      <c r="B45" s="158">
        <v>1212</v>
      </c>
    </row>
    <row r="46" spans="1:2" ht="6.95" customHeight="1">
      <c r="A46" s="157" t="s">
        <v>136</v>
      </c>
      <c r="B46" s="158">
        <v>1026</v>
      </c>
    </row>
    <row r="47" spans="1:2" ht="6.95" customHeight="1">
      <c r="A47" s="157" t="s">
        <v>111</v>
      </c>
      <c r="B47" s="158">
        <v>1007</v>
      </c>
    </row>
    <row r="48" spans="1:2" ht="6.95" customHeight="1">
      <c r="A48" s="157" t="s">
        <v>144</v>
      </c>
      <c r="B48" s="156">
        <v>559</v>
      </c>
    </row>
    <row r="49" spans="1:2" ht="6.95" customHeight="1">
      <c r="A49" s="157" t="s">
        <v>140</v>
      </c>
      <c r="B49" s="156">
        <v>558</v>
      </c>
    </row>
    <row r="50" spans="1:2" ht="6.95" customHeight="1">
      <c r="A50" s="157" t="s">
        <v>153</v>
      </c>
      <c r="B50" s="156">
        <v>129</v>
      </c>
    </row>
    <row r="51" spans="1:2" ht="6.95" customHeight="1">
      <c r="A51" s="157" t="s">
        <v>143</v>
      </c>
      <c r="B51" s="156">
        <v>128</v>
      </c>
    </row>
    <row r="52" spans="1:2" ht="6.95" customHeight="1">
      <c r="A52" s="159" t="s">
        <v>104</v>
      </c>
      <c r="B52" s="158"/>
    </row>
    <row r="53" spans="1:2" ht="6.95" customHeight="1">
      <c r="A53" s="157"/>
      <c r="B53" s="121"/>
    </row>
    <row r="54" spans="1:2" ht="6.95" customHeight="1">
      <c r="A54" s="127"/>
    </row>
    <row r="55" spans="1:2" ht="6.95" customHeight="1">
      <c r="A55" s="127"/>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c r="F70" s="632" t="s">
        <v>97</v>
      </c>
      <c r="G70" s="632"/>
      <c r="H70" s="633">
        <v>233836</v>
      </c>
      <c r="I70" s="634"/>
    </row>
    <row r="71" spans="1:9">
      <c r="F71" s="632"/>
      <c r="G71" s="632"/>
      <c r="H71" s="634"/>
      <c r="I71" s="634"/>
    </row>
    <row r="72" spans="1:9" ht="24.75" customHeight="1"/>
    <row r="73" spans="1:9" ht="12" customHeight="1">
      <c r="A73" s="160" t="s">
        <v>95</v>
      </c>
    </row>
    <row r="74" spans="1:9" ht="12" customHeight="1">
      <c r="A74" s="160" t="s">
        <v>96</v>
      </c>
    </row>
  </sheetData>
  <sortState xmlns:xlrd2="http://schemas.microsoft.com/office/spreadsheetml/2017/richdata2" ref="A6:B51">
    <sortCondition descending="1" ref="B6:B51"/>
  </sortState>
  <mergeCells count="4">
    <mergeCell ref="F70:G71"/>
    <mergeCell ref="H70:I71"/>
    <mergeCell ref="A3:N3"/>
    <mergeCell ref="A2:N2"/>
  </mergeCells>
  <printOptions horizontalCentered="1"/>
  <pageMargins left="0.23622047244094502" right="0.23622047244094502" top="0.74803149606299202" bottom="0.35433070866141703" header="0" footer="0.31496062992126"/>
  <pageSetup scale="87"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36A8B-9554-4AC4-BF4D-3848865E02C9}">
  <sheetPr>
    <pageSetUpPr fitToPage="1"/>
  </sheetPr>
  <dimension ref="A1:AA46"/>
  <sheetViews>
    <sheetView view="pageBreakPreview" topLeftCell="A16" zoomScale="60" zoomScaleNormal="100" workbookViewId="0">
      <selection activeCell="AG32" sqref="AG32"/>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40" t="s">
        <v>160</v>
      </c>
      <c r="B2" s="640"/>
      <c r="C2" s="640"/>
      <c r="D2" s="640"/>
      <c r="E2" s="640"/>
      <c r="F2" s="640"/>
      <c r="G2" s="640"/>
      <c r="H2" s="640"/>
      <c r="I2" s="640"/>
      <c r="J2" s="640"/>
      <c r="K2" s="640"/>
      <c r="L2" s="640"/>
      <c r="M2" s="640"/>
      <c r="N2" s="640"/>
      <c r="O2" s="640"/>
      <c r="P2" s="640"/>
      <c r="Q2" s="640"/>
      <c r="R2" s="640"/>
      <c r="S2" s="640"/>
      <c r="T2" s="640"/>
      <c r="U2" s="640"/>
      <c r="V2" s="640"/>
      <c r="W2" s="640"/>
      <c r="X2" s="640"/>
      <c r="Y2" s="640"/>
      <c r="Z2" s="640"/>
      <c r="AA2" s="640"/>
    </row>
    <row r="3" spans="1:27">
      <c r="A3" s="162"/>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40" t="str">
        <f>UPPER(CONCATENATE("Noviembre 2022 - Noviembre 2023"))</f>
        <v>NOVIEMBRE 2022 - NOVIEMBRE 2023</v>
      </c>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36" t="s">
        <v>63</v>
      </c>
      <c r="B17" s="636" t="s">
        <v>64</v>
      </c>
      <c r="C17" s="639"/>
      <c r="D17" s="636" t="s">
        <v>101</v>
      </c>
      <c r="E17" s="636"/>
      <c r="F17" s="636"/>
      <c r="G17" s="636"/>
      <c r="H17" s="636"/>
      <c r="I17" s="636"/>
      <c r="J17" s="636"/>
      <c r="K17" s="636"/>
      <c r="L17" s="636"/>
      <c r="M17" s="639"/>
      <c r="N17" s="636" t="s">
        <v>102</v>
      </c>
      <c r="O17" s="636"/>
      <c r="P17" s="636"/>
      <c r="Q17" s="636"/>
      <c r="R17" s="636"/>
      <c r="S17" s="636"/>
      <c r="T17" s="636"/>
      <c r="U17" s="636"/>
      <c r="V17" s="636"/>
      <c r="W17" s="639"/>
      <c r="X17" s="636" t="s">
        <v>83</v>
      </c>
      <c r="Y17" s="639"/>
      <c r="Z17" s="636" t="s">
        <v>161</v>
      </c>
      <c r="AA17" s="636"/>
    </row>
    <row r="18" spans="1:27" ht="39.950000000000003" customHeight="1">
      <c r="A18" s="636"/>
      <c r="B18" s="636"/>
      <c r="C18" s="639"/>
      <c r="D18" s="636" t="s">
        <v>157</v>
      </c>
      <c r="E18" s="636" t="s">
        <v>162</v>
      </c>
      <c r="F18" s="636"/>
      <c r="G18" s="636" t="s">
        <v>158</v>
      </c>
      <c r="H18" s="636" t="s">
        <v>162</v>
      </c>
      <c r="I18" s="636"/>
      <c r="J18" s="636" t="s">
        <v>107</v>
      </c>
      <c r="K18" s="636" t="s">
        <v>162</v>
      </c>
      <c r="L18" s="636"/>
      <c r="M18" s="639"/>
      <c r="N18" s="636" t="s">
        <v>157</v>
      </c>
      <c r="O18" s="636" t="s">
        <v>162</v>
      </c>
      <c r="P18" s="636"/>
      <c r="Q18" s="636" t="s">
        <v>158</v>
      </c>
      <c r="R18" s="636" t="s">
        <v>162</v>
      </c>
      <c r="S18" s="636"/>
      <c r="T18" s="636" t="s">
        <v>107</v>
      </c>
      <c r="U18" s="636" t="s">
        <v>162</v>
      </c>
      <c r="V18" s="636"/>
      <c r="W18" s="639"/>
      <c r="X18" s="636"/>
      <c r="Y18" s="639"/>
      <c r="Z18" s="636"/>
      <c r="AA18" s="636"/>
    </row>
    <row r="19" spans="1:27" ht="39.950000000000003" customHeight="1">
      <c r="A19" s="636"/>
      <c r="B19" s="636"/>
      <c r="C19" s="639"/>
      <c r="D19" s="636"/>
      <c r="E19" s="356" t="s">
        <v>163</v>
      </c>
      <c r="F19" s="356" t="s">
        <v>48</v>
      </c>
      <c r="G19" s="636"/>
      <c r="H19" s="356" t="s">
        <v>163</v>
      </c>
      <c r="I19" s="356" t="s">
        <v>48</v>
      </c>
      <c r="J19" s="636"/>
      <c r="K19" s="356" t="s">
        <v>163</v>
      </c>
      <c r="L19" s="356" t="s">
        <v>48</v>
      </c>
      <c r="M19" s="639"/>
      <c r="N19" s="636"/>
      <c r="O19" s="356" t="s">
        <v>163</v>
      </c>
      <c r="P19" s="356" t="s">
        <v>48</v>
      </c>
      <c r="Q19" s="636"/>
      <c r="R19" s="356" t="s">
        <v>163</v>
      </c>
      <c r="S19" s="356" t="s">
        <v>48</v>
      </c>
      <c r="T19" s="636"/>
      <c r="U19" s="356" t="s">
        <v>163</v>
      </c>
      <c r="V19" s="356" t="s">
        <v>48</v>
      </c>
      <c r="W19" s="639"/>
      <c r="X19" s="636"/>
      <c r="Y19" s="639"/>
      <c r="Z19" s="356" t="s">
        <v>163</v>
      </c>
      <c r="AA19" s="356"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37">
        <v>2022</v>
      </c>
      <c r="B21" s="164" t="s">
        <v>164</v>
      </c>
      <c r="C21" s="136"/>
      <c r="D21" s="165">
        <v>79586</v>
      </c>
      <c r="E21" s="166">
        <v>-149</v>
      </c>
      <c r="F21" s="166">
        <v>-0.19</v>
      </c>
      <c r="G21" s="165">
        <v>120875</v>
      </c>
      <c r="H21" s="166">
        <v>388</v>
      </c>
      <c r="I21" s="166">
        <v>0.32</v>
      </c>
      <c r="J21" s="165">
        <v>200461</v>
      </c>
      <c r="K21" s="166">
        <v>239</v>
      </c>
      <c r="L21" s="166">
        <v>0.12</v>
      </c>
      <c r="M21" s="136"/>
      <c r="N21" s="165">
        <v>13306</v>
      </c>
      <c r="O21" s="166">
        <v>-68</v>
      </c>
      <c r="P21" s="166">
        <v>-0.51</v>
      </c>
      <c r="Q21" s="165">
        <v>16233</v>
      </c>
      <c r="R21" s="166">
        <v>-136</v>
      </c>
      <c r="S21" s="166">
        <v>-0.83</v>
      </c>
      <c r="T21" s="165">
        <v>29539</v>
      </c>
      <c r="U21" s="166">
        <v>-204</v>
      </c>
      <c r="V21" s="166">
        <v>-0.69</v>
      </c>
      <c r="W21" s="136"/>
      <c r="X21" s="167">
        <v>230000</v>
      </c>
      <c r="Y21" s="136"/>
      <c r="Z21" s="166">
        <v>35</v>
      </c>
      <c r="AA21" s="166">
        <v>0.02</v>
      </c>
    </row>
    <row r="22" spans="1:27" ht="39.950000000000003" customHeight="1">
      <c r="A22" s="637"/>
      <c r="B22" s="164" t="s">
        <v>165</v>
      </c>
      <c r="C22" s="136"/>
      <c r="D22" s="165">
        <v>78558</v>
      </c>
      <c r="E22" s="167">
        <v>-1028</v>
      </c>
      <c r="F22" s="166">
        <v>-1.29</v>
      </c>
      <c r="G22" s="165">
        <v>120451</v>
      </c>
      <c r="H22" s="166">
        <v>-424</v>
      </c>
      <c r="I22" s="166">
        <v>-0.35</v>
      </c>
      <c r="J22" s="165">
        <v>199009</v>
      </c>
      <c r="K22" s="167">
        <v>-1452</v>
      </c>
      <c r="L22" s="166">
        <v>-0.72</v>
      </c>
      <c r="M22" s="136"/>
      <c r="N22" s="165">
        <v>13263</v>
      </c>
      <c r="O22" s="166">
        <v>-43</v>
      </c>
      <c r="P22" s="166">
        <v>-0.32</v>
      </c>
      <c r="Q22" s="165">
        <v>16258</v>
      </c>
      <c r="R22" s="166">
        <v>25</v>
      </c>
      <c r="S22" s="166">
        <v>0.15</v>
      </c>
      <c r="T22" s="165">
        <v>29521</v>
      </c>
      <c r="U22" s="166">
        <v>-18</v>
      </c>
      <c r="V22" s="166">
        <v>-0.06</v>
      </c>
      <c r="W22" s="136"/>
      <c r="X22" s="167">
        <v>228530</v>
      </c>
      <c r="Y22" s="136"/>
      <c r="Z22" s="167">
        <v>-1470</v>
      </c>
      <c r="AA22" s="166">
        <v>-0.64</v>
      </c>
    </row>
    <row r="23" spans="1:27" ht="39.950000000000003" customHeight="1">
      <c r="A23" s="637">
        <v>2023</v>
      </c>
      <c r="B23" s="164" t="s">
        <v>166</v>
      </c>
      <c r="C23" s="136"/>
      <c r="D23" s="165">
        <v>79368</v>
      </c>
      <c r="E23" s="166">
        <v>810</v>
      </c>
      <c r="F23" s="166">
        <v>1.03</v>
      </c>
      <c r="G23" s="165">
        <v>121016</v>
      </c>
      <c r="H23" s="166">
        <v>565</v>
      </c>
      <c r="I23" s="166">
        <v>0.47</v>
      </c>
      <c r="J23" s="165">
        <v>200384</v>
      </c>
      <c r="K23" s="167">
        <v>1375</v>
      </c>
      <c r="L23" s="166">
        <v>0.69</v>
      </c>
      <c r="M23" s="136"/>
      <c r="N23" s="165">
        <v>13247</v>
      </c>
      <c r="O23" s="166">
        <v>-16</v>
      </c>
      <c r="P23" s="166">
        <v>-0.12</v>
      </c>
      <c r="Q23" s="165">
        <v>16420</v>
      </c>
      <c r="R23" s="166">
        <v>162</v>
      </c>
      <c r="S23" s="357">
        <v>1</v>
      </c>
      <c r="T23" s="165">
        <v>29667</v>
      </c>
      <c r="U23" s="166">
        <v>146</v>
      </c>
      <c r="V23" s="166">
        <v>0.49</v>
      </c>
      <c r="W23" s="136"/>
      <c r="X23" s="167">
        <v>230051</v>
      </c>
      <c r="Y23" s="136"/>
      <c r="Z23" s="167">
        <v>1521</v>
      </c>
      <c r="AA23" s="166">
        <v>0.67</v>
      </c>
    </row>
    <row r="24" spans="1:27" ht="39.950000000000003" customHeight="1">
      <c r="A24" s="637"/>
      <c r="B24" s="164" t="s">
        <v>167</v>
      </c>
      <c r="C24" s="136"/>
      <c r="D24" s="165">
        <v>79624</v>
      </c>
      <c r="E24" s="166">
        <v>256</v>
      </c>
      <c r="F24" s="166">
        <v>0.32</v>
      </c>
      <c r="G24" s="165">
        <v>121347</v>
      </c>
      <c r="H24" s="166">
        <v>331</v>
      </c>
      <c r="I24" s="166">
        <v>0.27</v>
      </c>
      <c r="J24" s="165">
        <v>200971</v>
      </c>
      <c r="K24" s="166">
        <v>587</v>
      </c>
      <c r="L24" s="166">
        <v>0.28999999999999998</v>
      </c>
      <c r="M24" s="136"/>
      <c r="N24" s="165">
        <v>13221</v>
      </c>
      <c r="O24" s="166">
        <v>-26</v>
      </c>
      <c r="P24" s="357">
        <v>-0.2</v>
      </c>
      <c r="Q24" s="165">
        <v>16538</v>
      </c>
      <c r="R24" s="166">
        <v>118</v>
      </c>
      <c r="S24" s="166">
        <v>0.72</v>
      </c>
      <c r="T24" s="165">
        <v>29759</v>
      </c>
      <c r="U24" s="166">
        <v>92</v>
      </c>
      <c r="V24" s="166">
        <v>0.31</v>
      </c>
      <c r="W24" s="136"/>
      <c r="X24" s="167">
        <v>230730</v>
      </c>
      <c r="Y24" s="136"/>
      <c r="Z24" s="166">
        <v>679</v>
      </c>
      <c r="AA24" s="357">
        <v>0.3</v>
      </c>
    </row>
    <row r="25" spans="1:27" ht="39.950000000000003" customHeight="1">
      <c r="A25" s="637"/>
      <c r="B25" s="164" t="s">
        <v>168</v>
      </c>
      <c r="C25" s="136"/>
      <c r="D25" s="165">
        <v>79564</v>
      </c>
      <c r="E25" s="166">
        <v>-60</v>
      </c>
      <c r="F25" s="166">
        <v>-0.08</v>
      </c>
      <c r="G25" s="165">
        <v>121690</v>
      </c>
      <c r="H25" s="166">
        <v>343</v>
      </c>
      <c r="I25" s="166">
        <v>0.28000000000000003</v>
      </c>
      <c r="J25" s="165">
        <v>201254</v>
      </c>
      <c r="K25" s="166">
        <v>283</v>
      </c>
      <c r="L25" s="166">
        <v>0.14000000000000001</v>
      </c>
      <c r="M25" s="136"/>
      <c r="N25" s="165">
        <v>13262</v>
      </c>
      <c r="O25" s="166">
        <v>41</v>
      </c>
      <c r="P25" s="166">
        <v>0.31</v>
      </c>
      <c r="Q25" s="165">
        <v>16584</v>
      </c>
      <c r="R25" s="166">
        <v>46</v>
      </c>
      <c r="S25" s="166">
        <v>0.28000000000000003</v>
      </c>
      <c r="T25" s="165">
        <v>29846</v>
      </c>
      <c r="U25" s="166">
        <v>87</v>
      </c>
      <c r="V25" s="166">
        <v>0.28999999999999998</v>
      </c>
      <c r="W25" s="136"/>
      <c r="X25" s="167">
        <v>231100</v>
      </c>
      <c r="Y25" s="136"/>
      <c r="Z25" s="166">
        <v>370</v>
      </c>
      <c r="AA25" s="166">
        <v>0.16</v>
      </c>
    </row>
    <row r="26" spans="1:27" ht="39.950000000000003" customHeight="1">
      <c r="A26" s="637"/>
      <c r="B26" s="164" t="s">
        <v>169</v>
      </c>
      <c r="C26" s="136"/>
      <c r="D26" s="165">
        <v>80352</v>
      </c>
      <c r="E26" s="166">
        <v>788</v>
      </c>
      <c r="F26" s="166">
        <v>0.99</v>
      </c>
      <c r="G26" s="165">
        <v>121589</v>
      </c>
      <c r="H26" s="166">
        <v>-101</v>
      </c>
      <c r="I26" s="166">
        <v>-0.08</v>
      </c>
      <c r="J26" s="165">
        <v>201941</v>
      </c>
      <c r="K26" s="166">
        <v>687</v>
      </c>
      <c r="L26" s="166">
        <v>0.34</v>
      </c>
      <c r="M26" s="136"/>
      <c r="N26" s="165">
        <v>13219</v>
      </c>
      <c r="O26" s="166">
        <v>-43</v>
      </c>
      <c r="P26" s="166">
        <v>-0.32</v>
      </c>
      <c r="Q26" s="165">
        <v>16747</v>
      </c>
      <c r="R26" s="166">
        <v>163</v>
      </c>
      <c r="S26" s="166">
        <v>0.98</v>
      </c>
      <c r="T26" s="165">
        <v>29966</v>
      </c>
      <c r="U26" s="166">
        <v>120</v>
      </c>
      <c r="V26" s="357">
        <v>0.4</v>
      </c>
      <c r="W26" s="136"/>
      <c r="X26" s="167">
        <v>231907</v>
      </c>
      <c r="Y26" s="136"/>
      <c r="Z26" s="166">
        <v>807</v>
      </c>
      <c r="AA26" s="166">
        <v>0.35</v>
      </c>
    </row>
    <row r="27" spans="1:27" ht="39.950000000000003" customHeight="1">
      <c r="A27" s="637"/>
      <c r="B27" s="164" t="s">
        <v>170</v>
      </c>
      <c r="C27" s="136"/>
      <c r="D27" s="165">
        <v>80219</v>
      </c>
      <c r="E27" s="166">
        <v>-133</v>
      </c>
      <c r="F27" s="166">
        <v>-0.17</v>
      </c>
      <c r="G27" s="165">
        <v>121946</v>
      </c>
      <c r="H27" s="166">
        <v>357</v>
      </c>
      <c r="I27" s="166">
        <v>0.28999999999999998</v>
      </c>
      <c r="J27" s="165">
        <v>202165</v>
      </c>
      <c r="K27" s="166">
        <v>224</v>
      </c>
      <c r="L27" s="166">
        <v>0.11</v>
      </c>
      <c r="M27" s="136"/>
      <c r="N27" s="165">
        <v>13265</v>
      </c>
      <c r="O27" s="166">
        <v>46</v>
      </c>
      <c r="P27" s="166">
        <v>0.35</v>
      </c>
      <c r="Q27" s="165">
        <v>16800</v>
      </c>
      <c r="R27" s="166">
        <v>53</v>
      </c>
      <c r="S27" s="166">
        <v>0.32</v>
      </c>
      <c r="T27" s="165">
        <v>30065</v>
      </c>
      <c r="U27" s="166">
        <v>99</v>
      </c>
      <c r="V27" s="166">
        <v>0.33</v>
      </c>
      <c r="W27" s="136"/>
      <c r="X27" s="167">
        <v>232230</v>
      </c>
      <c r="Y27" s="136"/>
      <c r="Z27" s="166">
        <v>323</v>
      </c>
      <c r="AA27" s="166">
        <v>0.14000000000000001</v>
      </c>
    </row>
    <row r="28" spans="1:27" ht="39.950000000000003" customHeight="1">
      <c r="A28" s="637"/>
      <c r="B28" s="164" t="s">
        <v>171</v>
      </c>
      <c r="C28" s="136"/>
      <c r="D28" s="165">
        <v>80120</v>
      </c>
      <c r="E28" s="166">
        <v>-99</v>
      </c>
      <c r="F28" s="166">
        <v>-0.12</v>
      </c>
      <c r="G28" s="165">
        <v>122437</v>
      </c>
      <c r="H28" s="166">
        <v>491</v>
      </c>
      <c r="I28" s="357">
        <v>0.4</v>
      </c>
      <c r="J28" s="165">
        <v>202557</v>
      </c>
      <c r="K28" s="166">
        <v>392</v>
      </c>
      <c r="L28" s="166">
        <v>0.19</v>
      </c>
      <c r="M28" s="136"/>
      <c r="N28" s="165">
        <v>13378</v>
      </c>
      <c r="O28" s="166">
        <v>113</v>
      </c>
      <c r="P28" s="166">
        <v>0.85</v>
      </c>
      <c r="Q28" s="165">
        <v>16872</v>
      </c>
      <c r="R28" s="166">
        <v>72</v>
      </c>
      <c r="S28" s="166">
        <v>0.43</v>
      </c>
      <c r="T28" s="165">
        <v>30250</v>
      </c>
      <c r="U28" s="166">
        <v>185</v>
      </c>
      <c r="V28" s="166">
        <v>0.62</v>
      </c>
      <c r="W28" s="136"/>
      <c r="X28" s="167">
        <v>232807</v>
      </c>
      <c r="Y28" s="136"/>
      <c r="Z28" s="166">
        <v>577</v>
      </c>
      <c r="AA28" s="166">
        <v>0.25</v>
      </c>
    </row>
    <row r="29" spans="1:27" ht="39.950000000000003" customHeight="1">
      <c r="A29" s="637"/>
      <c r="B29" s="164" t="s">
        <v>172</v>
      </c>
      <c r="C29" s="136"/>
      <c r="D29" s="165">
        <v>80494</v>
      </c>
      <c r="E29" s="166">
        <v>374</v>
      </c>
      <c r="F29" s="166">
        <v>0.47</v>
      </c>
      <c r="G29" s="165">
        <v>123170</v>
      </c>
      <c r="H29" s="166">
        <v>733</v>
      </c>
      <c r="I29" s="357">
        <v>0.6</v>
      </c>
      <c r="J29" s="165">
        <v>203664</v>
      </c>
      <c r="K29" s="167">
        <v>1107</v>
      </c>
      <c r="L29" s="166">
        <v>0.55000000000000004</v>
      </c>
      <c r="M29" s="136"/>
      <c r="N29" s="165">
        <v>13434</v>
      </c>
      <c r="O29" s="166">
        <v>56</v>
      </c>
      <c r="P29" s="166">
        <v>0.42</v>
      </c>
      <c r="Q29" s="165">
        <v>16969</v>
      </c>
      <c r="R29" s="166">
        <v>97</v>
      </c>
      <c r="S29" s="166">
        <v>0.56999999999999995</v>
      </c>
      <c r="T29" s="165">
        <v>30403</v>
      </c>
      <c r="U29" s="166">
        <v>153</v>
      </c>
      <c r="V29" s="166">
        <v>0.51</v>
      </c>
      <c r="W29" s="136"/>
      <c r="X29" s="167">
        <v>234067</v>
      </c>
      <c r="Y29" s="136"/>
      <c r="Z29" s="167">
        <v>1260</v>
      </c>
      <c r="AA29" s="166">
        <v>0.54</v>
      </c>
    </row>
    <row r="30" spans="1:27" ht="39.950000000000003" customHeight="1">
      <c r="A30" s="637"/>
      <c r="B30" s="164" t="s">
        <v>173</v>
      </c>
      <c r="C30" s="136"/>
      <c r="D30" s="165">
        <v>79376</v>
      </c>
      <c r="E30" s="167">
        <v>-1118</v>
      </c>
      <c r="F30" s="166">
        <v>-1.39</v>
      </c>
      <c r="G30" s="165">
        <v>124667</v>
      </c>
      <c r="H30" s="167">
        <v>1497</v>
      </c>
      <c r="I30" s="166">
        <v>1.22</v>
      </c>
      <c r="J30" s="165">
        <v>204043</v>
      </c>
      <c r="K30" s="166">
        <v>379</v>
      </c>
      <c r="L30" s="166">
        <v>0.19</v>
      </c>
      <c r="M30" s="136"/>
      <c r="N30" s="165">
        <v>13444</v>
      </c>
      <c r="O30" s="166">
        <v>10</v>
      </c>
      <c r="P30" s="166">
        <v>7.0000000000000007E-2</v>
      </c>
      <c r="Q30" s="165">
        <v>17074</v>
      </c>
      <c r="R30" s="166">
        <v>105</v>
      </c>
      <c r="S30" s="166">
        <v>0.62</v>
      </c>
      <c r="T30" s="165">
        <v>30518</v>
      </c>
      <c r="U30" s="166">
        <v>115</v>
      </c>
      <c r="V30" s="166">
        <v>0.38</v>
      </c>
      <c r="W30" s="136"/>
      <c r="X30" s="167">
        <v>234561</v>
      </c>
      <c r="Y30" s="136"/>
      <c r="Z30" s="166">
        <v>494</v>
      </c>
      <c r="AA30" s="166">
        <v>0.21</v>
      </c>
    </row>
    <row r="31" spans="1:27" ht="39.950000000000003" customHeight="1">
      <c r="A31" s="637"/>
      <c r="B31" s="164" t="s">
        <v>174</v>
      </c>
      <c r="C31" s="136"/>
      <c r="D31" s="165">
        <v>78253</v>
      </c>
      <c r="E31" s="167">
        <v>-1123</v>
      </c>
      <c r="F31" s="166">
        <v>-1.41</v>
      </c>
      <c r="G31" s="165">
        <v>126132</v>
      </c>
      <c r="H31" s="167">
        <v>1465</v>
      </c>
      <c r="I31" s="166">
        <v>1.18</v>
      </c>
      <c r="J31" s="165">
        <v>204385</v>
      </c>
      <c r="K31" s="166">
        <v>342</v>
      </c>
      <c r="L31" s="166">
        <v>0.17</v>
      </c>
      <c r="M31" s="136"/>
      <c r="N31" s="165">
        <v>13261</v>
      </c>
      <c r="O31" s="166">
        <v>-183</v>
      </c>
      <c r="P31" s="166">
        <v>-1.36</v>
      </c>
      <c r="Q31" s="165">
        <v>17116</v>
      </c>
      <c r="R31" s="166">
        <v>42</v>
      </c>
      <c r="S31" s="166">
        <v>0.25</v>
      </c>
      <c r="T31" s="165">
        <v>30377</v>
      </c>
      <c r="U31" s="166">
        <v>-141</v>
      </c>
      <c r="V31" s="166">
        <v>-0.46</v>
      </c>
      <c r="W31" s="136"/>
      <c r="X31" s="167">
        <v>234762</v>
      </c>
      <c r="Y31" s="136"/>
      <c r="Z31" s="166">
        <v>201</v>
      </c>
      <c r="AA31" s="166">
        <v>0.09</v>
      </c>
    </row>
    <row r="32" spans="1:27" ht="39.950000000000003" customHeight="1">
      <c r="A32" s="637"/>
      <c r="B32" s="164" t="s">
        <v>175</v>
      </c>
      <c r="C32" s="136"/>
      <c r="D32" s="165">
        <v>76854</v>
      </c>
      <c r="E32" s="167">
        <v>-1399</v>
      </c>
      <c r="F32" s="166">
        <v>-1.79</v>
      </c>
      <c r="G32" s="165">
        <v>127308</v>
      </c>
      <c r="H32" s="167">
        <v>1176</v>
      </c>
      <c r="I32" s="166">
        <v>0.93</v>
      </c>
      <c r="J32" s="165">
        <v>204162</v>
      </c>
      <c r="K32" s="166">
        <v>-223</v>
      </c>
      <c r="L32" s="166">
        <v>-0.11</v>
      </c>
      <c r="M32" s="136"/>
      <c r="N32" s="165">
        <v>13140</v>
      </c>
      <c r="O32" s="166">
        <v>-121</v>
      </c>
      <c r="P32" s="166">
        <v>-0.91</v>
      </c>
      <c r="Q32" s="165">
        <v>17022</v>
      </c>
      <c r="R32" s="166">
        <v>-94</v>
      </c>
      <c r="S32" s="166">
        <v>-0.55000000000000004</v>
      </c>
      <c r="T32" s="165">
        <v>30162</v>
      </c>
      <c r="U32" s="166">
        <v>-215</v>
      </c>
      <c r="V32" s="166">
        <v>-0.71</v>
      </c>
      <c r="W32" s="136"/>
      <c r="X32" s="167">
        <v>234324</v>
      </c>
      <c r="Y32" s="136"/>
      <c r="Z32" s="166">
        <v>-438</v>
      </c>
      <c r="AA32" s="166">
        <v>-0.19</v>
      </c>
    </row>
    <row r="33" spans="1:27" ht="39.950000000000003" customHeight="1">
      <c r="A33" s="637"/>
      <c r="B33" s="164" t="s">
        <v>164</v>
      </c>
      <c r="C33" s="136"/>
      <c r="D33" s="165">
        <v>76029</v>
      </c>
      <c r="E33" s="166">
        <v>-825</v>
      </c>
      <c r="F33" s="166">
        <v>-1.07</v>
      </c>
      <c r="G33" s="165">
        <v>127709</v>
      </c>
      <c r="H33" s="166">
        <v>401</v>
      </c>
      <c r="I33" s="166">
        <v>0.32</v>
      </c>
      <c r="J33" s="165">
        <v>203738</v>
      </c>
      <c r="K33" s="166">
        <v>-424</v>
      </c>
      <c r="L33" s="166">
        <v>-0.21</v>
      </c>
      <c r="M33" s="136"/>
      <c r="N33" s="165">
        <v>12963</v>
      </c>
      <c r="O33" s="166">
        <v>-177</v>
      </c>
      <c r="P33" s="166">
        <v>-1.35</v>
      </c>
      <c r="Q33" s="165">
        <v>17135</v>
      </c>
      <c r="R33" s="166">
        <v>113</v>
      </c>
      <c r="S33" s="166">
        <v>0.66</v>
      </c>
      <c r="T33" s="165">
        <v>30098</v>
      </c>
      <c r="U33" s="166">
        <v>-64</v>
      </c>
      <c r="V33" s="166">
        <v>-0.21</v>
      </c>
      <c r="W33" s="136"/>
      <c r="X33" s="167">
        <v>233836</v>
      </c>
      <c r="Y33" s="136"/>
      <c r="Z33" s="166">
        <v>-488</v>
      </c>
      <c r="AA33" s="166">
        <v>-0.21</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38" t="s">
        <v>176</v>
      </c>
      <c r="B35" s="638"/>
      <c r="C35" s="638"/>
      <c r="D35" s="638"/>
      <c r="E35" s="169">
        <v>-3557</v>
      </c>
      <c r="F35" s="170">
        <v>-4.47</v>
      </c>
      <c r="G35" s="136"/>
      <c r="H35" s="169">
        <v>6834</v>
      </c>
      <c r="I35" s="170">
        <v>5.65</v>
      </c>
      <c r="J35" s="136"/>
      <c r="K35" s="169">
        <v>3277</v>
      </c>
      <c r="L35" s="170">
        <v>1.63</v>
      </c>
      <c r="M35" s="136"/>
      <c r="N35" s="136"/>
      <c r="O35" s="170">
        <v>-343</v>
      </c>
      <c r="P35" s="170">
        <v>-2.58</v>
      </c>
      <c r="Q35" s="136"/>
      <c r="R35" s="170">
        <v>902</v>
      </c>
      <c r="S35" s="170">
        <v>5.56</v>
      </c>
      <c r="T35" s="136"/>
      <c r="U35" s="170">
        <v>559</v>
      </c>
      <c r="V35" s="170">
        <v>1.89</v>
      </c>
      <c r="W35" s="136"/>
      <c r="X35" s="136"/>
      <c r="Y35" s="136"/>
      <c r="Z35" s="169">
        <v>3836</v>
      </c>
      <c r="AA35" s="170">
        <v>1.67</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8"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2"/>
    <mergeCell ref="A23: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 footer="0.31496062992126"/>
  <pageSetup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94</vt:i4>
      </vt:variant>
    </vt:vector>
  </HeadingPairs>
  <TitlesOfParts>
    <vt:vector size="144"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Pág_42_TAB_PPLGE</vt:lpstr>
      <vt:lpstr>Pág_43_PPLGE_Grá</vt:lpstr>
      <vt:lpstr>Pág_44_PPGEFSJS_TAB</vt:lpstr>
      <vt:lpstr>Pág_45_NIVEL_ESCOL</vt:lpstr>
      <vt:lpstr>Pág_46_ESCOL_SIT_JUR</vt:lpstr>
      <vt:lpstr>Pág_47_ESCOL_SITJURFS</vt:lpstr>
      <vt:lpstr>Pág-48_ESCOL_Grá</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Pág_42_TAB_PPLGE!Área_de_impresión</vt:lpstr>
      <vt:lpstr>Pág_43_PPLGE_Grá!Área_de_impresión</vt:lpstr>
      <vt:lpstr>Pág_44_PPGEFSJS_TAB!Área_de_impresión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'Pág-48_ESCOL_Grá'!Área_de_impresión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Pág_47_ESCOL_SITJURFS!CAnio</vt:lpstr>
      <vt:lpstr>Pág_47_ESCOL_SITJURFS!CIdMes</vt:lpstr>
      <vt:lpstr>Pág_47_ESCOL_SITJURFS!CMes</vt:lpstr>
      <vt:lpstr>Pág_47_ESCOL_SITJURFS!NextMes</vt:lpstr>
      <vt:lpstr>'Pág-12-Grá-DCP'!pag_10.php?mes__Noviembre__anio__2023__origen__excel</vt:lpstr>
      <vt:lpstr>Pág_44_PPGEFSJS_TAB!Pag_10_excel.php?mes_Noviembre_anio_2023_origen_excel</vt:lpstr>
      <vt:lpstr>'Pág-13-Tab-NC'!pag_11.php?mes__Noviembre__anio__2023__origen__excel</vt:lpstr>
      <vt:lpstr>'Pág-14-Grá-SP'!pag_12.php?mes__Noviembre__anio__2023__origen__excel</vt:lpstr>
      <vt:lpstr>'Pág-16-26-Tab-CSP'!pag_14_29.php?mes__Noviembre__anio__2023__origen__excel</vt:lpstr>
      <vt:lpstr>'Pág-27-Grá-CF'!pag_30.php?mes__Noviembre__anio__2023__origen__excel</vt:lpstr>
      <vt:lpstr>'Pág-28-Tab-CF (1)'!pag_31_33.php?mes__Noviembre__anio__2023__id_centro_197</vt:lpstr>
      <vt:lpstr>'Pág-41-Tab-CF (CFRPI)'!pag_31_33.php?mes__Noviembre__anio__2023__id_centro_229</vt:lpstr>
      <vt:lpstr>'Pág-29-Tab-CF (4)'!pag_31_33.php?mes__Noviembre__anio__2023__id_centro_251</vt:lpstr>
      <vt:lpstr>'Pág-30-Tab-CF (5)'!pag_31_33.php?mes__Noviembre__anio__2023__id_centro_407</vt:lpstr>
      <vt:lpstr>'Pág-31-Tab-CF (7)'!pag_31_33.php?mes__Noviembre__anio__2023__id_centro_430</vt:lpstr>
      <vt:lpstr>'Pág-32-Tab-CF (8)'!pag_31_33.php?mes__Noviembre__anio__2023__id_centro_437</vt:lpstr>
      <vt:lpstr>'Pág-33-Tab-CF (11)'!pag_31_33.php?mes__Noviembre__anio__2023__id_centro_445</vt:lpstr>
      <vt:lpstr>'Pág-34-Tab-CF (12)'!pag_31_33.php?mes__Noviembre__anio__2023__id_centro_446</vt:lpstr>
      <vt:lpstr>'Pág-35-Tab-CF (13)'!pag_31_33.php?mes__Noviembre__anio__2023__id_centro_470</vt:lpstr>
      <vt:lpstr>'Pág-36-Tab-CF (14)'!pag_31_33.php?mes__Noviembre__anio__2023__id_centro_474</vt:lpstr>
      <vt:lpstr>'Pág-37-Tab-CF (15)'!pag_31_33.php?mes__Noviembre__anio__2023__id_centro_653</vt:lpstr>
      <vt:lpstr>'Pág-38-Tab-CF (16)'!pag_31_33.php?mes__Noviembre__anio__2023__id_centro_654</vt:lpstr>
      <vt:lpstr>'Pág-39-Tab-CF (17)'!pag_31_33.php?mes__Noviembre__anio__2023__id_centro_655</vt:lpstr>
      <vt:lpstr>'Pág-40-Tab-CF (18)'!pag_31_33.php?mes__Noviembre__anio__2023__id_centro_660</vt:lpstr>
      <vt:lpstr>'Pág-49-Tab-BLA'!pag_37.php?mes__Noviembre__anio__2023__origen__excel</vt:lpstr>
      <vt:lpstr>'Pág-50-Grá-BLA'!pag_38.php?mes__Noviembre__anio__2023__origen__excel</vt:lpstr>
      <vt:lpstr>'Pág-51-Tab-PLV'!pag_39.php?mes__Noviembre__anio__2023__origen__excel</vt:lpstr>
      <vt:lpstr>'Pág-4-Grá-PP-F'!pag_4.php?mes__Noviembre__anio__2023__origen__excel</vt:lpstr>
      <vt:lpstr>Pág_46_ESCOL_SIT_JUR!Pag_4_excel.php?mes_Abril_anio_2022_origen_excel</vt:lpstr>
      <vt:lpstr>'Pág-52-Grá-PLV'!pag_40.php?mes__Noviembre__anio__2023__origen__excel</vt:lpstr>
      <vt:lpstr>'Pág-53-Tab-RAPLV'!pag_41.php?mes__Noviembre__anio__2023__origen__excel</vt:lpstr>
      <vt:lpstr>'Pág-54-Grá-RAPLV'!pag_42.php?mes__Noviembre__anio__2023__origen__excel</vt:lpstr>
      <vt:lpstr>'Pág-55-Tab-IP(1)'!pag_43_1_ic.php?mes__Noviembre__anio__2023__origen__excel</vt:lpstr>
      <vt:lpstr>'Pág-56-Tab-IP(2)'!pag_43_2_ic.php?mes__Noviembre__anio__2023__origen__excel</vt:lpstr>
      <vt:lpstr>'Pág-57-Tab-NII'!pag_44_ic.php?mes__Noviembre__anio__2023__origen__excel</vt:lpstr>
      <vt:lpstr>'Pág-58-Grá-NII'!pag_45_ic.php?mes__Noviembre__anio__2023__origen__excel</vt:lpstr>
      <vt:lpstr>'Pág-59-Grá-NIII'!pag_46_ic.php?mes__Noviembre__anio__2023__origen__excel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'Pág-7-Tab-PP-EF'!pag_5.php?mes__Noviembre__anio__2023__origen__excel</vt:lpstr>
      <vt:lpstr>'Pág-8-Grá-PP'!pag_6.php?mes__Noviembre__anio__2023__origen__excel</vt:lpstr>
      <vt:lpstr>'Pág-9-Tab-CPP'!pag_7.php?mes__Noviembre__anio__2023__origen__excel</vt:lpstr>
      <vt:lpstr>'Pág-10-Grá-CPP'!pag_8.php?mes__Noviembre__anio__2023__origen__excel</vt:lpstr>
      <vt:lpstr>'Pág-11-Grá-CPP'!pag_9.php?mes__Noviembre__anio__2023__origen__excel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2023-12-29T20:05:48Z</cp:lastPrinted>
  <dcterms:created xsi:type="dcterms:W3CDTF">1998-12-11T01:52:35Z</dcterms:created>
  <dcterms:modified xsi:type="dcterms:W3CDTF">2024-01-17T18:11:20Z</dcterms:modified>
</cp:coreProperties>
</file>